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nde\Documents\Northwestern Data Science Bootcamp\Homework\HW1\"/>
    </mc:Choice>
  </mc:AlternateContent>
  <xr:revisionPtr revIDLastSave="0" documentId="13_ncr:1_{4649C9FC-023D-44F8-B79F-25C60A50A82C}" xr6:coauthVersionLast="38" xr6:coauthVersionMax="38" xr10:uidLastSave="{00000000-0000-0000-0000-000000000000}"/>
  <bookViews>
    <workbookView xWindow="0" yWindow="0" windowWidth="24930" windowHeight="7860" xr2:uid="{00000000-000D-0000-FFFF-FFFF00000000}"/>
  </bookViews>
  <sheets>
    <sheet name="Pivot Categories" sheetId="2" r:id="rId1"/>
    <sheet name="Pivot Sub-Categories" sheetId="3" r:id="rId2"/>
    <sheet name="Pivot Dates" sheetId="4" r:id="rId3"/>
    <sheet name="Chances based on goal" sheetId="5" r:id="rId4"/>
    <sheet name="Data" sheetId="1" r:id="rId5"/>
  </sheets>
  <calcPr calcId="179021"/>
  <pivotCaches>
    <pivotCache cacheId="0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<sst xmlns="http://schemas.openxmlformats.org/spreadsheetml/2006/main" count="33049" uniqueCount="8401">
  <si>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</si>
  <si>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</si>
  <si>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</si>
  <si>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</si>
  <si>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</si>
  <si>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</si>
  <si>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</si>
  <si>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</si>
  <si>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</si>
  <si>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</si>
  <si>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</si>
  <si>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</si>
  <si>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</si>
  <si>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</si>
  <si>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</si>
  <si>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</si>
  <si>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</si>
  <si>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</si>
  <si>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</si>
  <si>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</si>
  <si>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</si>
  <si>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</si>
  <si>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</si>
  <si>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</si>
  <si>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</si>
  <si>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</si>
  <si>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</si>
  <si>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</si>
  <si>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</si>
  <si>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</si>
  <si>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</si>
  <si>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</si>
  <si>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</si>
  <si>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</si>
  <si>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</si>
  <si>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</si>
  <si>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</si>
  <si>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</si>
  <si>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</si>
  <si>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</si>
  <si>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</si>
  <si>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</si>
  <si>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</si>
  <si>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</si>
  <si>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</si>
  <si>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</si>
  <si>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</si>
  <si>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</si>
  <si>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</si>
  <si>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</si>
  <si>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</si>
  <si>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</si>
  <si>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</si>
  <si>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</si>
  <si>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</si>
  <si>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</si>
  <si>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</si>
  <si>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</si>
  <si>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</si>
  <si>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</si>
  <si>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</si>
  <si>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</si>
  <si>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</si>
  <si>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</si>
  <si>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</si>
  <si>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</si>
  <si>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</si>
  <si>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</si>
  <si>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</si>
  <si>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</si>
  <si>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</si>
  <si>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</si>
  <si>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</si>
  <si>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</si>
  <si>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</si>
  <si>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</si>
  <si>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</si>
  <si>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</si>
  <si>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</si>
  <si>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</si>
  <si>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</si>
  <si>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</si>
  <si>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</si>
  <si>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</si>
  <si>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</si>
  <si>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</si>
  <si>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</si>
  <si>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</si>
  <si>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</si>
  <si>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</si>
  <si>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</si>
  <si>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</si>
  <si>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</si>
  <si>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</si>
  <si>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</si>
  <si>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</si>
  <si>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</si>
  <si>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</si>
  <si>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</si>
  <si>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</si>
  <si>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</si>
  <si>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</si>
  <si>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</si>
  <si>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</si>
  <si>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</si>
  <si>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</si>
  <si>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</si>
  <si>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</si>
  <si>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</si>
  <si>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</si>
  <si>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</si>
  <si>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</si>
  <si>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</si>
  <si>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</si>
  <si>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</si>
  <si>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</si>
  <si>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</si>
  <si>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</si>
  <si>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</si>
  <si>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</si>
  <si>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</si>
  <si>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</si>
  <si>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</si>
  <si>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</si>
  <si>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</si>
  <si>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</si>
  <si>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</si>
  <si>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</si>
  <si>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</si>
  <si>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</si>
  <si>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</si>
  <si>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</si>
  <si>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</si>
  <si>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</si>
  <si>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</si>
  <si>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</si>
  <si>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</si>
  <si>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</si>
  <si>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</si>
  <si>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</si>
  <si>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</si>
  <si>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</si>
  <si>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</si>
  <si>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</si>
  <si>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</si>
  <si>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</si>
  <si>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</si>
  <si>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</si>
  <si>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</si>
  <si>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</si>
  <si>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</si>
  <si>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</si>
  <si>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</si>
  <si>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</si>
  <si>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</si>
  <si>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</si>
  <si>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</si>
  <si>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</si>
  <si>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</si>
  <si>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</si>
  <si>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</si>
  <si>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</si>
  <si>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</si>
  <si>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</si>
  <si>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</si>
  <si>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</si>
  <si>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</si>
  <si>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</si>
  <si>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</si>
  <si>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</si>
  <si>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</si>
  <si>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</si>
  <si>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</si>
  <si>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</si>
  <si>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</si>
  <si>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</si>
  <si>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</si>
  <si>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</si>
  <si>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</si>
  <si>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</si>
  <si>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</si>
  <si>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</si>
  <si>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</si>
  <si>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</si>
  <si>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</si>
  <si>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</si>
  <si>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</si>
  <si>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</si>
  <si>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</si>
  <si>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</si>
  <si>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</si>
  <si>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</si>
  <si>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</si>
  <si>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</si>
  <si>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</si>
  <si>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</si>
  <si>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</si>
  <si>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</si>
  <si>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</si>
  <si>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</si>
  <si>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</si>
  <si>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</si>
  <si>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</si>
  <si>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</si>
  <si>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</si>
  <si>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</si>
  <si>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</si>
  <si>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</si>
  <si>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</si>
  <si>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</si>
  <si>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</si>
  <si>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</si>
  <si>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</si>
  <si>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</si>
  <si>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</si>
  <si>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</si>
  <si>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</si>
  <si>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</si>
  <si>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</si>
  <si>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</si>
  <si>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</si>
  <si>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</si>
  <si>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</si>
  <si>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</si>
  <si>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</si>
  <si>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</si>
  <si>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</si>
  <si>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</si>
  <si>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</si>
  <si>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</si>
  <si>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</si>
  <si>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</si>
  <si>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</si>
  <si>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</si>
  <si>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</si>
  <si>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</si>
  <si>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</si>
  <si>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</si>
  <si>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</si>
  <si>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</si>
  <si>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</si>
  <si>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</si>
  <si>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</si>
  <si>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</si>
  <si>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</si>
  <si>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</si>
  <si>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</si>
  <si>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</si>
  <si>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</si>
  <si>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</si>
  <si>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</si>
  <si>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</si>
  <si>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</si>
  <si>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</si>
  <si>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</si>
  <si>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</si>
  <si>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</si>
  <si>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</si>
  <si>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</si>
  <si>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</si>
  <si>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</si>
  <si>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</si>
  <si>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</si>
  <si>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</si>
  <si>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</si>
  <si>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</si>
  <si>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</si>
  <si>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</si>
  <si>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</si>
  <si>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</si>
  <si>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</si>
  <si>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</si>
  <si>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</si>
  <si>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</si>
  <si>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</si>
  <si>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</si>
  <si>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</si>
  <si>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</si>
  <si>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</si>
  <si>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</si>
  <si>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</si>
  <si>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</si>
  <si>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</si>
  <si>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</si>
  <si>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</si>
  <si>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</si>
  <si>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</si>
  <si>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</si>
  <si>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</si>
  <si>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</si>
  <si>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</si>
  <si>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</si>
  <si>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</si>
  <si>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</si>
  <si>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</si>
  <si>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</si>
  <si>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</si>
  <si>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</si>
  <si>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</si>
  <si>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</si>
  <si>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</si>
  <si>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</si>
  <si>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</si>
  <si>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</si>
  <si>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</si>
  <si>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</si>
  <si>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</si>
  <si>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</si>
  <si>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</si>
  <si>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</si>
  <si>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</si>
  <si>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</si>
  <si>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</si>
  <si>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</si>
  <si>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</si>
  <si>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</si>
  <si>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</si>
  <si>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</si>
  <si>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</si>
  <si>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</si>
  <si>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</si>
  <si>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</si>
  <si>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</si>
  <si>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</si>
  <si>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</si>
  <si>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</si>
  <si>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</si>
  <si>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</si>
  <si>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</si>
  <si>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</si>
  <si>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</si>
  <si>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</si>
  <si>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</si>
  <si>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</si>
  <si>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</si>
  <si>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</si>
  <si>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</si>
  <si>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</si>
  <si>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</si>
  <si>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</si>
  <si>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</si>
  <si>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</si>
  <si>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</si>
  <si>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</si>
  <si>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</si>
  <si>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</si>
  <si>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</si>
  <si>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</si>
  <si>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</si>
  <si>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</si>
  <si>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</si>
  <si>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</si>
  <si>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</si>
  <si>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</si>
  <si>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</si>
  <si>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</si>
  <si>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</si>
  <si>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</si>
  <si>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</si>
  <si>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</si>
  <si>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</si>
  <si>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</si>
  <si>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</si>
  <si>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</si>
  <si>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</si>
  <si>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</si>
  <si>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</si>
  <si>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</si>
  <si>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</si>
  <si>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</si>
  <si>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</si>
  <si>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</si>
  <si>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</si>
  <si>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</si>
  <si>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</si>
  <si>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</si>
  <si>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</si>
  <si>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</si>
  <si>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</si>
  <si>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</si>
  <si>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</si>
  <si>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</si>
  <si>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</si>
  <si>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</si>
  <si>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</si>
  <si>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</si>
  <si>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</si>
  <si>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</si>
  <si>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</si>
  <si>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</si>
  <si>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</si>
  <si>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</si>
  <si>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</si>
  <si>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</si>
  <si>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</si>
  <si>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</si>
  <si>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</si>
  <si>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</si>
  <si>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</si>
  <si>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</si>
  <si>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</si>
  <si>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</si>
  <si>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</si>
  <si>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</si>
  <si>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</si>
  <si>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</si>
  <si>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</si>
  <si>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</si>
  <si>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</si>
  <si>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</si>
  <si>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</si>
  <si>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</si>
  <si>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</si>
  <si>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</si>
  <si>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</si>
  <si>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</si>
  <si>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</si>
  <si>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</si>
  <si>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</si>
  <si>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</si>
  <si>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</si>
  <si>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</si>
  <si>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</si>
  <si>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</si>
  <si>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</si>
  <si>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</si>
  <si>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</si>
  <si>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</si>
  <si>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</si>
  <si>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</si>
  <si>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</si>
  <si>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</si>
  <si>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</si>
  <si>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</si>
  <si>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</si>
  <si>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</si>
  <si>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</si>
  <si>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</si>
  <si>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</si>
  <si>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</si>
  <si>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</si>
  <si>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</si>
  <si>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</si>
  <si>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</si>
  <si>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</si>
  <si>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</si>
  <si>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</si>
  <si>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</si>
  <si>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</si>
  <si>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</si>
  <si>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</si>
  <si>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</si>
  <si>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</si>
  <si>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</si>
  <si>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</si>
  <si>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</si>
  <si>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</si>
  <si>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</si>
  <si>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</si>
  <si>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</si>
  <si>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</si>
  <si>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</si>
  <si>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</si>
  <si>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</si>
  <si>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</si>
  <si>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</si>
  <si>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</si>
  <si>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</si>
  <si>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</si>
  <si>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</si>
  <si>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</si>
  <si>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</si>
  <si>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</si>
  <si>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</si>
  <si>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</si>
  <si>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</si>
  <si>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</si>
  <si>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</si>
  <si>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</si>
  <si>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</si>
  <si>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</si>
  <si>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</si>
  <si>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</si>
  <si>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</si>
  <si>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</si>
  <si>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</si>
  <si>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</si>
  <si>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</si>
  <si>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</si>
  <si>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</si>
  <si>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</si>
  <si>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</si>
  <si>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</si>
  <si>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</si>
  <si>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</si>
  <si>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</si>
  <si>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</si>
  <si>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</si>
  <si>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</si>
  <si>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</si>
  <si>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</si>
  <si>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</si>
  <si>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</si>
  <si>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</si>
  <si>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</si>
  <si>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</si>
  <si>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</si>
  <si>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</si>
  <si>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</si>
  <si>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</si>
  <si>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</si>
  <si>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</si>
  <si>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</si>
  <si>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</si>
  <si>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</si>
  <si>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</si>
  <si>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</si>
  <si>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</si>
  <si>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</si>
  <si>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</si>
  <si>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</si>
  <si>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</si>
  <si>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</si>
  <si>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</si>
  <si>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</si>
  <si>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</si>
  <si>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</si>
  <si>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</si>
  <si>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</si>
  <si>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</si>
  <si>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</si>
  <si>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</si>
  <si>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</si>
  <si>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</si>
  <si>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</si>
  <si>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</si>
  <si>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</si>
  <si>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</si>
  <si>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</si>
  <si>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</si>
  <si>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</si>
  <si>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</si>
  <si>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</si>
  <si>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</si>
  <si>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</si>
  <si>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</si>
  <si>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</si>
  <si>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</si>
  <si>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</si>
  <si>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</si>
  <si>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</si>
  <si>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</si>
  <si>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</si>
  <si>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</si>
  <si>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</si>
  <si>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</si>
  <si>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</si>
  <si>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</si>
  <si>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</si>
  <si>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</si>
  <si>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</si>
  <si>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</si>
  <si>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</si>
  <si>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</si>
  <si>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</si>
  <si>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</si>
  <si>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</si>
  <si>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</si>
  <si>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</si>
  <si>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</si>
  <si>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</si>
  <si>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</si>
  <si>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</si>
  <si>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</si>
  <si>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</si>
  <si>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</si>
  <si>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</si>
  <si>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</si>
  <si>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</si>
  <si>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</si>
  <si>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</si>
  <si>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</si>
  <si>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</si>
  <si>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</si>
  <si>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</si>
  <si>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</si>
  <si>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</si>
  <si>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</si>
  <si>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</si>
  <si>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</si>
  <si>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</si>
  <si>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</si>
  <si>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</si>
  <si>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</si>
  <si>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</si>
  <si>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</si>
  <si>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</si>
  <si>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</si>
  <si>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</si>
  <si>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</si>
  <si>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</si>
  <si>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</si>
  <si>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</si>
  <si>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</si>
  <si>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</si>
  <si>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</si>
  <si>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</si>
  <si>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</si>
  <si>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</si>
  <si>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</si>
  <si>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</si>
  <si>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</si>
  <si>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</si>
  <si>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</si>
  <si>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</si>
  <si>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</si>
  <si>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</si>
  <si>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</si>
  <si>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</si>
  <si>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</si>
  <si>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</si>
  <si>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</si>
  <si>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</si>
  <si>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</si>
  <si>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</si>
  <si>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</si>
  <si>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</si>
  <si>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</si>
  <si>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</si>
  <si>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</si>
  <si>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</si>
  <si>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</si>
  <si>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</si>
  <si>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</si>
  <si>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</si>
  <si>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</si>
  <si>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</si>
  <si>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</si>
  <si>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</si>
  <si>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</si>
  <si>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</si>
  <si>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</si>
  <si>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</si>
  <si>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</si>
  <si>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</si>
  <si>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</si>
  <si>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</si>
  <si>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</si>
  <si>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</si>
  <si>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</si>
  <si>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</si>
  <si>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</si>
  <si>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</si>
  <si>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</si>
  <si>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</si>
  <si>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</si>
  <si>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</si>
  <si>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</si>
  <si>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</si>
  <si>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</si>
  <si>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</si>
  <si>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</si>
  <si>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</si>
  <si>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</si>
  <si>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</si>
  <si>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</si>
  <si>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</si>
  <si>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</si>
  <si>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</si>
  <si>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</si>
  <si>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</si>
  <si>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</si>
  <si>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</si>
  <si>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</si>
  <si>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</si>
  <si>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</si>
  <si>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</si>
  <si>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</si>
  <si>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</si>
  <si>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</si>
  <si>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</si>
  <si>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</si>
  <si>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</si>
  <si>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</si>
  <si>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</si>
  <si>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</si>
  <si>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</si>
  <si>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</si>
  <si>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</si>
  <si>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</si>
  <si>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</si>
  <si>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</si>
  <si>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</si>
  <si>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</si>
  <si>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</si>
  <si>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</si>
  <si>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</si>
  <si>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</si>
  <si>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</si>
  <si>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</si>
  <si>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</si>
  <si>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</si>
  <si>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</si>
  <si>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</si>
  <si>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</si>
  <si>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</si>
  <si>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</si>
  <si>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</si>
  <si>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</si>
  <si>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</si>
  <si>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</si>
  <si>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</si>
  <si>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</si>
  <si>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</si>
  <si>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</si>
  <si>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</si>
  <si>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</si>
  <si>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</si>
  <si>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</si>
  <si>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</si>
  <si>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</si>
  <si>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</si>
  <si>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</si>
  <si>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</si>
  <si>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</si>
  <si>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</si>
  <si>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</si>
  <si>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</si>
  <si>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</si>
  <si>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</si>
  <si>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</si>
  <si>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</si>
  <si>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</si>
  <si>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</si>
  <si>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</si>
  <si>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</si>
  <si>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</si>
  <si>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</si>
  <si>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</si>
  <si>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</si>
  <si>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</si>
  <si>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</si>
  <si>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</si>
  <si>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</si>
  <si>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</si>
  <si>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</si>
  <si>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</si>
  <si>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</si>
  <si>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</si>
  <si>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</si>
  <si>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</si>
  <si>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</si>
  <si>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</si>
  <si>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</si>
  <si>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</si>
  <si>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</si>
  <si>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</si>
  <si>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</si>
  <si>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</si>
  <si>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</si>
  <si>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</si>
  <si>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</si>
  <si>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</si>
  <si>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</si>
  <si>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</si>
  <si>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</si>
  <si>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</si>
  <si>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</si>
  <si>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</si>
  <si>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</si>
  <si>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</si>
  <si>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</si>
  <si>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</si>
  <si>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</si>
  <si>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</si>
  <si>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</si>
  <si>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</si>
  <si>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</si>
  <si>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</si>
  <si>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</si>
  <si>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</si>
  <si>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</si>
  <si>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</si>
  <si>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</si>
  <si>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</si>
  <si>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</si>
  <si>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</si>
  <si>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</si>
  <si>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</si>
  <si>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</si>
  <si>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</si>
  <si>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</si>
  <si>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</si>
  <si>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</si>
  <si>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</si>
  <si>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</si>
  <si>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</si>
  <si>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</si>
  <si>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</si>
  <si>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</si>
  <si>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</si>
  <si>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</si>
  <si>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</si>
  <si>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</si>
  <si>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</si>
  <si>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</si>
  <si>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</si>
  <si>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</si>
  <si>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</si>
  <si>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</si>
  <si>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</si>
  <si>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</si>
  <si>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</si>
  <si>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</si>
  <si>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</si>
  <si>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</si>
  <si>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</si>
  <si>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</si>
  <si>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</si>
  <si>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</si>
  <si>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</si>
  <si>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</si>
  <si>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</si>
  <si>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</si>
  <si>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</si>
  <si>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</si>
  <si>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</si>
  <si>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</si>
  <si>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</si>
  <si>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</si>
  <si>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</si>
  <si>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</si>
  <si>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</si>
  <si>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</si>
  <si>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</si>
  <si>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</si>
  <si>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</si>
  <si>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</si>
  <si>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</si>
  <si>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</si>
  <si>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</si>
  <si>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</si>
  <si>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</si>
  <si>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</si>
  <si>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</si>
  <si>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</si>
  <si>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</si>
  <si>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</si>
  <si>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</si>
  <si>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</si>
  <si>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</si>
  <si>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</si>
  <si>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</si>
  <si>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</si>
  <si>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</si>
  <si>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</si>
  <si>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</si>
  <si>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</si>
  <si>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</si>
  <si>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</si>
  <si>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</si>
  <si>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</si>
  <si>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</si>
  <si>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</si>
  <si>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</si>
  <si>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</si>
  <si>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</si>
  <si>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</si>
  <si>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</si>
  <si>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</si>
  <si>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</si>
  <si>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</si>
  <si>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</si>
  <si>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</si>
  <si>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</si>
  <si>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</si>
  <si>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</si>
  <si>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</si>
  <si>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</si>
  <si>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</si>
  <si>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</si>
  <si>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</si>
  <si>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</si>
  <si>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</si>
  <si>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</si>
  <si>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</si>
  <si>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</si>
  <si>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</si>
  <si>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</si>
  <si>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</si>
  <si>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</si>
  <si>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</si>
  <si>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</si>
  <si>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</si>
  <si>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</si>
  <si>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</si>
  <si>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</si>
  <si>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</si>
  <si>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</si>
  <si>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</si>
  <si>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</si>
  <si>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</si>
  <si>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</si>
  <si>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</si>
  <si>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</si>
  <si>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</si>
  <si>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</si>
  <si>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</si>
  <si>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</si>
  <si>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</si>
  <si>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</si>
  <si>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</si>
  <si>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</si>
  <si>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</si>
  <si>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</si>
  <si>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</si>
  <si>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</si>
  <si>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</si>
  <si>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</si>
  <si>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</si>
  <si>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</si>
  <si>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</si>
  <si>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</si>
  <si>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</si>
  <si>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</si>
  <si>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</si>
  <si>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</si>
  <si>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</si>
  <si>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</si>
  <si>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</si>
  <si>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</si>
  <si>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</si>
  <si>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</si>
  <si>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</si>
  <si>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</si>
  <si>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</si>
  <si>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</si>
  <si>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</si>
  <si>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</si>
  <si>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</si>
  <si>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</si>
  <si>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</si>
  <si>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</si>
  <si>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</si>
  <si>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</si>
  <si>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</si>
  <si>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</si>
  <si>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</si>
  <si>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</si>
  <si>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</si>
  <si>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</si>
  <si>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</si>
  <si>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</si>
  <si>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</si>
  <si>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</si>
  <si>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</si>
  <si>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</si>
  <si>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</si>
  <si>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</si>
  <si>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</si>
  <si>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</si>
  <si>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</si>
  <si>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</si>
  <si>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</si>
  <si>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</si>
  <si>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</si>
  <si>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</si>
  <si>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</si>
  <si>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</si>
  <si>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</si>
  <si>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</si>
  <si>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</si>
  <si>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</si>
  <si>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</si>
  <si>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</si>
  <si>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</si>
  <si>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</si>
  <si>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</si>
  <si>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</si>
  <si>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</si>
  <si>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</si>
  <si>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</si>
  <si>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</si>
  <si>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</si>
  <si>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</si>
  <si>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</si>
  <si>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</si>
  <si>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</si>
  <si>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</si>
  <si>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</si>
  <si>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</si>
  <si>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</si>
  <si>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</si>
  <si>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</si>
  <si>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</si>
  <si>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</si>
  <si>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</si>
  <si>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</si>
  <si>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</si>
  <si>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</si>
  <si>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</si>
  <si>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</si>
  <si>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</si>
  <si>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</si>
  <si>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</si>
  <si>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</si>
  <si>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</si>
  <si>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</si>
  <si>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</si>
  <si>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</si>
  <si>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</si>
  <si>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</si>
  <si>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</si>
  <si>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</si>
  <si>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</si>
  <si>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</si>
  <si>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</si>
  <si>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</si>
  <si>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</si>
  <si>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</si>
  <si>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</si>
  <si>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</si>
  <si>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</si>
  <si>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</si>
  <si>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</si>
  <si>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</si>
  <si>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</si>
  <si>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</si>
  <si>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</si>
  <si>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</si>
  <si>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</si>
  <si>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</si>
  <si>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</si>
  <si>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</si>
  <si>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</si>
  <si>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</si>
  <si>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</si>
  <si>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</si>
  <si>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</si>
  <si>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</si>
  <si>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</si>
  <si>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</si>
  <si>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</si>
  <si>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</si>
  <si>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</si>
  <si>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</si>
  <si>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</si>
  <si>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</si>
  <si>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</si>
  <si>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</si>
  <si>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</si>
  <si>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</si>
  <si>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</si>
  <si>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</si>
  <si>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</si>
  <si>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</si>
  <si>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</si>
  <si>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</si>
  <si>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</si>
  <si>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</si>
  <si>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</si>
  <si>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</si>
  <si>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</si>
  <si>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</si>
  <si>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</si>
  <si>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</si>
  <si>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</si>
  <si>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</si>
  <si>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</si>
  <si>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</si>
  <si>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</si>
  <si>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</si>
  <si>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</si>
  <si>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</si>
  <si>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</si>
  <si>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</si>
  <si>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</si>
  <si>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</si>
  <si>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</si>
  <si>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</si>
  <si>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</si>
  <si>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</si>
  <si>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</si>
  <si>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</si>
  <si>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</si>
  <si>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</si>
  <si>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</si>
  <si>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</si>
  <si>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</si>
  <si>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</si>
  <si>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</si>
  <si>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</si>
  <si>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</si>
  <si>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</si>
  <si>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</si>
  <si>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</si>
  <si>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</si>
  <si>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</si>
  <si>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</si>
  <si>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</si>
  <si>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</si>
  <si>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</si>
  <si>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</si>
  <si>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</si>
  <si>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</si>
  <si>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</si>
  <si>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</si>
  <si>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</si>
  <si>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</si>
  <si>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</si>
  <si>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</si>
  <si>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</si>
  <si>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</si>
  <si>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</si>
  <si>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</si>
  <si>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</si>
  <si>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</si>
  <si>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</si>
  <si>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</si>
  <si>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</si>
  <si>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</si>
  <si>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</si>
  <si>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</si>
  <si>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</si>
  <si>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</si>
  <si>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</si>
  <si>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</si>
  <si>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</si>
  <si>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</si>
  <si>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</si>
  <si>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</si>
  <si>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</si>
  <si>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</si>
  <si>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</si>
  <si>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</si>
  <si>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</si>
  <si>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</si>
  <si>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</si>
  <si>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</si>
  <si>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</si>
  <si>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</si>
  <si>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</si>
  <si>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</si>
  <si>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</si>
  <si>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</si>
  <si>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</si>
  <si>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</si>
  <si>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</si>
  <si>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</si>
  <si>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</si>
  <si>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</si>
  <si>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</si>
  <si>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</si>
  <si>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</si>
  <si>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</si>
  <si>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</si>
  <si>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</si>
  <si>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</si>
  <si>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</si>
  <si>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</si>
  <si>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</si>
  <si>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</si>
  <si>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</si>
  <si>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</si>
  <si>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</si>
  <si>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</si>
  <si>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</si>
  <si>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</si>
  <si>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</si>
  <si>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</si>
  <si>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</si>
  <si>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</si>
  <si>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</si>
  <si>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</si>
  <si>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</si>
  <si>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</si>
  <si>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</si>
  <si>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</si>
  <si>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</si>
  <si>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</si>
  <si>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</si>
  <si>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</si>
  <si>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</si>
  <si>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</si>
  <si>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</si>
  <si>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</si>
  <si>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</si>
  <si>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</si>
  <si>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</si>
  <si>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</si>
  <si>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</si>
  <si>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</si>
  <si>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</si>
  <si>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</si>
  <si>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</si>
  <si>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</si>
  <si>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</si>
  <si>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</si>
  <si>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</si>
  <si>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</si>
  <si>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</si>
  <si>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</si>
  <si>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</si>
  <si>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</si>
  <si>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</si>
  <si>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</si>
  <si>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</si>
  <si>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</si>
  <si>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</si>
  <si>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</si>
  <si>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</si>
  <si>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</si>
  <si>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</si>
  <si>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</si>
  <si>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</si>
  <si>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</si>
  <si>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</si>
  <si>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</si>
  <si>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</si>
  <si>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</si>
  <si>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</si>
  <si>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</si>
  <si>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</si>
  <si>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</si>
  <si>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</si>
  <si>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</si>
  <si>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</si>
  <si>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</si>
  <si>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</si>
  <si>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</si>
  <si>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</si>
  <si>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</si>
  <si>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</si>
  <si>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</si>
  <si>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</si>
  <si>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</si>
  <si>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</si>
  <si>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</si>
  <si>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</si>
  <si>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</si>
  <si>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</si>
  <si>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</si>
  <si>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</si>
  <si>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</si>
  <si>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</si>
  <si>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</si>
  <si>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</si>
  <si>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</si>
  <si>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</si>
  <si>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</si>
  <si>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</si>
  <si>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</si>
  <si>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</si>
  <si>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</si>
  <si>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</si>
  <si>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</si>
  <si>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</si>
  <si>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</si>
  <si>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</si>
  <si>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</si>
  <si>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</si>
  <si>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</si>
  <si>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</si>
  <si>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</si>
  <si>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</si>
  <si>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</si>
  <si>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</si>
  <si>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</si>
  <si>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</si>
  <si>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</si>
  <si>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</si>
  <si>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</si>
  <si>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</si>
  <si>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</si>
  <si>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</si>
  <si>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</si>
  <si>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</si>
  <si>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</si>
  <si>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</si>
  <si>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</si>
  <si>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</si>
  <si>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</si>
  <si>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</si>
  <si>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</si>
  <si>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</si>
  <si>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</si>
  <si>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</si>
  <si>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</si>
  <si>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</si>
  <si>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</si>
  <si>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</si>
  <si>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</si>
  <si>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</si>
  <si>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</si>
  <si>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</si>
  <si>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</si>
  <si>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</si>
  <si>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</si>
  <si>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</si>
  <si>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</si>
  <si>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</si>
  <si>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</si>
  <si>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</si>
  <si>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</si>
  <si>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</si>
  <si>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</si>
  <si>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</si>
  <si>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</si>
  <si>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</si>
  <si>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</si>
  <si>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</si>
  <si>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</si>
  <si>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</si>
  <si>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</si>
  <si>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</si>
  <si>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</si>
  <si>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</si>
  <si>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</si>
  <si>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</si>
  <si>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</si>
  <si>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</si>
  <si>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</si>
  <si>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</si>
  <si>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</si>
  <si>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</si>
  <si>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</si>
  <si>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</si>
  <si>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</si>
  <si>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</si>
  <si>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</si>
  <si>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</si>
  <si>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</si>
  <si>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</si>
  <si>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</si>
  <si>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</si>
  <si>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</si>
  <si>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</si>
  <si>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</si>
  <si>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</si>
  <si>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</si>
  <si>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</si>
  <si>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</si>
  <si>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</si>
  <si>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</si>
  <si>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</si>
  <si>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</si>
  <si>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</si>
  <si>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</si>
  <si>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</si>
  <si>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</si>
  <si>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</si>
  <si>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</si>
  <si>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</si>
  <si>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</si>
  <si>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</si>
  <si>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</si>
  <si>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</si>
  <si>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</si>
  <si>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</si>
  <si>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</si>
  <si>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</si>
  <si>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</si>
  <si>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</si>
  <si>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</si>
  <si>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</si>
  <si>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</si>
  <si>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</si>
  <si>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</si>
  <si>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</si>
  <si>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</si>
  <si>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</si>
  <si>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</si>
  <si>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</si>
  <si>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</si>
  <si>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</si>
  <si>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</si>
  <si>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</si>
  <si>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</si>
  <si>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</si>
  <si>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</si>
  <si>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</si>
  <si>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</si>
  <si>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</si>
  <si>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</si>
  <si>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</si>
  <si>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</si>
  <si>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</si>
  <si>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</si>
  <si>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</si>
  <si>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</si>
  <si>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</si>
  <si>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</si>
  <si>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</si>
  <si>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</si>
  <si>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</si>
  <si>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</si>
  <si>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</si>
  <si>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</si>
  <si>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</si>
  <si>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</si>
  <si>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</si>
  <si>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</si>
  <si>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</si>
  <si>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</si>
  <si>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</si>
  <si>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</si>
  <si>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</si>
  <si>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</si>
  <si>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</si>
  <si>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</si>
  <si>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</si>
  <si>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</si>
  <si>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</si>
  <si>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</si>
  <si>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</si>
  <si>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</si>
  <si>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</si>
  <si>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</si>
  <si>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</si>
  <si>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</si>
  <si>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</si>
  <si>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</si>
  <si>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</si>
  <si>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</si>
  <si>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</si>
  <si>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</si>
  <si>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</si>
  <si>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</si>
  <si>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</si>
  <si>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</si>
  <si>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</si>
  <si>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</si>
  <si>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</si>
  <si>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</si>
  <si>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</si>
  <si>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</si>
  <si>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</si>
  <si>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</si>
  <si>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</si>
  <si>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</si>
  <si>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</si>
  <si>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</si>
  <si>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</si>
  <si>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</si>
  <si>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</si>
  <si>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</si>
  <si>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</si>
  <si>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</si>
  <si>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</si>
  <si>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</si>
  <si>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</si>
  <si>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</si>
  <si>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</si>
  <si>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</si>
  <si>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</si>
  <si>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</si>
  <si>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</si>
  <si>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</si>
  <si>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</si>
  <si>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</si>
  <si>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</si>
  <si>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</si>
  <si>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</si>
  <si>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</si>
  <si>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</si>
  <si>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</si>
  <si>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</si>
  <si>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</si>
  <si>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</si>
  <si>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</si>
  <si>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</si>
  <si>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</si>
  <si>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</si>
  <si>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</si>
  <si>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</si>
  <si>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</si>
  <si>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</si>
  <si>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</si>
  <si>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</si>
  <si>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</si>
  <si>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</si>
  <si>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</si>
  <si>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</si>
  <si>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</si>
  <si>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</si>
  <si>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</si>
  <si>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</si>
  <si>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</si>
  <si>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</si>
  <si>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</si>
  <si>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</si>
  <si>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</si>
  <si>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</si>
  <si>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</si>
  <si>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</si>
  <si>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</si>
  <si>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</si>
  <si>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</si>
  <si>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</si>
  <si>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</si>
  <si>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</si>
  <si>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</si>
  <si>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</si>
  <si>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</si>
  <si>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</si>
  <si>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</si>
  <si>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</si>
  <si>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</si>
  <si>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</si>
  <si>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</si>
  <si>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</si>
  <si>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</si>
  <si>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</si>
  <si>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</si>
  <si>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</si>
  <si>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</si>
  <si>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</si>
  <si>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</si>
  <si>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</si>
  <si>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</si>
  <si>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</si>
  <si>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</si>
  <si>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</si>
  <si>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</si>
  <si>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</si>
  <si>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</si>
  <si>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</si>
  <si>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</si>
  <si>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</si>
  <si>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</si>
  <si>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</si>
  <si>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</si>
  <si>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</si>
  <si>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</si>
  <si>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</si>
  <si>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</si>
  <si>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</si>
  <si>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</si>
  <si>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</si>
  <si>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</si>
  <si>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</si>
  <si>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</si>
  <si>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</si>
  <si>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</si>
  <si>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</si>
  <si>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</si>
  <si>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</si>
  <si>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</si>
  <si>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</si>
  <si>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</si>
  <si>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</si>
  <si>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</si>
  <si>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</si>
  <si>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</si>
  <si>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</si>
  <si>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</si>
  <si>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</si>
  <si>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</si>
  <si>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</si>
  <si>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</si>
  <si>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</si>
  <si>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</si>
  <si>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</si>
  <si>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</si>
  <si>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</si>
  <si>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</si>
  <si>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</si>
  <si>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</si>
  <si>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</si>
  <si>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</si>
  <si>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</si>
  <si>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</si>
  <si>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</si>
  <si>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</si>
  <si>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</si>
  <si>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</si>
  <si>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</si>
  <si>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</si>
  <si>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</si>
  <si>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</si>
  <si>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</si>
  <si>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</si>
  <si>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</si>
  <si>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</si>
  <si>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</si>
  <si>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</si>
  <si>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</si>
  <si>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</si>
  <si>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</si>
  <si>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</si>
  <si>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</si>
  <si>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</si>
  <si>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</si>
  <si>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</si>
  <si>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</si>
  <si>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</si>
  <si>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</si>
  <si>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</si>
  <si>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</si>
  <si>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</si>
  <si>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</si>
  <si>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</si>
  <si>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</si>
  <si>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</si>
  <si>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</si>
  <si>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</si>
  <si>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</si>
  <si>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</si>
  <si>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</si>
  <si>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</si>
  <si>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</si>
  <si>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</si>
  <si>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</si>
  <si>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</si>
  <si>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</si>
  <si>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</si>
  <si>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</si>
  <si>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</si>
  <si>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</si>
  <si>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</si>
  <si>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</si>
  <si>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</si>
  <si>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</si>
  <si>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</si>
  <si>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</si>
  <si>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</si>
  <si>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</si>
  <si>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</si>
  <si>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</si>
  <si>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</si>
  <si>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</si>
  <si>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</si>
  <si>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</si>
  <si>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</si>
  <si>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</si>
  <si>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</si>
  <si>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</si>
  <si>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</si>
  <si>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</si>
  <si>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</si>
  <si>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</si>
  <si>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</si>
  <si>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</si>
  <si>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</si>
  <si>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</si>
  <si>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</si>
  <si>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</si>
  <si>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</si>
  <si>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</si>
  <si>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</si>
  <si>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</si>
  <si>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</si>
  <si>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</si>
  <si>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</si>
  <si>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</si>
  <si>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</si>
  <si>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</si>
  <si>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</si>
  <si>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</si>
  <si>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</si>
  <si>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</si>
  <si>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</si>
  <si>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</si>
  <si>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</si>
  <si>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</si>
  <si>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</si>
  <si>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</si>
  <si>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</si>
  <si>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</si>
  <si>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</si>
  <si>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</si>
  <si>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</si>
  <si>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</si>
  <si>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</si>
  <si>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</si>
  <si>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</si>
  <si>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</si>
  <si>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</si>
  <si>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</si>
  <si>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</si>
  <si>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</si>
  <si>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</si>
  <si>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</si>
  <si>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</si>
  <si>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</si>
  <si>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</si>
  <si>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</si>
  <si>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</si>
  <si>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</si>
  <si>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</si>
  <si>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</si>
  <si>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</si>
  <si>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</si>
  <si>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</si>
  <si>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</si>
  <si>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</si>
  <si>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</si>
  <si>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</si>
  <si>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</si>
  <si>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</si>
  <si>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</si>
  <si>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</si>
  <si>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</si>
  <si>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</si>
  <si>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</si>
  <si>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</si>
  <si>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</si>
  <si>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</si>
  <si>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</si>
  <si>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</si>
  <si>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</si>
  <si>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</si>
  <si>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</si>
  <si>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</si>
  <si>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</si>
  <si>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</si>
  <si>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</si>
  <si>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</si>
  <si>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</si>
  <si>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</si>
  <si>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</si>
  <si>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</si>
  <si>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</si>
  <si>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</si>
  <si>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</si>
  <si>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</si>
  <si>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</si>
  <si>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</si>
  <si>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</si>
  <si>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</si>
  <si>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</si>
  <si>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</si>
  <si>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</si>
  <si>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</si>
  <si>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</si>
  <si>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</si>
  <si>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</si>
  <si>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</si>
  <si>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</si>
  <si>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</si>
  <si>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</si>
  <si>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</si>
  <si>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</si>
  <si>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</si>
  <si>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</si>
  <si>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</si>
  <si>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</si>
  <si>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</si>
  <si>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</si>
  <si>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</si>
  <si>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</si>
  <si>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</si>
  <si>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</si>
  <si>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</si>
  <si>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</si>
  <si>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</si>
  <si>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</si>
  <si>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</si>
  <si>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</si>
  <si>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</si>
  <si>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</si>
  <si>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</si>
  <si>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</si>
  <si>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</si>
  <si>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</si>
  <si>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</si>
  <si>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</si>
  <si>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</si>
  <si>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</si>
  <si>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</si>
  <si>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</si>
  <si>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</si>
  <si>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</si>
  <si>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</si>
  <si>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</si>
  <si>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</si>
  <si>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</si>
  <si>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</si>
  <si>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</si>
  <si>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</si>
  <si>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</si>
  <si>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</si>
  <si>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</si>
  <si>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</si>
  <si>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</si>
  <si>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</si>
  <si>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</si>
  <si>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</si>
  <si>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</si>
  <si>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</si>
  <si>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</si>
  <si>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</si>
  <si>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</si>
  <si>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</si>
  <si>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</si>
  <si>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</si>
  <si>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</si>
  <si>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</si>
  <si>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</si>
  <si>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</si>
  <si>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</si>
  <si>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</si>
  <si>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</si>
  <si>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</si>
  <si>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</si>
  <si>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</si>
  <si>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</si>
  <si>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</si>
  <si>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</si>
  <si>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</si>
  <si>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</si>
  <si>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</si>
  <si>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</si>
  <si>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</si>
  <si>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</si>
  <si>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</si>
  <si>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</si>
  <si>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</si>
  <si>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</si>
  <si>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</si>
  <si>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</si>
  <si>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</si>
  <si>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</si>
  <si>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</si>
  <si>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</si>
  <si>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</si>
  <si>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</si>
  <si>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</si>
  <si>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</si>
  <si>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</si>
  <si>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</si>
  <si>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</si>
  <si>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</si>
  <si>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</si>
  <si>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</si>
  <si>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</si>
  <si>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</si>
  <si>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</si>
  <si>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</si>
  <si>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</si>
  <si>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</si>
  <si>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</si>
  <si>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</si>
  <si>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</si>
  <si>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</si>
  <si>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</si>
  <si>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</si>
  <si>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</si>
  <si>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</si>
  <si>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</si>
  <si>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</si>
  <si>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</si>
  <si>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</si>
  <si>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</si>
  <si>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</si>
  <si>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</si>
  <si>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</si>
  <si>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</si>
  <si>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</si>
  <si>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</si>
  <si>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</si>
  <si>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</si>
  <si>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</si>
  <si>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</si>
  <si>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</si>
  <si>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</si>
  <si>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</si>
  <si>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</si>
  <si>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</si>
  <si>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</si>
  <si>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</si>
  <si>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</si>
  <si>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</si>
  <si>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</si>
  <si>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</si>
  <si>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</si>
  <si>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</si>
  <si>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</si>
  <si>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</si>
  <si>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</si>
  <si>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</si>
  <si>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</si>
  <si>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</si>
  <si>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</si>
  <si>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</si>
  <si>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</si>
  <si>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</si>
  <si>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</si>
  <si>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</si>
  <si>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</si>
  <si>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</si>
  <si>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</si>
  <si>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</si>
  <si>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</si>
  <si>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</si>
  <si>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</si>
  <si>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</si>
  <si>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</si>
  <si>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</si>
  <si>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</si>
  <si>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</si>
  <si>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</si>
  <si>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</si>
  <si>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</si>
  <si>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</si>
  <si>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</si>
  <si>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</si>
  <si>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</si>
  <si>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</si>
  <si>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</si>
  <si>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</si>
  <si>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</si>
  <si>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</si>
  <si>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</si>
  <si>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</si>
  <si>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</si>
  <si>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</si>
  <si>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</si>
  <si>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</si>
  <si>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</si>
  <si>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</si>
  <si>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</si>
  <si>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</si>
  <si>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</si>
  <si>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</si>
  <si>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</si>
  <si>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</si>
  <si>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</si>
  <si>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</si>
  <si>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</si>
  <si>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</si>
  <si>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</si>
  <si>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</si>
  <si>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</si>
  <si>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</si>
  <si>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</si>
  <si>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</si>
  <si>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</si>
  <si>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</si>
  <si>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</si>
  <si>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</si>
  <si>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</si>
  <si>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</si>
  <si>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</si>
  <si>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</si>
  <si>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</si>
  <si>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</si>
  <si>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</si>
  <si>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</si>
  <si>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</si>
  <si>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</si>
  <si>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</si>
  <si>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</si>
  <si>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</si>
  <si>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</si>
  <si>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</si>
  <si>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</si>
  <si>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</si>
  <si>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</si>
  <si>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</si>
  <si>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</si>
  <si>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</si>
  <si>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</si>
  <si>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</si>
  <si>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</si>
  <si>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</si>
  <si>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</si>
  <si>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</si>
  <si>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</si>
  <si>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</si>
  <si>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</si>
  <si>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</si>
  <si>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</si>
  <si>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</si>
  <si>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</si>
  <si>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</si>
  <si>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</si>
  <si>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</si>
  <si>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</si>
  <si>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</si>
  <si>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</si>
  <si>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</si>
  <si>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</si>
  <si>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</si>
  <si>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</si>
  <si>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</si>
  <si>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</si>
  <si>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</si>
  <si>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</si>
  <si>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</si>
  <si>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</si>
  <si>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</si>
  <si>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</si>
  <si>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</si>
  <si>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</si>
  <si>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</si>
  <si>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</si>
  <si>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</si>
  <si>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</si>
  <si>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</si>
  <si>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</si>
  <si>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</si>
  <si>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</si>
  <si>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</si>
  <si>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</si>
  <si>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</si>
  <si>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</si>
  <si>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</si>
  <si>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</si>
  <si>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</si>
  <si>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</si>
  <si>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</si>
  <si>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</si>
  <si>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</si>
  <si>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</si>
  <si>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</si>
  <si>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</si>
  <si>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</si>
  <si>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</si>
  <si>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</si>
  <si>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</si>
  <si>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</si>
  <si>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</si>
  <si>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</si>
  <si>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</si>
  <si>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</si>
  <si>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</si>
  <si>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</si>
  <si>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</si>
  <si>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</si>
  <si>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</si>
  <si>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</si>
  <si>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</si>
  <si>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</si>
  <si>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</si>
  <si>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</si>
  <si>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</si>
  <si>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</si>
  <si>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</si>
  <si>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</si>
  <si>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</si>
  <si>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</si>
  <si>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</si>
  <si>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</si>
  <si>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</si>
  <si>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</si>
  <si>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</si>
  <si>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</si>
  <si>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</si>
  <si>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</si>
  <si>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</si>
  <si>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</si>
  <si>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</si>
  <si>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</si>
  <si>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</si>
  <si>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</si>
  <si>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</si>
  <si>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</si>
  <si>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</si>
  <si>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</si>
  <si>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</si>
  <si>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</si>
  <si>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</si>
  <si>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</si>
  <si>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</si>
  <si>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</si>
  <si>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</si>
  <si>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</si>
  <si>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</si>
  <si>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</si>
  <si>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</si>
  <si>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</si>
  <si>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</si>
  <si>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</si>
  <si>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</si>
  <si>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</si>
  <si>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</si>
  <si>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</si>
  <si>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</si>
  <si>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</si>
  <si>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</si>
  <si>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</si>
  <si>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</si>
  <si>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</si>
  <si>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</si>
  <si>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</si>
  <si>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</si>
  <si>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</si>
  <si>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</si>
  <si>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</si>
  <si>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</si>
  <si>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</si>
  <si>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</si>
  <si>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</si>
  <si>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</si>
  <si>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</si>
  <si>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</si>
  <si>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</si>
  <si>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</si>
  <si>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</si>
  <si>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</si>
  <si>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</si>
  <si>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</si>
  <si>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</si>
  <si>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</si>
  <si>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</si>
  <si>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</si>
  <si>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</si>
  <si>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</si>
  <si>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</si>
  <si>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</si>
  <si>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</si>
  <si>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</si>
  <si>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</si>
  <si>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</si>
  <si>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</si>
  <si>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</si>
  <si>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</si>
  <si>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</si>
  <si>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</si>
  <si>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</si>
  <si>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</si>
  <si>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</si>
  <si>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</si>
  <si>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</si>
  <si>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</si>
  <si>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</si>
  <si>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</si>
  <si>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</si>
  <si>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</si>
  <si>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</si>
  <si>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</si>
  <si>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</si>
  <si>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</si>
  <si>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</si>
  <si>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</si>
  <si>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</si>
  <si>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</si>
  <si>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</si>
  <si>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</si>
  <si>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</si>
  <si>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</si>
  <si>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</si>
  <si>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</si>
  <si>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</si>
  <si>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</si>
  <si>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</si>
  <si>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</si>
  <si>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</si>
  <si>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</si>
  <si>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</si>
  <si>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</si>
  <si>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</si>
  <si>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</si>
  <si>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</si>
  <si>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</si>
  <si>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</si>
  <si>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</si>
  <si>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</si>
  <si>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</si>
  <si>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</si>
  <si>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</si>
  <si>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</si>
  <si>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</si>
  <si>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</si>
  <si>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</si>
  <si>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</si>
  <si>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</si>
  <si>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</si>
  <si>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</si>
  <si>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</si>
  <si>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</si>
  <si>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</si>
  <si>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</si>
  <si>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</si>
  <si>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</si>
  <si>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</si>
  <si>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</si>
  <si>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</si>
  <si>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</si>
  <si>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</si>
  <si>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</si>
  <si>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</si>
  <si>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</si>
  <si>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</si>
  <si>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</si>
  <si>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</si>
  <si>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</si>
  <si>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</si>
  <si>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</si>
  <si>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</si>
  <si>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</si>
  <si>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</si>
  <si>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</si>
  <si>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</si>
  <si>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</si>
  <si>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</si>
  <si>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</si>
  <si>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</si>
  <si>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</si>
  <si>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</si>
  <si>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</si>
  <si>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</si>
  <si>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</si>
  <si>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</si>
  <si>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</si>
  <si>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</si>
  <si>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</si>
  <si>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</si>
  <si>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</si>
  <si>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</si>
  <si>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</si>
  <si>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</si>
  <si>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</si>
  <si>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</si>
  <si>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</si>
  <si>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</si>
  <si>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</si>
  <si>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</si>
  <si>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</si>
  <si>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</si>
  <si>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</si>
  <si>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</si>
  <si>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</si>
  <si>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</si>
  <si>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</si>
  <si>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</si>
  <si>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</si>
  <si>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</si>
  <si>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</si>
  <si>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</si>
  <si>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</si>
  <si>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</si>
  <si>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</si>
  <si>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</si>
  <si>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</si>
  <si>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</si>
  <si>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</si>
  <si>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</si>
  <si>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</si>
  <si>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</si>
  <si>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</si>
  <si>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</si>
  <si>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</si>
  <si>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</si>
  <si>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</si>
  <si>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</si>
  <si>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</si>
  <si>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</si>
  <si>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</si>
  <si>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</si>
  <si>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</si>
  <si>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</si>
  <si>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</si>
  <si>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</si>
  <si>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</si>
  <si>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</si>
  <si>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</si>
  <si>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</si>
  <si>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</si>
  <si>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</si>
  <si>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</si>
  <si>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</si>
  <si>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</si>
  <si>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</si>
  <si>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</si>
  <si>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</si>
  <si>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</si>
  <si>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</si>
  <si>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</si>
  <si>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</si>
  <si>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</si>
  <si>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</si>
  <si>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</si>
  <si>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</si>
  <si>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</si>
  <si>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</si>
  <si>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</si>
  <si>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</si>
  <si>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</si>
  <si>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</si>
  <si>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</si>
  <si>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</si>
  <si>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</si>
  <si>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</si>
  <si>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</si>
  <si>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</si>
  <si>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</si>
  <si>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</si>
  <si>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</si>
  <si>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</si>
  <si>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</si>
  <si>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</si>
  <si>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</si>
  <si>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</si>
  <si>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</si>
  <si>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</si>
  <si>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</si>
  <si>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</si>
  <si>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</si>
  <si>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</si>
  <si>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</si>
  <si>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</si>
  <si>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</si>
  <si>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</si>
  <si>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</si>
  <si>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</si>
  <si>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</si>
  <si>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</si>
  <si>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</si>
  <si>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</si>
  <si>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</si>
  <si>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</si>
  <si>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</si>
  <si>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</si>
  <si>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</si>
  <si>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</si>
  <si>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</si>
  <si>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</si>
  <si>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</si>
  <si>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</si>
  <si>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</si>
  <si>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</si>
  <si>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</si>
  <si>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</si>
  <si>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</si>
  <si>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</si>
  <si>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</si>
  <si>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</si>
  <si>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</si>
  <si>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</si>
  <si>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</si>
  <si>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</si>
  <si>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</si>
  <si>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</si>
  <si>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</si>
  <si>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</si>
  <si>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</si>
  <si>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</si>
  <si>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</si>
  <si>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</si>
  <si>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</si>
  <si>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</si>
  <si>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</si>
  <si>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</si>
  <si>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</si>
  <si>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</si>
  <si>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</si>
  <si>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</si>
  <si>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</si>
  <si>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</si>
  <si>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</si>
  <si>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</si>
  <si>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</si>
  <si>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</si>
  <si>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</si>
  <si>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</si>
  <si>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</si>
  <si>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</si>
  <si>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</si>
  <si>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</si>
  <si>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</si>
  <si>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</si>
  <si>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</si>
  <si>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</si>
  <si>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</si>
  <si>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</si>
  <si>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</si>
  <si>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</si>
  <si>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</si>
  <si>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</si>
  <si>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</si>
  <si>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</si>
  <si>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</si>
  <si>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</si>
  <si>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</si>
  <si>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</si>
  <si>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</si>
  <si>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</si>
  <si>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</si>
  <si>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</si>
  <si>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</si>
  <si>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</si>
  <si>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</si>
  <si>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</si>
  <si>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</si>
  <si>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</si>
  <si>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</si>
  <si>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</si>
  <si>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</si>
  <si>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</si>
  <si>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</si>
  <si>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</si>
  <si>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</si>
  <si>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</si>
  <si>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</si>
  <si>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</si>
  <si>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</si>
  <si>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</si>
  <si>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</si>
  <si>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</si>
  <si>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</si>
  <si>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</si>
  <si>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</si>
  <si>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</si>
  <si>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</si>
  <si>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</si>
  <si>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</si>
  <si>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</si>
  <si>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</si>
  <si>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</si>
  <si>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</si>
  <si>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</si>
  <si>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</si>
  <si>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</si>
  <si>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</si>
  <si>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</si>
  <si>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</si>
  <si>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</si>
  <si>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</si>
  <si>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</si>
  <si>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</si>
  <si>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</si>
  <si>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</si>
  <si>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</si>
  <si>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</si>
  <si>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</si>
  <si>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</si>
  <si>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</si>
  <si>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</si>
  <si>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</si>
  <si>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</si>
  <si>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</si>
  <si>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</si>
  <si>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</si>
  <si>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</si>
  <si>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</si>
  <si>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</si>
  <si>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</si>
  <si>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</si>
  <si>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</si>
  <si>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</si>
  <si>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</si>
  <si>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</si>
  <si>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</si>
  <si>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</si>
  <si>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</si>
  <si>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</si>
  <si>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</si>
  <si>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</si>
  <si>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</si>
  <si>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</si>
  <si>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</si>
  <si>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</si>
  <si>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</si>
  <si>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</si>
  <si>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</si>
  <si>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</si>
  <si>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</si>
  <si>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</si>
  <si>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</si>
  <si>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</si>
  <si>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</si>
  <si>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</si>
  <si>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</si>
  <si>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</si>
  <si>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</si>
  <si>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</si>
  <si>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</si>
  <si>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</si>
  <si>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</si>
  <si>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</si>
  <si>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</si>
  <si>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</si>
  <si>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</si>
  <si>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</si>
  <si>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</si>
  <si>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</si>
  <si>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</si>
  <si>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</si>
  <si>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</si>
  <si>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</si>
  <si>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</si>
  <si>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</si>
  <si>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</si>
  <si>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</si>
  <si>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</si>
  <si>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</si>
  <si>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</si>
  <si>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</si>
  <si>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</si>
  <si>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</si>
  <si>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</si>
  <si>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</si>
  <si>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</si>
  <si>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</si>
  <si>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</si>
  <si>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</si>
  <si>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</si>
  <si>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</si>
  <si>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</si>
  <si>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</si>
  <si>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</si>
  <si>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</si>
  <si>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</si>
  <si>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</si>
  <si>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</si>
  <si>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</si>
  <si>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</si>
  <si>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</si>
  <si>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</si>
  <si>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</si>
  <si>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</si>
  <si>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</si>
  <si>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</si>
  <si>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</si>
  <si>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</si>
  <si>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</si>
  <si>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</si>
  <si>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</si>
  <si>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</si>
  <si>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</si>
  <si>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</si>
  <si>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</si>
  <si>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</si>
  <si>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</si>
  <si>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</si>
  <si>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</si>
  <si>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</si>
  <si>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</si>
  <si>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</si>
  <si>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</si>
  <si>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</si>
  <si>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</si>
  <si>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</si>
  <si>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</si>
  <si>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</si>
  <si>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</si>
  <si>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</si>
  <si>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</si>
  <si>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</si>
  <si>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</si>
  <si>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</si>
  <si>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</si>
  <si>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</si>
  <si>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</si>
  <si>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</si>
  <si>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</si>
  <si>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</si>
  <si>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</si>
  <si>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</si>
  <si>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</si>
  <si>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</si>
  <si>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</si>
  <si>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</si>
  <si>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</si>
  <si>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</si>
  <si>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</si>
  <si>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</si>
  <si>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</si>
  <si>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</si>
  <si>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</si>
  <si>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</si>
  <si>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</si>
  <si>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</si>
  <si>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</si>
  <si>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</si>
  <si>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</si>
  <si>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</si>
  <si>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</si>
  <si>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</si>
  <si>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</si>
  <si>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</si>
  <si>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</si>
  <si>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</si>
  <si>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</si>
  <si>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</si>
  <si>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</si>
  <si>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</si>
  <si>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</si>
  <si>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</si>
  <si>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</si>
  <si>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</si>
  <si>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</si>
  <si>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</si>
  <si>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</si>
  <si>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</si>
  <si>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</si>
  <si>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</si>
  <si>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</si>
  <si>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</si>
  <si>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</si>
  <si>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</si>
  <si>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</si>
  <si>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</si>
  <si>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</si>
  <si>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</si>
  <si>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</si>
  <si>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</si>
  <si>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</si>
  <si>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</si>
  <si>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</si>
  <si>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</si>
  <si>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</si>
  <si>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</si>
  <si>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</si>
  <si>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</si>
  <si>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</si>
  <si>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</si>
  <si>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</si>
  <si>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</si>
  <si>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</si>
  <si>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</si>
  <si>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</si>
  <si>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</si>
  <si>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</si>
  <si>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</si>
  <si>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</si>
  <si>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</si>
  <si>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</si>
  <si>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</si>
  <si>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</si>
  <si>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</si>
  <si>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</si>
  <si>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</si>
  <si>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</si>
  <si>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</si>
  <si>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</si>
  <si>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</si>
  <si>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</si>
  <si>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</si>
  <si>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</si>
  <si>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</si>
  <si>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</si>
  <si>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</si>
  <si>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</si>
  <si>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</si>
  <si>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</si>
  <si>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</si>
  <si>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</si>
  <si>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</si>
  <si>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</si>
  <si>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</si>
  <si>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</si>
  <si>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</si>
  <si>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</si>
  <si>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</si>
  <si>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</si>
  <si>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</si>
  <si>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</si>
  <si>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</si>
  <si>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</si>
  <si>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</si>
  <si>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</si>
  <si>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</si>
  <si>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</si>
  <si>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</si>
  <si>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</si>
  <si>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</si>
  <si>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</si>
  <si>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</si>
  <si>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</si>
  <si>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</si>
  <si>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</si>
  <si>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</si>
  <si>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</si>
  <si>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</si>
  <si>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</si>
  <si>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</si>
  <si>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</si>
  <si>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</si>
  <si>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</si>
  <si>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</si>
  <si>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</si>
  <si>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</si>
  <si>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</si>
  <si>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</si>
  <si>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</si>
  <si>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</si>
  <si>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</si>
  <si>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</si>
  <si>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</si>
  <si>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</si>
  <si>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</si>
  <si>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</si>
  <si>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</si>
  <si>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</si>
  <si>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</si>
  <si>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</si>
  <si>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</si>
  <si>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</si>
  <si>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</si>
  <si>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</si>
  <si>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</si>
  <si>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</si>
  <si>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</si>
  <si>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</si>
  <si>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</si>
  <si>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</si>
  <si>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</si>
  <si>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</si>
  <si>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</si>
  <si>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</si>
  <si>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</si>
  <si>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</si>
  <si>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</si>
  <si>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</si>
  <si>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</si>
  <si>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</si>
  <si>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</si>
  <si>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</si>
  <si>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</si>
  <si>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</si>
  <si>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</si>
  <si>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</si>
  <si>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</si>
  <si>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</si>
  <si>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</si>
  <si>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</si>
  <si>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</si>
  <si>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</si>
  <si>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</si>
  <si>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</si>
  <si>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</si>
  <si>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</si>
  <si>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</si>
  <si>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</si>
  <si>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</si>
  <si>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</si>
  <si>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</si>
  <si>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</si>
  <si>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</si>
  <si>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</si>
  <si>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</si>
  <si>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</si>
  <si>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</si>
  <si>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</si>
  <si>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</si>
  <si>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</si>
  <si>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</si>
  <si>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</si>
  <si>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</si>
  <si>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</si>
  <si>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</si>
  <si>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</si>
  <si>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</si>
  <si>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</si>
  <si>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</si>
  <si>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</si>
  <si>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</si>
  <si>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</si>
  <si>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</si>
  <si>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</si>
  <si>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</si>
  <si>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</si>
  <si>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</si>
  <si>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</si>
  <si>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</si>
  <si>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</si>
  <si>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</si>
  <si>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</si>
  <si>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</si>
  <si>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</si>
  <si>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</si>
  <si>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</si>
  <si>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</si>
  <si>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</si>
  <si>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</si>
  <si>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</si>
  <si>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</si>
  <si>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</si>
  <si>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</si>
  <si>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</si>
  <si>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</si>
  <si>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</si>
  <si>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</si>
  <si>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</si>
  <si>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</si>
  <si>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</si>
  <si>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</si>
  <si>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</si>
  <si>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</si>
  <si>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</si>
  <si>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</si>
  <si>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</si>
  <si>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</si>
  <si>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</si>
  <si>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</si>
  <si>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</si>
  <si>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</si>
  <si>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</si>
  <si>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</si>
  <si>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</si>
  <si>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</si>
  <si>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</si>
  <si>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</si>
  <si>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</si>
  <si>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</si>
  <si>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</si>
  <si>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</si>
  <si>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</si>
  <si>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</si>
  <si>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</si>
  <si>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</si>
  <si>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</si>
  <si>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</si>
  <si>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</si>
  <si>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</si>
  <si>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</si>
  <si>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</si>
  <si>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</si>
  <si>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</si>
  <si>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</si>
  <si>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</si>
  <si>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</si>
  <si>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</si>
  <si>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</si>
  <si>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</si>
  <si>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</si>
  <si>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</si>
  <si>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</si>
  <si>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</si>
  <si>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</si>
  <si>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</si>
  <si>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</si>
  <si>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</si>
  <si>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</si>
  <si>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</si>
  <si>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</si>
  <si>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</si>
  <si>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</si>
  <si>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</si>
  <si>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</si>
  <si>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</si>
  <si>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</si>
  <si>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</si>
  <si>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</si>
  <si>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</si>
  <si>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</si>
  <si>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</si>
  <si>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</si>
  <si>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</si>
  <si>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</si>
  <si>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</si>
  <si>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</si>
  <si>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</si>
  <si>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</si>
  <si>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</si>
  <si>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</si>
  <si>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</si>
  <si>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</si>
  <si>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</si>
  <si>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</si>
  <si>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</si>
  <si>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</si>
  <si>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</si>
  <si>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</si>
  <si>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</si>
  <si>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</si>
  <si>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</si>
  <si>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</si>
  <si>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</si>
  <si>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</si>
  <si>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</si>
  <si>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</si>
  <si>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</si>
  <si>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</si>
  <si>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</si>
  <si>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</si>
  <si>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</si>
  <si>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</si>
  <si>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</si>
  <si>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</si>
  <si>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</si>
  <si>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</si>
  <si>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</si>
  <si>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</si>
  <si>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</si>
  <si>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</si>
  <si>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</si>
  <si>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</si>
  <si>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</si>
  <si>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</si>
  <si>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</si>
  <si>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</si>
  <si>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</si>
  <si>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</si>
  <si>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</si>
  <si>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</si>
  <si>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</si>
  <si>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</si>
  <si>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</si>
  <si>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</si>
  <si>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</si>
  <si>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</si>
  <si>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</si>
  <si>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</si>
  <si>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</si>
  <si>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</si>
  <si>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</si>
  <si>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</si>
  <si>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</si>
  <si>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</si>
  <si>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</si>
  <si>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</si>
  <si>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</si>
  <si>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</si>
  <si>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</si>
  <si>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</si>
  <si>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</si>
  <si>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</si>
  <si>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</si>
  <si>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</si>
  <si>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</si>
  <si>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</si>
  <si>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</si>
  <si>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</si>
  <si>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</si>
  <si>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</si>
  <si>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</si>
  <si>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</si>
  <si>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</si>
  <si>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</si>
  <si>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</si>
  <si>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</si>
  <si>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</si>
  <si>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</si>
  <si>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</si>
  <si>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</si>
  <si>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</si>
  <si>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</si>
  <si>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</si>
  <si>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</si>
  <si>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</si>
  <si>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</si>
  <si>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</si>
  <si>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</si>
  <si>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</si>
  <si>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</si>
  <si>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</si>
  <si>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</si>
  <si>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</si>
  <si>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</si>
  <si>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</si>
  <si>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</si>
  <si>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</si>
  <si>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</si>
  <si>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</si>
  <si>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</si>
  <si>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</si>
  <si>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</si>
  <si>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</si>
  <si>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</si>
  <si>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</si>
  <si>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</si>
  <si>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</si>
  <si>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</si>
  <si>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</si>
  <si>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</si>
  <si>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</si>
  <si>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</si>
  <si>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</si>
  <si>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</si>
  <si>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</si>
  <si>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</si>
  <si>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</si>
  <si>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</si>
  <si>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</si>
  <si>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</si>
  <si>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</si>
  <si>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</si>
  <si>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</si>
  <si>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</si>
  <si>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</si>
  <si>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</si>
  <si>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</si>
  <si>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</si>
  <si>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</si>
  <si>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</si>
  <si>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</si>
  <si>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</si>
  <si>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</si>
  <si>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</si>
  <si>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</si>
  <si>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</si>
  <si>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</si>
  <si>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</si>
  <si>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</si>
  <si>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</si>
  <si>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</si>
  <si>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</si>
  <si>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</si>
  <si>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</si>
  <si>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</si>
  <si>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</si>
  <si>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</si>
  <si>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</si>
  <si>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</si>
  <si>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</si>
  <si>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</si>
  <si>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</si>
  <si>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</si>
  <si>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</si>
  <si>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</si>
  <si>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</si>
  <si>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</si>
  <si>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</si>
  <si>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</si>
  <si>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</si>
  <si>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</si>
  <si>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</si>
  <si>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</si>
  <si>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</si>
  <si>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</si>
  <si>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</si>
  <si>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</si>
  <si>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</si>
  <si>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</si>
  <si>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</si>
  <si>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</si>
  <si>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</si>
  <si>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</si>
  <si>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</si>
  <si>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</si>
  <si>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</si>
  <si>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</si>
  <si>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</si>
  <si>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</si>
  <si>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</si>
  <si>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</si>
  <si>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</si>
  <si>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</si>
  <si>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</si>
  <si>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</si>
  <si>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</si>
  <si>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</si>
  <si>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</si>
  <si>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</si>
  <si>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</si>
  <si>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</si>
  <si>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</si>
  <si>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</si>
  <si>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</si>
  <si>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</si>
  <si>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</si>
  <si>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</si>
  <si>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</si>
  <si>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</si>
  <si>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</si>
  <si>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</si>
  <si>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</si>
  <si>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</si>
  <si>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</si>
  <si>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</si>
  <si>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</si>
  <si>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</si>
  <si>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</si>
  <si>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</si>
  <si>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</si>
  <si>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</si>
  <si>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</si>
  <si>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</si>
  <si>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</si>
  <si>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</si>
  <si>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</si>
  <si>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</si>
  <si>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</si>
  <si>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</si>
  <si>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</si>
  <si>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</si>
  <si>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</si>
  <si>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</si>
  <si>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</si>
  <si>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</si>
  <si>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</si>
  <si>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</si>
  <si>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</si>
  <si>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</si>
  <si>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</si>
  <si>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</si>
  <si>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</si>
  <si>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</si>
  <si>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</si>
  <si>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</si>
  <si>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</si>
  <si>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</si>
  <si>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</si>
  <si>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</si>
  <si>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</si>
  <si>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</si>
  <si>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</si>
  <si>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</si>
  <si>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</si>
  <si>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</si>
  <si>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</si>
  <si>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</si>
  <si>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</si>
  <si>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</si>
  <si>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</si>
  <si>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</si>
  <si>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</si>
  <si>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</si>
  <si>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</si>
  <si>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</si>
  <si>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</si>
  <si>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</si>
  <si>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</si>
  <si>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</si>
  <si>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</si>
  <si>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</si>
  <si>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</si>
  <si>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</si>
  <si>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</si>
  <si>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</si>
  <si>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</si>
  <si>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</si>
  <si>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</si>
  <si>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</si>
  <si>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</si>
  <si>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</si>
  <si>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</si>
  <si>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</si>
  <si>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</si>
  <si>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</si>
  <si>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</si>
  <si>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</si>
  <si>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</si>
  <si>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</si>
  <si>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</si>
  <si>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</si>
  <si>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</si>
  <si>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</si>
  <si>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</si>
  <si>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</si>
  <si>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</si>
  <si>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</si>
  <si>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</si>
  <si>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</si>
  <si>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</si>
  <si>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</si>
  <si>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</si>
  <si>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</si>
  <si>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</si>
  <si>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</si>
  <si>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</si>
  <si>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</si>
  <si>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</si>
  <si>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</si>
  <si>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</si>
  <si>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</si>
  <si>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</si>
  <si>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</si>
  <si>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</si>
  <si>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</si>
  <si>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</si>
  <si>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</si>
  <si>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</si>
  <si>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</si>
  <si>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</si>
  <si>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</si>
  <si>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</si>
  <si>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</si>
  <si>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</si>
  <si>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</si>
  <si>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</si>
  <si>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</si>
  <si>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</si>
  <si>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</si>
  <si>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</si>
  <si>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</si>
  <si>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</si>
  <si>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</si>
  <si>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</si>
  <si>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</si>
  <si>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</si>
  <si>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</si>
  <si>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</si>
  <si>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</si>
  <si>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</si>
  <si>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</si>
  <si>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</si>
  <si>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</si>
  <si>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</si>
  <si>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</si>
  <si>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</si>
  <si>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</si>
  <si>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</si>
  <si>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</si>
  <si>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</si>
  <si>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</si>
  <si>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</si>
  <si>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</si>
  <si>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</si>
  <si>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</si>
  <si>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</si>
  <si>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</si>
  <si>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</si>
  <si>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</si>
  <si>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</si>
  <si>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</si>
  <si>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</si>
  <si>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</si>
  <si>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</si>
  <si>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</si>
  <si>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</si>
  <si>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</si>
  <si>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</si>
  <si>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</si>
  <si>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</si>
  <si>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</si>
  <si>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</si>
  <si>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</si>
  <si>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</si>
  <si>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</si>
  <si>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</si>
  <si>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</si>
  <si>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</si>
  <si>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</si>
  <si>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</si>
  <si>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</si>
  <si>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</si>
  <si>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</si>
  <si>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</si>
  <si>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</si>
  <si>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</si>
  <si>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</si>
  <si>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</si>
  <si>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</si>
  <si>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</si>
  <si>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</si>
  <si>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</si>
  <si>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</si>
  <si>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</si>
  <si>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</si>
  <si>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</si>
  <si>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</si>
  <si>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</si>
  <si>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</si>
  <si>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</si>
  <si>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</si>
  <si>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</si>
  <si>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</si>
  <si>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</si>
  <si>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</si>
  <si>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</si>
  <si>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</si>
  <si>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</si>
  <si>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</si>
  <si>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</si>
  <si>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</si>
  <si>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</si>
  <si>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</si>
  <si>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</si>
  <si>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</si>
  <si>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</si>
  <si>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</si>
  <si>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</si>
  <si>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</si>
  <si>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</si>
  <si>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</si>
  <si>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</si>
  <si>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</si>
  <si>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</si>
  <si>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</si>
  <si>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</si>
  <si>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</si>
  <si>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</si>
  <si>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</si>
  <si>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</si>
  <si>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</si>
  <si>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</si>
  <si>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</si>
  <si>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</si>
  <si>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</si>
  <si>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</si>
  <si>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</si>
  <si>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</si>
  <si>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</si>
  <si>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</si>
  <si>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</si>
  <si>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</si>
  <si>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</si>
  <si>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</si>
  <si>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</si>
  <si>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</si>
  <si>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</si>
  <si>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</si>
  <si>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</si>
  <si>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</si>
  <si>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</si>
  <si>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</si>
  <si>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</si>
  <si>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</si>
  <si>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</si>
  <si>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</si>
  <si>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</si>
  <si>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</si>
  <si>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</si>
  <si>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</si>
  <si>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</si>
  <si>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</si>
  <si>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</si>
  <si>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</si>
  <si>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</si>
  <si>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</si>
  <si>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</si>
  <si>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</si>
  <si>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</si>
  <si>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</si>
  <si>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</si>
  <si>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</si>
  <si>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</si>
  <si>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</si>
  <si>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</si>
  <si>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</si>
  <si>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</si>
  <si>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</si>
  <si>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</si>
  <si>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</si>
  <si>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</si>
  <si>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</si>
  <si>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</si>
  <si>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</si>
  <si>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</si>
  <si>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</si>
  <si>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</si>
  <si>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</si>
  <si>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</si>
  <si>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</si>
  <si>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</si>
  <si>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</si>
  <si>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</si>
  <si>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</si>
  <si>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</si>
  <si>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</si>
  <si>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</si>
  <si>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</si>
  <si>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</si>
  <si>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</si>
  <si>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</si>
  <si>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</si>
  <si>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</si>
  <si>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</si>
  <si>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</si>
  <si>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</si>
  <si>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</si>
  <si>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</si>
  <si>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</si>
  <si>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</si>
  <si>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</si>
  <si>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</si>
  <si>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</si>
  <si>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</si>
  <si>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</si>
  <si>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</si>
  <si>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</si>
  <si>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</si>
  <si>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</si>
  <si>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</si>
  <si>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</si>
  <si>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</si>
  <si>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</si>
  <si>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</si>
  <si>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</si>
  <si>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</si>
  <si>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</si>
  <si>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</si>
  <si>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</si>
  <si>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</si>
  <si>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</si>
  <si>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</si>
  <si>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</si>
  <si>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</si>
  <si>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</si>
  <si>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</si>
  <si>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</si>
  <si>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</si>
  <si>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</si>
  <si>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</si>
  <si>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</si>
  <si>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</si>
  <si>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</si>
  <si>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</si>
  <si>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</si>
  <si>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</si>
  <si>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</si>
  <si>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</si>
  <si>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</si>
  <si>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</si>
  <si>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</si>
  <si>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</si>
  <si>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</si>
  <si>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</si>
  <si>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</si>
  <si>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</si>
  <si>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</si>
  <si>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</si>
  <si>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</si>
  <si>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</si>
  <si>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</si>
  <si>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</si>
  <si>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</si>
  <si>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</si>
  <si>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</si>
  <si>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</si>
  <si>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</si>
  <si>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</si>
  <si>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</si>
  <si>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</si>
  <si>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</si>
  <si>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</si>
  <si>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</si>
  <si>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</si>
  <si>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</si>
  <si>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</si>
  <si>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</si>
  <si>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</si>
  <si>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</si>
  <si>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</si>
  <si>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</si>
  <si>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</si>
  <si>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</si>
  <si>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</si>
  <si>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</si>
  <si>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</si>
  <si>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</si>
  <si>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</si>
  <si>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</si>
  <si>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</si>
  <si>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</si>
  <si>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</si>
  <si>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</si>
  <si>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</si>
  <si>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</si>
  <si>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</si>
  <si>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</si>
  <si>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</si>
  <si>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</si>
  <si>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</si>
  <si>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</si>
  <si>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</si>
  <si>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</si>
  <si>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</si>
  <si>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</si>
  <si>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</si>
  <si>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</si>
  <si>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</si>
  <si>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</si>
  <si>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</si>
  <si>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</si>
  <si>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</si>
  <si>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</si>
  <si>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</si>
  <si>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</si>
  <si>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</si>
  <si>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</si>
  <si>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</si>
  <si>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</si>
  <si>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</si>
  <si>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</si>
  <si>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</si>
  <si>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</si>
  <si>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</si>
  <si>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</si>
  <si>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</si>
  <si>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</si>
  <si>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</si>
  <si>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</si>
  <si>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</si>
  <si>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</si>
  <si>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</si>
  <si>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</si>
  <si>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</si>
  <si>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</si>
  <si>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</si>
  <si>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</si>
  <si>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</si>
  <si>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</si>
  <si>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</si>
  <si>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</si>
  <si>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</si>
  <si>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</si>
  <si>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</si>
  <si>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</si>
  <si>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</si>
  <si>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</si>
  <si>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</si>
  <si>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</si>
  <si>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</si>
  <si>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</si>
  <si>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</si>
  <si>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</si>
  <si>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</si>
  <si>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</si>
  <si>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</si>
  <si>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</si>
  <si>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</si>
  <si>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</si>
  <si>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</si>
  <si>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</si>
  <si>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</si>
  <si>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</si>
  <si>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</si>
  <si>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</si>
  <si>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</si>
  <si>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</si>
  <si>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</si>
  <si>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</si>
  <si>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</si>
  <si>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</si>
  <si>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</si>
  <si>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</si>
  <si>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</si>
  <si>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</si>
  <si>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</si>
  <si>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</si>
  <si>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</si>
  <si>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</si>
  <si>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</si>
  <si>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</si>
  <si>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</si>
  <si>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</si>
  <si>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</si>
  <si>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</si>
  <si>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</si>
  <si>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</si>
  <si>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</si>
  <si>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</si>
  <si>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</si>
  <si>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</si>
  <si>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</si>
  <si>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</si>
  <si>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</si>
  <si>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</si>
  <si>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</si>
  <si>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</si>
  <si>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</si>
  <si>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</si>
  <si>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</si>
  <si>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</si>
  <si>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</si>
  <si>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</si>
  <si>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</si>
  <si>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</si>
  <si>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</si>
  <si>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</si>
  <si>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</si>
  <si>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</si>
  <si>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</si>
  <si>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</si>
  <si>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</si>
  <si>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</si>
  <si>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</si>
  <si>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</si>
  <si>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</si>
  <si>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</si>
  <si>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</si>
  <si>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</si>
  <si>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</si>
  <si>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</si>
  <si>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</si>
  <si>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</si>
  <si>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</si>
  <si>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</si>
  <si>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</si>
  <si>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</si>
  <si>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</si>
  <si>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</si>
  <si>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</si>
  <si>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</si>
  <si>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</si>
  <si>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</si>
  <si>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</si>
  <si>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</si>
  <si>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</si>
  <si>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</si>
  <si>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</si>
  <si>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</si>
  <si>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</si>
  <si>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</si>
  <si>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</si>
  <si>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</si>
  <si>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</si>
  <si>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</si>
  <si>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</si>
  <si>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</si>
  <si>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</si>
  <si>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</si>
  <si>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</si>
  <si>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</si>
  <si>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</si>
  <si>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</si>
  <si>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</si>
  <si>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</si>
  <si>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</si>
  <si>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</si>
  <si>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</si>
  <si>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</si>
  <si>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</si>
  <si>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</si>
  <si>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</si>
  <si>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</si>
  <si>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</si>
  <si>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</si>
  <si>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</si>
  <si>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</si>
  <si>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</si>
  <si>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</si>
  <si>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</si>
  <si>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</si>
  <si>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</si>
  <si>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</si>
  <si>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</si>
  <si>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</si>
  <si>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</si>
  <si>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</si>
  <si>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</si>
  <si>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</si>
  <si>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</si>
  <si>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</si>
  <si>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</si>
  <si>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</si>
  <si>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</si>
  <si>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</si>
  <si>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</si>
  <si>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</si>
  <si>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</si>
  <si>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</si>
  <si>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</si>
  <si>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</si>
  <si>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</si>
  <si>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</si>
  <si>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</si>
  <si>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</si>
  <si>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</si>
  <si>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</si>
  <si>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</si>
  <si>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</si>
  <si>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</si>
  <si>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</si>
  <si>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</si>
  <si>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</si>
  <si>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</si>
  <si>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</si>
  <si>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</si>
  <si>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</si>
  <si>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</si>
  <si>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</si>
  <si>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</si>
  <si>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</si>
  <si>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</si>
  <si>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</si>
  <si>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</si>
  <si>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</si>
  <si>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</si>
  <si>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</si>
  <si>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</si>
  <si>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</si>
  <si>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</si>
  <si>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</si>
  <si>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</si>
  <si>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</si>
  <si>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</si>
  <si>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</si>
  <si>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</si>
  <si>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</si>
  <si>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</si>
  <si>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</si>
  <si>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</si>
  <si>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</si>
  <si>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</si>
  <si>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</si>
  <si>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</si>
  <si>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</si>
  <si>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</si>
  <si>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</si>
  <si>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</si>
  <si>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</si>
  <si>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</si>
  <si>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</si>
  <si>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</si>
  <si>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</si>
  <si>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</si>
  <si>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</si>
  <si>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</si>
  <si>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</si>
  <si>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</si>
  <si>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</si>
  <si>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</si>
  <si>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</si>
  <si>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</si>
  <si>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</si>
  <si>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</si>
  <si>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</si>
  <si>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</si>
  <si>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</si>
  <si>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</si>
  <si>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</si>
  <si>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</si>
  <si>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</si>
  <si>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</si>
  <si>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</si>
  <si>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</si>
  <si>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</si>
  <si>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</si>
  <si>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</si>
  <si>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</si>
  <si>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</si>
  <si>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</si>
  <si>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</si>
  <si>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</si>
  <si>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</si>
  <si>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</si>
  <si>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</si>
  <si>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</si>
  <si>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</si>
  <si>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</si>
  <si>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</si>
  <si>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</si>
  <si>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</si>
  <si>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</si>
  <si>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</si>
  <si>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</si>
  <si>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</si>
  <si>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</si>
  <si>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</si>
  <si>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</si>
  <si>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</si>
  <si>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</si>
  <si>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</si>
  <si>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</si>
  <si>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</si>
  <si>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</si>
  <si>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</si>
  <si>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</si>
  <si>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</si>
  <si>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</si>
  <si>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</si>
  <si>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</si>
  <si>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</si>
  <si>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</si>
  <si>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</si>
  <si>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</si>
  <si>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</si>
  <si>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</si>
  <si>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</si>
  <si>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</si>
  <si>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</si>
  <si>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</si>
  <si>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</si>
  <si>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</si>
  <si>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</si>
  <si>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</si>
  <si>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</si>
  <si>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</si>
  <si>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</si>
  <si>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</si>
  <si>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</si>
  <si>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</si>
  <si>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</si>
  <si>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</si>
  <si>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</si>
  <si>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</si>
  <si>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</si>
  <si>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</si>
  <si>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</si>
  <si>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</si>
  <si>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</si>
  <si>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</si>
  <si>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</si>
  <si>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</si>
  <si>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</si>
  <si>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</si>
  <si>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</si>
  <si>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</si>
  <si>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</si>
  <si>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</si>
  <si>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</si>
  <si>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</si>
  <si>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</si>
  <si>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</si>
  <si>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</si>
  <si>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</si>
  <si>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</si>
  <si>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</si>
  <si>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</si>
  <si>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</si>
  <si>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</si>
  <si>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</si>
  <si>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</si>
  <si>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</si>
  <si>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</si>
  <si>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</si>
  <si>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</si>
  <si>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</si>
  <si>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</si>
  <si>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</si>
  <si>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</si>
  <si>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</si>
  <si>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</si>
  <si>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</si>
  <si>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</si>
  <si>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</si>
  <si>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</si>
  <si>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</si>
  <si>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</si>
  <si>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</si>
  <si>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</si>
  <si>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</si>
  <si>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</si>
  <si>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</si>
  <si>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</si>
  <si>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</si>
  <si>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</si>
  <si>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</si>
  <si>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</si>
  <si>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</si>
  <si>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</si>
  <si>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</si>
  <si>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</si>
  <si>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</si>
  <si>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</si>
  <si>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</si>
  <si>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</si>
  <si>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</si>
  <si>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</si>
  <si>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</si>
  <si>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</si>
  <si>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</si>
  <si>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</si>
  <si>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</si>
  <si>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</si>
  <si>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</si>
  <si>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</si>
  <si>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</si>
  <si>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</si>
  <si>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</si>
  <si>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</si>
  <si>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</si>
  <si>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</si>
  <si>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</si>
  <si>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</si>
  <si>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</si>
  <si>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</si>
  <si>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</si>
  <si>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</si>
  <si>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</si>
  <si>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</si>
  <si>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</si>
  <si>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</si>
  <si>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</si>
  <si>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</si>
  <si>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</si>
  <si>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</si>
  <si>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</si>
  <si>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</si>
  <si>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</si>
  <si>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</si>
  <si>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</si>
  <si>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</si>
  <si>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</si>
  <si>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</si>
  <si>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</si>
  <si>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</si>
  <si>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</si>
  <si>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</si>
  <si>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</si>
  <si>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</si>
  <si>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</si>
  <si>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</si>
  <si>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</si>
  <si>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</si>
  <si>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</si>
  <si>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</si>
  <si>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</si>
  <si>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</si>
  <si>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</si>
  <si>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</si>
  <si>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</si>
  <si>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</si>
  <si>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</si>
  <si>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</si>
  <si>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</si>
  <si>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</si>
  <si>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</si>
  <si>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</si>
  <si>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</si>
  <si>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</si>
  <si>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</si>
  <si>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</si>
  <si>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</si>
  <si>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</si>
  <si>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</si>
  <si>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</si>
  <si>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</si>
  <si>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</si>
  <si>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</si>
  <si>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</si>
  <si>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</si>
  <si>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</si>
  <si>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</si>
  <si>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</si>
  <si>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</si>
  <si>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</si>
  <si>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</si>
  <si>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</si>
  <si>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</si>
  <si>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</si>
  <si>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</si>
  <si>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</si>
  <si>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</si>
  <si>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</si>
  <si>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</si>
  <si>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</si>
  <si>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</si>
  <si>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</si>
  <si>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</si>
  <si>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</si>
  <si>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</si>
  <si>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</si>
  <si>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</si>
  <si>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</si>
  <si>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</si>
  <si>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</si>
  <si>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</si>
  <si>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</si>
  <si>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</si>
  <si>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</si>
  <si>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</si>
  <si>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</si>
  <si>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</si>
  <si>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</si>
  <si>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</si>
  <si>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</si>
  <si>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</si>
  <si>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</si>
  <si>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</si>
  <si>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</si>
  <si>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</si>
  <si>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</si>
  <si>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</si>
  <si>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</si>
  <si>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</si>
  <si>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</si>
  <si>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</si>
  <si>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</si>
  <si>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</si>
  <si>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</si>
  <si>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</si>
  <si>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</si>
  <si>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</si>
  <si>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</si>
  <si>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</si>
  <si>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</si>
  <si>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</si>
  <si>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</si>
  <si>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</si>
  <si>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</si>
  <si>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</si>
  <si>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</si>
  <si>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</si>
  <si>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</si>
  <si>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</si>
  <si>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</si>
  <si>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</si>
  <si>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</si>
  <si>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</si>
  <si>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</si>
  <si>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</si>
  <si>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</si>
  <si>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</si>
  <si>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</si>
  <si>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</si>
  <si>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</si>
  <si>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</si>
  <si>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</si>
  <si>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</si>
  <si>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</si>
  <si>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</si>
  <si>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</si>
  <si>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</si>
  <si>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</si>
  <si>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</si>
  <si>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</si>
  <si>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</si>
  <si>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</si>
  <si>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</si>
  <si>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</si>
  <si>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</si>
  <si>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</si>
  <si>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</si>
  <si>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</si>
  <si>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</si>
  <si>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</si>
  <si>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</si>
  <si>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</si>
  <si>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</si>
  <si>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</si>
  <si>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</si>
  <si>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</si>
  <si>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</si>
  <si>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</si>
  <si>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</si>
  <si>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</si>
  <si>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</si>
  <si>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</si>
  <si>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</si>
  <si>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</si>
  <si>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</si>
  <si>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</si>
  <si>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</si>
  <si>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</si>
  <si>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</si>
  <si>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</si>
  <si>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</si>
  <si>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</si>
  <si>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</si>
  <si>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</si>
  <si>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</si>
  <si>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</si>
  <si>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</si>
  <si>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</si>
  <si>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</si>
  <si>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</si>
  <si>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</si>
  <si>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</si>
  <si>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</si>
  <si>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</si>
  <si>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</si>
  <si>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</si>
  <si>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</si>
  <si>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</si>
  <si>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</si>
  <si>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</si>
  <si>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</si>
  <si>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</si>
  <si>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</si>
  <si>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</si>
  <si>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</si>
  <si>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</si>
  <si>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</si>
  <si>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</si>
  <si>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</si>
  <si>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</si>
  <si>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</si>
  <si>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</si>
  <si>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</si>
  <si>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</si>
  <si>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</si>
  <si>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</si>
  <si>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</si>
  <si>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</si>
  <si>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</si>
  <si>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</si>
  <si>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</si>
  <si>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</si>
  <si>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</si>
  <si>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</si>
  <si>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</si>
  <si>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</si>
  <si>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</si>
  <si>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</si>
  <si>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</si>
  <si>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</si>
  <si>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</si>
  <si>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</si>
  <si>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</si>
  <si>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</si>
  <si>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</si>
  <si>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</si>
  <si>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</si>
  <si>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</si>
  <si>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</si>
  <si>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</si>
  <si>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</si>
  <si>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</si>
  <si>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</si>
  <si>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</si>
  <si>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</si>
  <si>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</si>
  <si>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</si>
  <si>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</si>
  <si>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</si>
  <si>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</si>
  <si>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</si>
  <si>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</si>
  <si>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</si>
  <si>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</si>
  <si>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</si>
  <si>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</si>
  <si>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</si>
  <si>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</si>
  <si>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</si>
  <si>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</si>
  <si>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</si>
  <si>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</si>
  <si>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</si>
  <si>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</si>
  <si>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</si>
  <si>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</si>
  <si>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</si>
  <si>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</si>
  <si>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</si>
  <si>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</si>
  <si>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</si>
  <si>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</si>
  <si>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</si>
  <si>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</si>
  <si>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</si>
  <si>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</si>
  <si>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</si>
  <si>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</si>
  <si>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</si>
  <si>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</si>
  <si>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</si>
  <si>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</si>
  <si>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</si>
  <si>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</si>
  <si>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</si>
  <si>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</si>
  <si>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</si>
  <si>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</si>
  <si>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</si>
  <si>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</si>
  <si>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</si>
  <si>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</si>
  <si>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</si>
  <si>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</si>
  <si>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</si>
  <si>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</si>
  <si>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</si>
  <si>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</si>
  <si>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</si>
  <si>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</si>
  <si>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</si>
  <si>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</si>
  <si>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</si>
  <si>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</si>
  <si>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</si>
  <si>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</si>
  <si>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</si>
  <si>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</si>
  <si>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</si>
  <si>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</si>
  <si>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</si>
  <si>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</si>
  <si>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</si>
  <si>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</si>
  <si>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</si>
  <si>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</si>
  <si>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</si>
  <si>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</si>
  <si>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</si>
  <si>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</si>
  <si>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</si>
  <si>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</si>
  <si>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</si>
  <si>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</si>
  <si>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</si>
  <si>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</si>
  <si>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</si>
  <si>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</si>
  <si>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</si>
  <si>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</si>
  <si>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</si>
  <si>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</si>
  <si>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</si>
  <si>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</si>
  <si>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</si>
  <si>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</si>
  <si>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</si>
  <si>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</si>
  <si>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</si>
  <si>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</si>
  <si>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</si>
  <si>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</si>
  <si>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</si>
  <si>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</si>
  <si>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</si>
  <si>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</si>
  <si>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</si>
  <si>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</si>
  <si>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</si>
  <si>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</si>
  <si>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</si>
  <si>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</si>
  <si>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</si>
  <si>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</si>
  <si>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</si>
  <si>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</si>
  <si>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</si>
  <si>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</si>
  <si>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</si>
  <si>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</si>
  <si>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</si>
  <si>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</si>
  <si>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</si>
  <si>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</si>
  <si>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</si>
  <si>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</si>
  <si>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</si>
  <si>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</si>
  <si>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</si>
  <si>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</si>
  <si>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</si>
  <si>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</si>
  <si>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</si>
  <si>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</si>
  <si>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</si>
  <si>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</si>
  <si>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</si>
  <si>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</si>
  <si>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</si>
  <si>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</si>
  <si>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</si>
  <si>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</si>
  <si>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</si>
  <si>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</si>
  <si>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</si>
  <si>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</si>
  <si>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</si>
  <si>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</si>
  <si>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</si>
  <si>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</si>
  <si>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</si>
  <si>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</si>
  <si>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</si>
  <si>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</si>
  <si>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</si>
  <si>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</si>
  <si>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</si>
  <si>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</si>
  <si>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</si>
  <si>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</si>
  <si>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</si>
  <si>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</si>
  <si>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</si>
  <si>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</si>
  <si>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</si>
  <si>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</si>
  <si>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</si>
  <si>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</si>
  <si>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</si>
  <si>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</si>
  <si>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</si>
  <si>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</si>
  <si>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</si>
  <si>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</si>
  <si>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</si>
  <si>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</si>
  <si>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</si>
  <si>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</si>
  <si>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</si>
  <si>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</si>
  <si>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</si>
  <si>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</si>
  <si>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</si>
  <si>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</si>
  <si>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</si>
  <si>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</si>
  <si>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</si>
  <si>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</si>
  <si>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</si>
  <si>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</si>
  <si>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</si>
  <si>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</si>
  <si>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</si>
  <si>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</si>
  <si>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</si>
  <si>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</si>
  <si>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</si>
  <si>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</si>
  <si>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</si>
  <si>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</si>
  <si>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</si>
  <si>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</si>
  <si>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</si>
  <si>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</si>
  <si>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</si>
  <si>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</si>
  <si>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</si>
  <si>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</si>
  <si>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</si>
  <si>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</si>
  <si>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</si>
  <si>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</si>
  <si>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</si>
  <si>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</si>
  <si>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</si>
  <si>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</si>
  <si>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</si>
  <si>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</si>
  <si>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</si>
  <si>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</si>
  <si>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</si>
  <si>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</si>
  <si>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</si>
  <si>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</si>
  <si>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</si>
  <si>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</si>
  <si>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</si>
  <si>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</si>
  <si>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</si>
  <si>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</si>
  <si>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</si>
  <si>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</si>
  <si>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</si>
  <si>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</si>
  <si>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</si>
  <si>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</si>
  <si>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</si>
  <si>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</si>
  <si>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</si>
  <si>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</si>
  <si>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</si>
  <si>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</si>
  <si>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</si>
  <si>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</si>
  <si>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</si>
  <si>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</si>
  <si>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</si>
  <si>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</si>
  <si>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</si>
  <si>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</si>
  <si>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</si>
  <si>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</si>
  <si>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</si>
  <si>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</si>
  <si>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</si>
  <si>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</si>
  <si>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</si>
  <si>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</si>
  <si>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</si>
  <si>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</si>
  <si>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</si>
  <si>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</si>
  <si>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</si>
  <si>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</si>
  <si>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</si>
  <si>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</si>
  <si>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</si>
  <si>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</si>
  <si>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</si>
  <si>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</si>
  <si>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</si>
  <si>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</si>
  <si>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</si>
  <si>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</si>
  <si>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</si>
  <si>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</si>
  <si>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</si>
  <si>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</si>
  <si>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</si>
  <si>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</si>
  <si>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</si>
  <si>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</si>
  <si>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</si>
  <si>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</si>
  <si>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</si>
  <si>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</si>
  <si>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</si>
  <si>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</si>
  <si>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</si>
  <si>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</si>
  <si>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</si>
  <si>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</si>
  <si>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</si>
  <si>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</si>
  <si>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</si>
  <si>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</si>
  <si>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</si>
  <si>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</si>
  <si>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</si>
  <si>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</si>
  <si>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</si>
  <si>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</si>
  <si>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</si>
  <si>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</si>
  <si>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</si>
  <si>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</si>
  <si>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</si>
  <si>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</si>
  <si>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</si>
  <si>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</si>
  <si>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</si>
  <si>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</si>
  <si>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</si>
  <si>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</si>
  <si>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</si>
  <si>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</si>
  <si>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</si>
  <si>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</si>
  <si>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</si>
  <si>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</si>
  <si>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</si>
  <si>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</si>
  <si>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</si>
  <si>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</si>
  <si>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</si>
  <si>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</si>
  <si>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</si>
  <si>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</si>
  <si>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</si>
  <si>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</si>
  <si>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</si>
  <si>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</si>
  <si>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</si>
  <si>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</si>
  <si>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</si>
  <si>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</si>
  <si>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</si>
  <si>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</si>
  <si>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</si>
  <si>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</si>
  <si>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</si>
  <si>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</si>
  <si>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</si>
  <si>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</si>
  <si>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</si>
  <si>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</si>
  <si>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</si>
  <si>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</si>
  <si>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</si>
  <si>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</si>
  <si>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</si>
  <si>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</si>
  <si>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</si>
  <si>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</si>
  <si>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</si>
  <si>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</si>
  <si>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</si>
  <si>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</si>
  <si>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</si>
  <si>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</si>
  <si>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</si>
  <si>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</si>
  <si>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</si>
  <si>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</si>
  <si>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</si>
  <si>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</si>
  <si>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</si>
  <si>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</si>
  <si>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</si>
  <si>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</si>
  <si>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</si>
  <si>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</si>
  <si>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</si>
  <si>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</si>
  <si>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</si>
  <si>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</si>
  <si>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</si>
  <si>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</si>
  <si>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</si>
  <si>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</si>
  <si>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</si>
  <si>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</si>
  <si>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</si>
  <si>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</si>
  <si>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</si>
  <si>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</si>
  <si>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</si>
  <si>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</si>
  <si>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</si>
  <si>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</si>
  <si>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</si>
  <si>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</si>
  <si>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</si>
  <si>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</si>
  <si>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</si>
  <si>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</si>
  <si>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</si>
  <si>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</si>
  <si>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</si>
  <si>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</si>
  <si>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</si>
  <si>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</si>
  <si>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</si>
  <si>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</si>
  <si>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</si>
  <si>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</si>
  <si>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</si>
  <si>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</si>
  <si>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</si>
  <si>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</si>
  <si>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</si>
  <si>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</si>
  <si>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</si>
  <si>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</si>
  <si>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</si>
  <si>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</si>
  <si>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</si>
  <si>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</si>
  <si>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</si>
  <si>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</si>
  <si>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</si>
  <si>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</si>
  <si>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</si>
  <si>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</si>
  <si>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</si>
  <si>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</si>
  <si>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</si>
  <si>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</si>
  <si>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</si>
  <si>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</si>
  <si>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</si>
  <si>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</si>
  <si>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</si>
  <si>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</si>
  <si>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</si>
  <si>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</si>
  <si>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</si>
  <si>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</si>
  <si>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</si>
  <si>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</si>
  <si>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</si>
  <si>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</si>
  <si>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</si>
  <si>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</si>
  <si>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</si>
  <si>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</si>
  <si>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</si>
  <si>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</si>
  <si>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</si>
  <si>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</si>
  <si>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</si>
  <si>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</si>
  <si>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</si>
  <si>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</si>
  <si>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</si>
  <si>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</si>
  <si>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</si>
  <si>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</si>
  <si>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</si>
  <si>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</si>
  <si>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</si>
  <si>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</si>
  <si>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</si>
  <si>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</si>
  <si>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</si>
  <si>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</si>
  <si>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</si>
  <si>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</si>
  <si>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</si>
  <si>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</si>
  <si>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</si>
  <si>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</si>
  <si>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</si>
  <si>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</si>
  <si>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</si>
  <si>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</si>
  <si>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</si>
  <si>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</si>
  <si>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</si>
  <si>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</si>
  <si>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</si>
  <si>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</si>
  <si>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</si>
  <si>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</si>
  <si>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</si>
  <si>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</si>
  <si>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</si>
  <si>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</si>
  <si>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</si>
  <si>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</si>
  <si>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</si>
  <si>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</si>
  <si>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</si>
  <si>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</si>
  <si>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</si>
  <si>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</si>
  <si>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</si>
  <si>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</si>
  <si>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</si>
  <si>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</si>
  <si>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</si>
  <si>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</si>
  <si>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</si>
  <si>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</si>
  <si>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</si>
  <si>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</si>
  <si>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</si>
  <si>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</si>
  <si>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</si>
  <si>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</si>
  <si>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</si>
  <si>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</si>
  <si>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</si>
  <si>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</si>
  <si>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</si>
  <si>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</si>
  <si>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</si>
  <si>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</si>
  <si>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</si>
  <si>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</si>
  <si>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</si>
  <si>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</si>
  <si>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</si>
  <si>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</si>
  <si>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</si>
  <si>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</si>
  <si>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</si>
  <si>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</si>
  <si>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</si>
  <si>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</si>
  <si>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</si>
  <si>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</si>
  <si>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</si>
  <si>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</si>
  <si>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</si>
  <si>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</si>
  <si>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</si>
  <si>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</si>
  <si>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</si>
  <si>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</si>
  <si>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</si>
  <si>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</si>
  <si>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</si>
  <si>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</si>
  <si>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</si>
  <si>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</si>
  <si>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</si>
  <si>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</si>
  <si>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</si>
  <si>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</si>
  <si>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</si>
  <si>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</si>
  <si>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</si>
  <si>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</si>
  <si>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</si>
  <si>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</si>
  <si>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</si>
  <si>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</si>
  <si>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</si>
  <si>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</si>
  <si>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</si>
  <si>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</si>
  <si>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</si>
  <si>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</si>
  <si>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</si>
  <si>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</si>
  <si>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</si>
  <si>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</si>
  <si>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</si>
  <si>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</si>
  <si>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</si>
  <si>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</si>
  <si>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</si>
  <si>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</si>
  <si>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</si>
  <si>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</si>
  <si>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</si>
  <si>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</si>
  <si>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</si>
  <si>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</si>
  <si>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</si>
  <si>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</si>
  <si>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</si>
  <si>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</si>
  <si>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</si>
  <si>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</si>
  <si>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</si>
  <si>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</si>
  <si>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</si>
  <si>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</si>
  <si>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</si>
  <si>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</si>
  <si>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</si>
  <si>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</si>
  <si>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</si>
  <si>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</si>
  <si>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</si>
  <si>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</si>
  <si>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</si>
  <si>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</si>
  <si>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</si>
  <si>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</si>
  <si>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</si>
  <si>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</si>
  <si>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</si>
  <si>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</si>
  <si>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</si>
  <si>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</si>
  <si>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</si>
  <si>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</si>
  <si>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</si>
  <si>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</si>
  <si>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</si>
  <si>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</si>
  <si>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</si>
  <si>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</si>
  <si>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</si>
  <si>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</si>
  <si>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</si>
  <si>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</si>
  <si>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</si>
  <si>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</si>
  <si>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</si>
  <si>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</si>
  <si>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</si>
  <si>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</si>
  <si>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</si>
  <si>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</si>
  <si>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</si>
  <si>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</si>
  <si>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</si>
  <si>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</si>
  <si>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</si>
  <si>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</si>
  <si>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</si>
  <si>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</si>
  <si>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</si>
  <si>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</si>
  <si>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</si>
  <si>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</si>
  <si>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</si>
  <si>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</si>
  <si>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</si>
  <si>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</si>
  <si>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</si>
  <si>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</si>
  <si>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</si>
  <si>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</si>
  <si>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</si>
  <si>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</si>
  <si>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</si>
  <si>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</si>
  <si>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</si>
  <si>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</si>
  <si>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</si>
  <si>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</si>
  <si>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</si>
  <si>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</si>
  <si>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</si>
  <si>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</si>
  <si>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</si>
  <si>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</si>
  <si>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</si>
  <si>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</si>
  <si>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</si>
  <si>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</si>
  <si>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</si>
  <si>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</si>
  <si>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</si>
  <si>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</si>
  <si>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</si>
  <si>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</si>
  <si>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</si>
  <si>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</si>
  <si>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</si>
  <si>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</si>
  <si>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</si>
  <si>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</si>
  <si>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</si>
  <si>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</si>
  <si>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</si>
  <si>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</si>
  <si>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</si>
  <si>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</si>
  <si>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</si>
  <si>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</si>
  <si>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</si>
  <si>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</si>
  <si>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</si>
  <si>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</si>
  <si>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</si>
  <si>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</si>
  <si>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</si>
  <si>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</si>
  <si>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</si>
  <si>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</si>
  <si>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</si>
  <si>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</si>
  <si>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</si>
  <si>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</si>
  <si>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</si>
  <si>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</si>
  <si>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</si>
  <si>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</si>
  <si>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</si>
  <si>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</si>
  <si>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</si>
  <si>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</si>
  <si>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</si>
  <si>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</si>
  <si>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</si>
  <si>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</si>
  <si>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</si>
  <si>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</si>
  <si>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</si>
  <si>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</si>
  <si>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</si>
  <si>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</si>
  <si>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</si>
  <si>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</si>
  <si>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</si>
  <si>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</si>
  <si>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</si>
  <si>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</si>
  <si>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</si>
  <si>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</si>
  <si>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</si>
  <si>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</si>
  <si>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</si>
  <si>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</si>
  <si>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</si>
  <si>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</si>
  <si>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</si>
  <si>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</si>
  <si>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</si>
  <si>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</si>
  <si>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</si>
  <si>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</si>
  <si>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</si>
  <si>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</si>
  <si>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</si>
  <si>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</si>
  <si>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</si>
  <si>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</si>
  <si>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</si>
  <si>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</si>
  <si>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</si>
  <si>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</si>
  <si>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</si>
  <si>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</si>
  <si>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</si>
  <si>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</si>
  <si>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</si>
  <si>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</si>
  <si>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</si>
  <si>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</si>
  <si>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</si>
  <si>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</si>
  <si>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</si>
  <si>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</si>
  <si>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</si>
  <si>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</si>
  <si>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</si>
  <si>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</si>
  <si>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</si>
  <si>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</si>
  <si>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</si>
  <si>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</si>
  <si>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</si>
  <si>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</si>
  <si>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</si>
  <si>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</si>
  <si>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</si>
  <si>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</si>
  <si>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</si>
  <si>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</si>
  <si>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</si>
  <si>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</si>
  <si>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</si>
  <si>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</si>
  <si>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</si>
  <si>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</si>
  <si>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</si>
  <si>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</si>
  <si>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</si>
  <si>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</si>
  <si>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</si>
  <si>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</si>
  <si>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</si>
  <si>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</si>
  <si>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</si>
  <si>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</si>
  <si>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</si>
  <si>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</si>
  <si>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</si>
  <si>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</si>
  <si>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</si>
  <si>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</si>
  <si>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</si>
  <si>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</si>
  <si>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</si>
  <si>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</si>
  <si>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</si>
  <si>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</si>
  <si>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</si>
  <si>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</si>
  <si>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</si>
  <si>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</si>
  <si>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</si>
  <si>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</si>
  <si>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</si>
  <si>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</si>
  <si>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</si>
  <si>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</si>
  <si>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</si>
  <si>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</si>
  <si>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</si>
  <si>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</si>
  <si>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</si>
  <si>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</si>
  <si>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</si>
  <si>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</si>
  <si>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</si>
  <si>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</si>
  <si>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</si>
  <si>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</si>
  <si>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</si>
  <si>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</si>
  <si>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</si>
  <si>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</si>
  <si>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</si>
  <si>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</si>
  <si>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</si>
  <si>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</si>
  <si>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</si>
  <si>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</si>
  <si>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</si>
  <si>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</si>
  <si>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</si>
  <si>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</si>
  <si>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</si>
  <si>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</si>
  <si>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</si>
  <si>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</si>
  <si>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</si>
  <si>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</si>
  <si>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</si>
  <si>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</si>
  <si>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</si>
  <si>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</si>
  <si>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</si>
  <si>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</si>
  <si>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</si>
  <si>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</si>
  <si>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</si>
  <si>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</si>
  <si>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</si>
  <si>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</si>
  <si>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</si>
  <si>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</si>
  <si>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</si>
  <si>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</si>
  <si>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</si>
  <si>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</si>
  <si>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</si>
  <si>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</si>
  <si>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</si>
  <si>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</si>
  <si>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</si>
  <si>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</si>
  <si>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</si>
  <si>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</si>
  <si>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</si>
  <si>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</si>
  <si>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</si>
  <si>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</si>
  <si>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</si>
  <si>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</si>
  <si>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</si>
  <si>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</si>
  <si>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</si>
  <si>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</si>
  <si>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</si>
  <si>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</si>
  <si>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</si>
  <si>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</si>
  <si>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</si>
  <si>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</si>
  <si>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</si>
  <si>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</si>
  <si>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</si>
  <si>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</si>
  <si>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</si>
  <si>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</si>
  <si>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</si>
  <si>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</si>
  <si>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</si>
  <si>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</si>
  <si>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</si>
  <si>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</si>
  <si>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</si>
  <si>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</si>
  <si>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</si>
  <si>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</si>
  <si>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</si>
  <si>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</si>
  <si>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</si>
  <si>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</si>
  <si>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</si>
  <si>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</si>
  <si>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</si>
  <si>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</si>
  <si>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</si>
  <si>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</si>
  <si>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</si>
  <si>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</si>
  <si>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</si>
  <si>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</si>
  <si>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</si>
  <si>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</si>
  <si>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</si>
  <si>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</si>
  <si>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</si>
  <si>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</si>
  <si>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</si>
  <si>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</si>
  <si>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</si>
  <si>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</si>
  <si>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</si>
  <si>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</si>
  <si>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</si>
  <si>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</si>
  <si>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</si>
  <si>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</si>
  <si>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</si>
  <si>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</si>
  <si>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</si>
  <si>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</si>
  <si>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</si>
  <si>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</si>
  <si>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</si>
  <si>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</si>
  <si>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</si>
  <si>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</si>
  <si>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</si>
  <si>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</si>
  <si>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</si>
  <si>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</si>
  <si>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</si>
  <si>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</si>
  <si>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</si>
  <si>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</si>
  <si>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</si>
  <si>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</si>
  <si>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</si>
  <si>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</si>
  <si>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</si>
  <si>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</si>
  <si>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</si>
  <si>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</si>
  <si>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</si>
  <si>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</si>
  <si>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</si>
  <si>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</si>
  <si>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</si>
  <si>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</si>
  <si>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</si>
  <si>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</si>
  <si>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</si>
  <si>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</si>
  <si>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</si>
  <si>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</si>
  <si>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</si>
  <si>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</si>
  <si>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</si>
  <si>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</si>
  <si>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</si>
  <si>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</si>
  <si>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</si>
  <si>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</si>
  <si>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</si>
  <si>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</si>
  <si>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</si>
  <si>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</si>
  <si>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</si>
  <si>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</si>
  <si>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</si>
  <si>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</si>
  <si>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</si>
  <si>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</si>
  <si>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</si>
  <si>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</si>
  <si>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</si>
  <si>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</si>
  <si>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</si>
  <si>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</si>
  <si>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</si>
  <si>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</si>
  <si>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</si>
  <si>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</si>
  <si>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</si>
  <si>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</si>
  <si>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</si>
  <si>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</si>
  <si>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</si>
  <si>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</si>
  <si>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</si>
  <si>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</si>
  <si>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</si>
  <si>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</si>
  <si>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</si>
  <si>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</si>
  <si>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</si>
  <si>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</si>
  <si>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</si>
  <si>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</si>
  <si>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</si>
  <si>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</si>
  <si>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</si>
  <si>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</si>
  <si>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</si>
  <si>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</si>
  <si>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</si>
  <si>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</si>
  <si>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</si>
  <si>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</si>
  <si>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</si>
  <si>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</si>
  <si>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</si>
  <si>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</si>
  <si>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</si>
  <si>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</si>
  <si>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</si>
  <si>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</si>
  <si>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</si>
  <si>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</si>
  <si>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</si>
  <si>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</si>
  <si>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</si>
  <si>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</si>
  <si>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</si>
  <si>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</si>
  <si>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</si>
  <si>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</si>
  <si>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</si>
  <si>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</si>
  <si>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</si>
  <si>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</si>
  <si>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</si>
  <si>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</si>
  <si>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</si>
  <si>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</si>
  <si>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</si>
  <si>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</si>
  <si>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</si>
  <si>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</si>
  <si>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</si>
  <si>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</si>
  <si>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</si>
  <si>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</si>
  <si>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</si>
  <si>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</si>
  <si>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</si>
  <si>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</si>
  <si>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</si>
  <si>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</si>
  <si>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</si>
  <si>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</si>
  <si>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</si>
  <si>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</si>
  <si>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</si>
  <si>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</si>
  <si>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</si>
  <si>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</si>
  <si>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</si>
  <si>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</si>
  <si>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</si>
  <si>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</si>
  <si>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</si>
  <si>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</si>
  <si>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</si>
  <si>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</si>
  <si>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</si>
  <si>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</si>
  <si>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</si>
  <si>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</si>
  <si>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</si>
  <si>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</si>
  <si>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</si>
  <si>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</si>
  <si>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</si>
  <si>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</si>
  <si>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</si>
  <si>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</si>
  <si>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</si>
  <si>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</si>
  <si>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</si>
  <si>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</si>
  <si>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</si>
  <si>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</si>
  <si>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</si>
  <si>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</si>
  <si>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</si>
  <si>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</si>
  <si>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</si>
  <si>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</si>
  <si>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</si>
  <si>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</si>
  <si>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</si>
  <si>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</si>
  <si>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</si>
  <si>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</si>
  <si>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</si>
  <si>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</si>
  <si>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</si>
  <si>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</si>
  <si>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</si>
  <si>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</si>
  <si>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</si>
  <si>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</si>
  <si>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</si>
  <si>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</si>
  <si>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</si>
  <si>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</si>
  <si>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</si>
  <si>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</si>
  <si>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</si>
  <si>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</si>
  <si>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</si>
  <si>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</si>
  <si>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</si>
  <si>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</si>
  <si>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</si>
  <si>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</si>
  <si>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</si>
  <si>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</si>
  <si>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</si>
  <si>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</si>
  <si>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</si>
  <si>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</si>
  <si>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</si>
  <si>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</si>
  <si>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</si>
  <si>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</si>
  <si>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</si>
  <si>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</si>
  <si>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</si>
  <si>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</si>
  <si>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</si>
  <si>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</si>
  <si>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</si>
  <si>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</si>
  <si>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</si>
  <si>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</si>
  <si>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</si>
  <si>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</si>
  <si>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</si>
  <si>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</si>
  <si>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</si>
  <si>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</si>
  <si>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</si>
  <si>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</si>
  <si>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</si>
  <si>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</si>
  <si>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</si>
  <si>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</si>
  <si>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</si>
  <si>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</si>
  <si>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</si>
  <si>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</si>
  <si>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</si>
  <si>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</si>
  <si>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</si>
  <si>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</si>
  <si>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</si>
  <si>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</si>
  <si>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</si>
  <si>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</si>
  <si>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</si>
  <si>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</si>
  <si>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</si>
  <si>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</si>
  <si>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</si>
  <si>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</si>
  <si>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</si>
  <si>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</si>
  <si>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</si>
  <si>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</si>
  <si>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</si>
  <si>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</si>
  <si>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</si>
  <si>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</si>
  <si>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</si>
  <si>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</si>
  <si>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</si>
  <si>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</si>
  <si>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</si>
  <si>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</si>
  <si>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</si>
  <si>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</si>
  <si>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</si>
  <si>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</si>
  <si>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</si>
  <si>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</si>
  <si>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</si>
  <si>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</si>
  <si>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</si>
  <si>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</si>
  <si>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</si>
  <si>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</si>
  <si>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</si>
  <si>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</si>
  <si>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</si>
  <si>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</si>
  <si>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</si>
  <si>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</si>
  <si>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</si>
  <si>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</si>
  <si>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</si>
  <si>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</si>
  <si>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</si>
  <si>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</si>
  <si>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</si>
  <si>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</si>
  <si>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</si>
  <si>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</si>
  <si>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</si>
  <si>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</si>
  <si>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</si>
  <si>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</si>
  <si>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</si>
  <si>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</si>
  <si>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</si>
  <si>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</si>
  <si>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</si>
  <si>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</si>
  <si>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</si>
  <si>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</si>
  <si>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</si>
  <si>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</si>
  <si>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</si>
  <si>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</si>
  <si>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</si>
  <si>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</si>
  <si>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</si>
  <si>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</si>
  <si>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</si>
  <si>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</si>
  <si>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</si>
  <si>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</si>
  <si>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</si>
  <si>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</si>
  <si>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</si>
  <si>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</si>
  <si>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</si>
  <si>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</si>
  <si>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</si>
  <si>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</si>
  <si>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</si>
  <si>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</si>
  <si>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</si>
  <si>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</si>
  <si>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</si>
  <si>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</si>
  <si>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</si>
  <si>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</si>
  <si>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</si>
  <si>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</si>
  <si>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</si>
  <si>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</si>
  <si>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</si>
  <si>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</si>
  <si>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</si>
  <si>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</si>
  <si>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</si>
  <si>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</si>
  <si>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</si>
  <si>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</si>
  <si>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</si>
  <si>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</si>
  <si>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</si>
  <si>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</si>
  <si>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</si>
  <si>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</si>
  <si>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</si>
  <si>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</si>
  <si>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</si>
  <si>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</si>
  <si>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</si>
  <si>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</si>
  <si>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</si>
  <si>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</si>
  <si>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</si>
  <si>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</si>
  <si>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</si>
  <si>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</si>
  <si>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</si>
  <si>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</si>
  <si>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</si>
  <si>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</si>
  <si>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</si>
  <si>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</si>
  <si>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</si>
  <si>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</si>
  <si>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</si>
  <si>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</si>
  <si>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</si>
  <si>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</si>
  <si>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</si>
  <si>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</si>
  <si>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</si>
  <si>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</si>
  <si>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</si>
  <si>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</si>
  <si>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</si>
  <si>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</si>
  <si>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</si>
  <si>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</si>
  <si>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</si>
  <si>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</si>
  <si>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</si>
  <si>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</si>
  <si>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</si>
  <si>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</si>
  <si>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</si>
  <si>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</si>
  <si>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</si>
  <si>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</si>
  <si>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</si>
  <si>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</si>
  <si>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</si>
  <si>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</si>
  <si>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</si>
  <si>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</si>
  <si>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</si>
  <si>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</si>
  <si>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</si>
  <si>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</si>
  <si>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</si>
  <si>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</si>
  <si>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</si>
  <si>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</si>
  <si>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</si>
  <si>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</si>
  <si>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</si>
  <si>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</si>
  <si>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</si>
  <si>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</si>
  <si>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</si>
  <si>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</si>
  <si>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</si>
  <si>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</si>
  <si>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</si>
  <si>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</si>
  <si>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</si>
  <si>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</si>
  <si>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</si>
  <si>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</si>
  <si>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</si>
  <si>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</si>
  <si>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</si>
  <si>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</si>
  <si>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</si>
  <si>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</si>
  <si>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</si>
  <si>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</si>
  <si>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</si>
  <si>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</si>
  <si>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</si>
  <si>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</si>
  <si>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</si>
  <si>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</si>
  <si>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</si>
  <si>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</si>
  <si>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</si>
  <si>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</si>
  <si>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</si>
  <si>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</si>
  <si>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</si>
  <si>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</si>
  <si>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</si>
  <si>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</si>
  <si>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</si>
  <si>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</si>
  <si>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</si>
  <si>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</si>
  <si>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</si>
  <si>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</si>
  <si>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</si>
  <si>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</si>
  <si>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</si>
  <si>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</si>
  <si>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</si>
  <si>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</si>
  <si>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</si>
  <si>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</si>
  <si>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</si>
  <si>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</si>
  <si>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</si>
  <si>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</si>
  <si>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</si>
  <si>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</si>
  <si>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</si>
  <si>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</si>
  <si>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</si>
  <si>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</si>
  <si>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</si>
  <si>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</si>
  <si>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</si>
  <si>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</si>
  <si>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</si>
  <si>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</si>
  <si>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</si>
  <si>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</si>
  <si>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</si>
  <si>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</si>
  <si>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</si>
  <si>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</si>
  <si>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</si>
  <si>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</si>
  <si>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</si>
  <si>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</si>
  <si>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</si>
  <si>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</si>
  <si>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</si>
  <si>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</si>
  <si>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</si>
  <si>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</si>
  <si>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</si>
  <si>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</si>
  <si>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</si>
  <si>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</si>
  <si>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</si>
  <si>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</si>
  <si>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</si>
  <si>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</si>
  <si>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</si>
  <si>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</si>
  <si>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</si>
  <si>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</si>
  <si>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</si>
  <si>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</si>
  <si>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</si>
  <si>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</si>
  <si>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</si>
  <si>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</si>
  <si>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</si>
  <si>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</si>
  <si>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</si>
  <si>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</si>
  <si>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</si>
  <si>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</si>
  <si>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</si>
  <si>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</si>
  <si>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</si>
  <si>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</si>
  <si>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</si>
  <si>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</si>
  <si>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</si>
  <si>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</si>
  <si>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</si>
  <si>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</si>
  <si>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</si>
  <si>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</si>
  <si>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</si>
  <si>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</si>
  <si>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</si>
  <si>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</si>
  <si>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</si>
  <si>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</si>
  <si>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</si>
  <si>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</si>
  <si>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</si>
  <si>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</si>
  <si>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</si>
  <si>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</si>
  <si>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</si>
  <si>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</si>
  <si>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</si>
  <si>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</si>
  <si>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</si>
  <si>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</si>
  <si>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</si>
  <si>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</si>
  <si>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</si>
  <si>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</si>
  <si>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</si>
  <si>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</si>
  <si>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</si>
  <si>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</si>
  <si>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</si>
  <si>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</si>
  <si>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</si>
  <si>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</si>
  <si>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</si>
  <si>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</si>
  <si>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</si>
  <si>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</si>
  <si>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</si>
  <si>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</si>
  <si>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</si>
  <si>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</si>
  <si>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</si>
  <si>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</si>
  <si>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</si>
  <si>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</si>
  <si>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</si>
  <si>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</si>
  <si>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</si>
  <si>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</si>
  <si>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</si>
  <si>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</si>
  <si>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</si>
  <si>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</si>
  <si>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</si>
  <si>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</si>
  <si>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</si>
  <si>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</si>
  <si>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</si>
  <si>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</si>
  <si>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</si>
  <si>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</si>
  <si>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</si>
  <si>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</si>
  <si>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</si>
  <si>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</si>
  <si>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</si>
  <si>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</si>
  <si>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</si>
  <si>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</si>
  <si>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</si>
  <si>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</si>
  <si>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</si>
  <si>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</si>
  <si>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</si>
  <si>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</si>
  <si>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</si>
  <si>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</si>
  <si>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</si>
  <si>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</si>
  <si>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</si>
  <si>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</si>
  <si>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</si>
  <si>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</si>
  <si>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</si>
  <si>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</si>
  <si>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</si>
  <si>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</si>
  <si>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</si>
  <si>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</si>
  <si>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</si>
  <si>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</si>
  <si>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</si>
  <si>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</si>
  <si>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</si>
  <si>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</si>
  <si>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</si>
  <si>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</si>
  <si>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</si>
  <si>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</si>
  <si>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</si>
  <si>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</si>
  <si>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</si>
  <si>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</si>
  <si>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</si>
  <si>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</si>
  <si>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</si>
  <si>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</si>
  <si>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</si>
  <si>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</si>
  <si>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</si>
  <si>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</si>
  <si>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</si>
  <si>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</si>
  <si>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</si>
  <si>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</si>
  <si>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</si>
  <si>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</si>
  <si>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</si>
  <si>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</si>
  <si>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</si>
  <si>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</si>
  <si>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</si>
  <si>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</si>
  <si>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</si>
  <si>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</si>
  <si>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</si>
  <si>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</si>
  <si>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</si>
  <si>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</si>
  <si>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</si>
  <si>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</si>
  <si>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</si>
  <si>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</si>
  <si>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</si>
  <si>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</si>
  <si>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</si>
  <si>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</si>
  <si>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</si>
  <si>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</si>
  <si>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</si>
  <si>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</si>
  <si>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</si>
  <si>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</si>
  <si>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</si>
  <si>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</si>
  <si>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</si>
  <si>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</si>
  <si>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</si>
  <si>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</si>
  <si>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</si>
  <si>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</si>
  <si>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</si>
  <si>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</si>
  <si>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</si>
  <si>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</si>
  <si>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</si>
  <si>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</si>
  <si>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</si>
  <si>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</si>
  <si>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</si>
  <si>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</si>
  <si>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</si>
  <si>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</si>
  <si>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</si>
  <si>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</si>
  <si>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</si>
  <si>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</si>
  <si>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</si>
  <si>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</si>
  <si>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</si>
  <si>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</si>
  <si>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</si>
  <si>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</si>
  <si>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</si>
  <si>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</si>
  <si>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</si>
  <si>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</si>
  <si>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</si>
  <si>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</si>
  <si>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</si>
  <si>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</si>
  <si>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</si>
  <si>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</si>
  <si>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</si>
  <si>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</si>
  <si>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</si>
  <si>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</si>
  <si>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</si>
  <si>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</si>
  <si>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</si>
  <si>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</si>
  <si>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</si>
  <si>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</si>
  <si>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</si>
  <si>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</si>
  <si>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</si>
  <si>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</si>
  <si>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</si>
  <si>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</si>
  <si>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</si>
  <si>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</si>
  <si>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</si>
  <si>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</si>
  <si>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</si>
  <si>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</si>
  <si>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</si>
  <si>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</si>
  <si>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</si>
  <si>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</si>
  <si>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</si>
  <si>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</si>
  <si>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</si>
  <si>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</si>
  <si>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</si>
  <si>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</si>
  <si>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</si>
  <si>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</si>
  <si>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</si>
  <si>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</si>
  <si>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</si>
  <si>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</si>
  <si>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</si>
  <si>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</si>
  <si>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</si>
  <si>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</si>
  <si>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</si>
  <si>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</si>
  <si>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</si>
  <si>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</si>
  <si>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</si>
  <si>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</si>
  <si>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</si>
  <si>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</si>
  <si>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</si>
  <si>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</si>
  <si>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</si>
  <si>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</si>
  <si>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</si>
  <si>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</si>
  <si>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</si>
  <si>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</si>
  <si>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</si>
  <si>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</si>
  <si>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</si>
  <si>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</si>
  <si>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</si>
  <si>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</si>
  <si>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</si>
  <si>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</si>
  <si>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</si>
  <si>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</si>
  <si>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</si>
  <si>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</si>
  <si>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</si>
  <si>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</si>
  <si>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</si>
  <si>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</si>
  <si>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</si>
  <si>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</si>
  <si>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</si>
  <si>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</si>
  <si>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</si>
  <si>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</si>
  <si>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</si>
  <si>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</si>
  <si>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</si>
  <si>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</si>
  <si>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</si>
  <si>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</si>
  <si>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</si>
  <si>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</si>
  <si>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</si>
  <si>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</si>
  <si>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</si>
  <si>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</si>
  <si>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</si>
  <si>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</si>
  <si>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</si>
  <si>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</si>
  <si>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</si>
  <si>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</si>
  <si>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</si>
  <si>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</si>
  <si>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</si>
  <si>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</si>
  <si>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</si>
  <si>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</si>
  <si>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</si>
  <si>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</si>
  <si>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</si>
  <si>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</si>
  <si>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</si>
  <si>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</si>
  <si>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</si>
  <si>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</si>
  <si>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</si>
  <si>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</si>
  <si>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</si>
  <si>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</si>
  <si>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</si>
  <si>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</si>
  <si>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</si>
  <si>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</si>
  <si>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</si>
  <si>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</si>
  <si>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</si>
  <si>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</si>
  <si>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</si>
  <si>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</si>
  <si>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</si>
  <si>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</si>
  <si>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</si>
  <si>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</si>
  <si>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</si>
  <si>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</si>
  <si>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</si>
  <si>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</si>
  <si>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</si>
  <si>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</si>
  <si>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</si>
  <si>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</si>
  <si>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</si>
  <si>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</si>
  <si>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</si>
  <si>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</si>
  <si>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</si>
  <si>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</si>
  <si>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</si>
  <si>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</si>
  <si>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</si>
  <si>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</si>
  <si>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</si>
  <si>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</si>
  <si>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</si>
  <si>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</si>
  <si>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</si>
  <si>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</si>
  <si>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</si>
  <si>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</si>
  <si>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</si>
  <si>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</si>
  <si>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</si>
  <si>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</si>
  <si>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</si>
  <si>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</si>
  <si>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</si>
  <si>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</si>
  <si>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</si>
  <si>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</si>
  <si>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</si>
  <si>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</si>
  <si>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</si>
  <si>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</si>
  <si>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</si>
  <si>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</si>
  <si>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</si>
  <si>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</si>
  <si>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</si>
  <si>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</si>
  <si>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</si>
  <si>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</si>
  <si>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</si>
  <si>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</si>
  <si>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</si>
  <si>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</si>
  <si>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</si>
  <si>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</si>
  <si>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</si>
  <si>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</si>
  <si>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</si>
  <si>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</si>
  <si>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</si>
  <si>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</si>
  <si>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</si>
  <si>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</si>
  <si>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</si>
  <si>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</si>
  <si>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</si>
  <si>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</si>
  <si>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</si>
  <si>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</si>
  <si>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</si>
  <si>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</si>
  <si>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</si>
  <si>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</si>
  <si>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</si>
  <si>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</si>
  <si>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</si>
  <si>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</si>
  <si>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</si>
  <si>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</si>
  <si>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</si>
  <si>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</si>
  <si>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</si>
  <si>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</si>
  <si>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</si>
  <si>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</si>
  <si>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</si>
  <si>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</si>
  <si>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</si>
  <si>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</si>
  <si>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</si>
  <si>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</si>
  <si>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</si>
  <si>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</si>
  <si>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</si>
  <si>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</si>
  <si>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</si>
  <si>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</si>
  <si>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</si>
  <si>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</si>
  <si>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</si>
  <si>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</si>
  <si>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</si>
  <si>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</si>
  <si>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</si>
  <si>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</si>
  <si>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</si>
  <si>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</si>
  <si>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</si>
  <si>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</si>
  <si>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</si>
  <si>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</si>
  <si>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</si>
  <si>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</si>
  <si>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</si>
  <si>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</si>
  <si>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</si>
  <si>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</si>
  <si>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</si>
  <si>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</si>
  <si>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</si>
  <si>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</si>
  <si>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</si>
  <si>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</si>
  <si>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</si>
  <si>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</si>
  <si>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</si>
  <si>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</si>
  <si>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</si>
  <si>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</si>
  <si>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</si>
  <si>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</si>
  <si>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</si>
  <si>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</si>
  <si>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</si>
  <si>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</si>
  <si>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</si>
  <si>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</si>
  <si>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</si>
  <si>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</si>
  <si>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</si>
  <si>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</si>
  <si>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</si>
  <si>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</si>
  <si>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</si>
  <si>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</si>
  <si>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</si>
  <si>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</si>
  <si>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</si>
  <si>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</si>
  <si>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</si>
  <si>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</si>
  <si>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</si>
  <si>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</si>
  <si>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</si>
  <si>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</si>
  <si>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</si>
  <si>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</si>
  <si>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</si>
  <si>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</si>
  <si>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</si>
  <si>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</si>
  <si>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</si>
  <si>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</si>
  <si>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</si>
  <si>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</si>
  <si>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</si>
  <si>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</si>
  <si>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</si>
  <si>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</si>
  <si>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</si>
  <si>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</si>
  <si>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</si>
  <si>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</si>
  <si>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</si>
  <si>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</si>
  <si>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</si>
  <si>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</si>
  <si>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</si>
  <si>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</si>
  <si>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</si>
  <si>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</si>
  <si>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</si>
  <si>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</si>
  <si>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</si>
  <si>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</si>
  <si>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</si>
  <si>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</si>
  <si>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</si>
  <si>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</si>
  <si>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</si>
  <si>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</si>
  <si>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</si>
  <si>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</si>
  <si>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</si>
  <si>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</si>
  <si>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</si>
  <si>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</si>
  <si>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</si>
  <si>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</si>
  <si>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</si>
  <si>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</si>
  <si>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</si>
  <si>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</si>
  <si>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</si>
  <si>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</si>
  <si>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</si>
  <si>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</si>
  <si>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</si>
  <si>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</si>
  <si>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</si>
  <si>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</si>
  <si>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</si>
  <si>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</si>
  <si>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</si>
  <si>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</si>
  <si>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</si>
  <si>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</si>
  <si>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</si>
  <si>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</si>
  <si>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</si>
  <si>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</si>
  <si>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</si>
  <si>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</si>
  <si>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</si>
  <si>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</si>
  <si>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</si>
  <si>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</si>
  <si>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</si>
  <si>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</si>
  <si>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</si>
  <si>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</si>
  <si>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</si>
  <si>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</si>
  <si>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</si>
  <si>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</si>
  <si>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</si>
  <si>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</si>
  <si>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</si>
  <si>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</si>
  <si>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</si>
  <si>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</si>
  <si>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</si>
  <si>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</si>
  <si>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</si>
  <si>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</si>
  <si>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</si>
  <si>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</si>
  <si>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</si>
  <si>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</si>
  <si>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</si>
  <si>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</si>
  <si>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</si>
  <si>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</si>
  <si>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</si>
  <si>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</si>
  <si>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</si>
  <si>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</si>
  <si>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</si>
  <si>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</si>
  <si>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</si>
  <si>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</si>
  <si>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</si>
  <si>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</si>
  <si>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</si>
  <si>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</si>
  <si>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</si>
  <si>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</si>
  <si>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</si>
  <si>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</si>
  <si>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</si>
  <si>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</si>
  <si>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</si>
  <si>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</si>
  <si>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</si>
  <si>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</si>
  <si>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</si>
  <si>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</si>
  <si>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</si>
  <si>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</si>
  <si>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</si>
  <si>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</si>
  <si>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</si>
  <si>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</si>
  <si>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</si>
  <si>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</si>
  <si>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</si>
  <si>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</si>
  <si>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</si>
  <si>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</si>
  <si>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</si>
  <si>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</si>
  <si>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</si>
  <si>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</si>
  <si>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</si>
  <si>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</si>
  <si>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</si>
  <si>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</si>
  <si>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</si>
  <si>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</si>
  <si>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</si>
  <si>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</si>
  <si>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</si>
  <si>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</si>
  <si>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</si>
  <si>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</si>
  <si>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</si>
  <si>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</si>
  <si>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</si>
  <si>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</si>
  <si>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</si>
  <si>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</si>
  <si>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</si>
  <si>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</si>
  <si>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</si>
  <si>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</si>
  <si>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</si>
  <si>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</si>
  <si>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</si>
  <si>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</si>
  <si>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</si>
  <si>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</si>
  <si>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</si>
  <si>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</si>
  <si>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</si>
  <si>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</si>
  <si>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</si>
  <si>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</si>
  <si>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</si>
  <si>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</si>
  <si>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</si>
  <si>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</si>
  <si>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</si>
  <si>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</si>
  <si>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</si>
  <si>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</si>
  <si>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</si>
  <si>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</si>
  <si>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</si>
  <si>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</si>
  <si>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</si>
  <si>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</si>
  <si>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</si>
  <si>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</si>
  <si>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</si>
  <si>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</si>
  <si>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</si>
  <si>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</si>
  <si>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</si>
  <si>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</si>
  <si>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</si>
  <si>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</si>
  <si>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</si>
  <si>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</si>
  <si>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</si>
  <si>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</si>
  <si>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</si>
  <si>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</si>
  <si>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</si>
  <si>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</si>
  <si>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</si>
  <si>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</si>
  <si>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</si>
  <si>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</si>
  <si>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</si>
  <si>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</si>
  <si>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</si>
  <si>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</si>
  <si>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</si>
  <si>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</si>
  <si>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</si>
  <si>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</si>
  <si>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</si>
  <si>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</si>
  <si>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</si>
  <si>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</si>
  <si>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</si>
  <si>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</si>
  <si>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</si>
  <si>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</si>
  <si>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</si>
  <si>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</si>
  <si>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</si>
  <si>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</si>
  <si>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</si>
  <si>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</si>
  <si>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</si>
  <si>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</si>
  <si>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</si>
  <si>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</si>
  <si>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</si>
  <si>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</si>
  <si>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</si>
  <si>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</si>
  <si>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</si>
  <si>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</si>
  <si>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</si>
  <si>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</si>
  <si>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</si>
  <si>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</si>
  <si>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</si>
  <si>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</si>
  <si>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</si>
  <si>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</si>
  <si>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</si>
  <si>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</si>
  <si>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</si>
  <si>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</si>
  <si>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</si>
  <si>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</si>
  <si>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</si>
  <si>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</si>
  <si>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</si>
  <si>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</si>
  <si>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</si>
  <si>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</si>
  <si>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</si>
  <si>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</si>
  <si>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</si>
  <si>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</si>
  <si>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</si>
  <si>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</si>
  <si>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</si>
  <si>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</si>
  <si>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</si>
  <si>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</si>
  <si>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</si>
  <si>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</si>
  <si>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</si>
  <si>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</si>
  <si>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</si>
  <si>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</si>
  <si>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</si>
  <si>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</si>
  <si>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</si>
  <si>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</si>
  <si>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</si>
  <si>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</si>
  <si>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</si>
  <si>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</si>
  <si>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</si>
  <si>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</si>
  <si>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</si>
  <si>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</si>
  <si>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</si>
  <si>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</si>
  <si>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</si>
  <si>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</si>
  <si>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</si>
  <si>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</si>
  <si>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</si>
  <si>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</si>
  <si>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</si>
  <si>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</si>
  <si>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</si>
  <si>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</si>
  <si>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</si>
  <si>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</si>
  <si>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</si>
  <si>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</si>
  <si>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</si>
  <si>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</si>
  <si>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</si>
  <si>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</si>
  <si>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</si>
  <si>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</si>
  <si>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</si>
  <si>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</si>
  <si>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</si>
  <si>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</si>
  <si>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</si>
  <si>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</si>
  <si>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</si>
  <si>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</si>
  <si>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</si>
  <si>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</si>
  <si>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</si>
  <si>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</si>
  <si>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</si>
  <si>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</si>
  <si>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</si>
  <si>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</si>
  <si>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</si>
  <si>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</si>
  <si>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</si>
  <si>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</si>
  <si>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</si>
  <si>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</si>
  <si>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</si>
  <si>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</si>
  <si>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</si>
  <si>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</si>
  <si>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</si>
  <si>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</si>
  <si>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</si>
  <si>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</si>
  <si>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</si>
  <si>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</si>
  <si>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</si>
  <si>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</si>
  <si>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</si>
  <si>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</si>
  <si>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</si>
  <si>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</si>
  <si>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</si>
  <si>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</si>
  <si>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</si>
  <si>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</si>
  <si>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</si>
  <si>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</si>
  <si>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</si>
  <si>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</si>
  <si>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</si>
  <si>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</si>
  <si>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</si>
  <si>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</si>
  <si>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</si>
  <si>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</si>
  <si>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</si>
  <si>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</si>
  <si>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</si>
  <si>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</si>
  <si>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</si>
  <si>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</si>
  <si>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</si>
  <si>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</si>
  <si>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</si>
  <si>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</si>
  <si>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</si>
  <si>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</si>
  <si>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</si>
  <si>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</si>
  <si>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</si>
  <si>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</si>
  <si>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</si>
  <si>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</si>
  <si>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</si>
  <si>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</si>
  <si>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</si>
  <si>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</si>
  <si>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</si>
  <si>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</si>
  <si>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</si>
  <si>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</si>
  <si>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</si>
  <si>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</si>
  <si>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</si>
  <si>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</si>
  <si>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</si>
  <si>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</si>
  <si>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</si>
  <si>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</si>
  <si>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</si>
  <si>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</si>
  <si>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</si>
  <si>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</si>
  <si>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</si>
  <si>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</si>
  <si>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</si>
  <si>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</si>
  <si>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</si>
  <si>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</si>
  <si>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</si>
  <si>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</si>
  <si>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</si>
  <si>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</si>
  <si>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</si>
  <si>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</si>
  <si>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</si>
  <si>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</si>
  <si>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</si>
  <si>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</si>
  <si>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</si>
  <si>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</si>
  <si>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</si>
  <si>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</si>
  <si>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</si>
  <si>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</si>
  <si>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</si>
  <si>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</si>
  <si>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</si>
  <si>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</si>
  <si>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</si>
  <si>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</si>
  <si>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</si>
  <si>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</si>
  <si>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</si>
  <si>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</si>
  <si>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</si>
  <si>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</si>
  <si>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</si>
  <si>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</si>
  <si>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</si>
  <si>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</si>
  <si>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</si>
  <si>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</si>
  <si>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</si>
  <si>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</si>
  <si>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</si>
  <si>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</si>
  <si>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</si>
  <si>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</si>
  <si>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</si>
  <si>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</si>
  <si>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</si>
  <si>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</si>
  <si>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</si>
  <si>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</si>
  <si>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</si>
  <si>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</si>
  <si>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</si>
  <si>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</si>
  <si>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</si>
  <si>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</si>
  <si>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</si>
  <si>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</si>
  <si>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</si>
  <si>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</si>
  <si>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</si>
  <si>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</si>
  <si>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</si>
  <si>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</si>
  <si>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</si>
  <si>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</si>
  <si>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</si>
  <si>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</si>
  <si>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</si>
  <si>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</si>
  <si>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</si>
  <si>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</si>
  <si>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</si>
  <si>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</si>
  <si>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</si>
  <si>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</si>
  <si>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</si>
  <si>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</si>
  <si>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</si>
  <si>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</si>
  <si>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</si>
  <si>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</si>
  <si>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</si>
  <si>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</si>
  <si>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</si>
  <si>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</si>
  <si>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</si>
  <si>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</si>
  <si>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</si>
  <si>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</si>
  <si>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</si>
  <si>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</si>
  <si>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</si>
  <si>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</si>
  <si>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</si>
  <si>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</si>
  <si>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</si>
  <si>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</si>
  <si>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</si>
  <si>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</si>
  <si>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</si>
  <si>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</si>
  <si>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</si>
  <si>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</si>
  <si>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</si>
  <si>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</si>
  <si>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</si>
  <si>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</si>
  <si>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</si>
  <si>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</si>
  <si>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</si>
  <si>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</si>
  <si>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</si>
  <si>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</si>
  <si>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</si>
  <si>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</si>
  <si>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</si>
  <si>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</si>
  <si>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</si>
  <si>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</si>
  <si>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</si>
  <si>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</si>
  <si>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</si>
  <si>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</si>
  <si>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</si>
  <si>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</si>
  <si>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</si>
  <si>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</si>
  <si>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</si>
  <si>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</si>
  <si>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</si>
  <si>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</si>
  <si>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</si>
  <si>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</si>
  <si>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</si>
  <si>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</si>
  <si>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</si>
  <si>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</si>
  <si>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</si>
  <si>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</si>
  <si>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</si>
  <si>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</si>
  <si>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</si>
  <si>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</si>
  <si>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</si>
  <si>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</si>
  <si>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</si>
  <si>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</si>
  <si>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</si>
  <si>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</si>
  <si>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</si>
  <si>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</si>
  <si>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</si>
  <si>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</si>
  <si>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</si>
  <si>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</si>
  <si>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</si>
  <si>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</si>
  <si>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</si>
  <si>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</si>
  <si>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</si>
  <si>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</si>
  <si>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</si>
  <si>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</si>
  <si>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</si>
  <si>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</si>
  <si>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</si>
  <si>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</si>
  <si>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</si>
  <si>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</si>
  <si>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</si>
  <si>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</si>
  <si>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</si>
  <si>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</si>
  <si>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</si>
  <si>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</si>
  <si>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</si>
  <si>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</si>
  <si>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</si>
  <si>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</si>
  <si>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</si>
  <si>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</si>
  <si>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</si>
  <si>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</si>
  <si>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</si>
  <si>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</si>
  <si>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</si>
  <si>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</si>
  <si>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</si>
  <si>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</si>
  <si>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</si>
  <si>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</si>
  <si>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</si>
  <si>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</si>
  <si>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</si>
  <si>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</si>
  <si>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</si>
  <si>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</si>
  <si>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</si>
  <si>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</si>
  <si>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</si>
  <si>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</si>
  <si>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</si>
  <si>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</si>
  <si>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</si>
  <si>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</si>
  <si>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</si>
  <si>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</si>
  <si>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</si>
  <si>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</si>
  <si>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</si>
  <si>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</si>
  <si>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</si>
  <si>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</si>
  <si>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</si>
  <si>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</si>
  <si>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</si>
  <si>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</si>
  <si>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</si>
  <si>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</si>
  <si>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</si>
  <si>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</si>
  <si>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</si>
  <si>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</si>
  <si>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</si>
  <si>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</si>
  <si>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</si>
  <si>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</si>
  <si>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</si>
  <si>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</si>
  <si>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</si>
  <si>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</si>
  <si>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</si>
  <si>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</si>
  <si>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</si>
  <si>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</si>
  <si>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</si>
  <si>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</si>
  <si>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</si>
  <si>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</si>
  <si>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</si>
  <si>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</si>
  <si>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</si>
  <si>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</si>
  <si>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</si>
  <si>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</si>
  <si>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</si>
  <si>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</si>
  <si>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</si>
  <si>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</si>
  <si>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</si>
  <si>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</si>
  <si>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</si>
  <si>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</si>
  <si>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</si>
  <si>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</si>
  <si>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</si>
  <si>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</si>
  <si>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</si>
  <si>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</si>
  <si>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</si>
  <si>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</si>
  <si>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</si>
  <si>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</si>
  <si>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</si>
  <si>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</si>
  <si>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</si>
  <si>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</si>
  <si>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</si>
  <si>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</si>
  <si>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</si>
  <si>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</si>
  <si>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</si>
  <si>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</si>
  <si>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</si>
  <si>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</si>
  <si>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</si>
  <si>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</si>
  <si>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</si>
  <si>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</si>
  <si>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</si>
  <si>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</si>
  <si>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</si>
  <si>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</si>
  <si>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</si>
  <si>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</si>
  <si>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</si>
  <si>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</si>
  <si>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</si>
  <si>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</si>
  <si>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</si>
  <si>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</si>
  <si>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</si>
  <si>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</si>
  <si>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</si>
  <si>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</si>
  <si>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</si>
  <si>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</si>
  <si>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</si>
  <si>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</si>
  <si>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</si>
  <si>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</si>
  <si>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</si>
  <si>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</si>
  <si>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</si>
  <si>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</si>
  <si>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</si>
  <si>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</si>
  <si>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</si>
  <si>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</si>
  <si>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</si>
  <si>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</si>
  <si>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</si>
  <si>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</si>
  <si>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</si>
  <si>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</si>
  <si>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</si>
  <si>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</si>
  <si>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</si>
  <si>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</si>
  <si>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</si>
  <si>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</si>
  <si>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</si>
  <si>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</si>
  <si>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</si>
  <si>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</si>
  <si>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</si>
  <si>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</si>
  <si>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</si>
  <si>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</si>
  <si>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</si>
  <si>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</si>
  <si>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</si>
  <si>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</si>
  <si>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</si>
  <si>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</si>
  <si>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</si>
  <si>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</si>
  <si>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</si>
  <si>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</si>
  <si>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</si>
  <si>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</si>
  <si>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</si>
  <si>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</si>
  <si>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</si>
  <si>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</si>
  <si>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</si>
  <si>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</si>
  <si>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</si>
  <si>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</si>
  <si>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</si>
  <si>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</si>
  <si>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</si>
  <si>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</si>
  <si>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</si>
  <si>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</si>
  <si>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</si>
  <si>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</si>
  <si>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</si>
  <si>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</si>
  <si>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</si>
  <si>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</si>
  <si>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</si>
  <si>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</si>
  <si>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</si>
  <si>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</si>
  <si>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</si>
  <si>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</si>
  <si>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</si>
  <si>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</si>
  <si>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</si>
  <si>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</si>
  <si>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</si>
  <si>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</si>
  <si>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</si>
  <si>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</si>
  <si>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</si>
  <si>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</si>
  <si>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</si>
  <si>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</si>
  <si>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</si>
  <si>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</si>
  <si>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</si>
  <si>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</si>
  <si>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</si>
  <si>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</si>
  <si>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</si>
  <si>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</si>
  <si>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</si>
  <si>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</si>
  <si>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</si>
  <si>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</si>
  <si>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</si>
  <si>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</si>
  <si>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</si>
  <si>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</si>
  <si>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</si>
  <si>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</si>
  <si>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</si>
  <si>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</si>
  <si>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</si>
  <si>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</si>
  <si>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</si>
  <si>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</si>
  <si>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</si>
  <si>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</si>
  <si>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</si>
  <si>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</si>
  <si>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</si>
  <si>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</si>
  <si>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</si>
  <si>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</si>
  <si>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</si>
  <si>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</si>
  <si>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</si>
  <si>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</si>
  <si>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</si>
  <si>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</si>
  <si>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</si>
  <si>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</si>
  <si>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</si>
  <si>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</si>
  <si>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</si>
  <si>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</si>
  <si>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</si>
  <si>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</si>
  <si>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</si>
  <si>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</si>
  <si>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</si>
  <si>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</si>
  <si>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</si>
  <si>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</si>
  <si>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</si>
  <si>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</si>
  <si>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</si>
  <si>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</si>
  <si>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</si>
  <si>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</si>
  <si>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</si>
  <si>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</si>
  <si>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</si>
  <si>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</si>
  <si>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</si>
  <si>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</si>
  <si>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</si>
  <si>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</si>
  <si>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</si>
  <si>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</si>
  <si>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</si>
  <si>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</si>
  <si>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</si>
  <si>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</si>
  <si>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</si>
  <si>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</si>
  <si>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</si>
  <si>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</si>
  <si>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</si>
  <si>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</si>
  <si>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</si>
  <si>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</si>
  <si>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</si>
  <si>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</si>
  <si>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</si>
  <si>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</si>
  <si>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</si>
  <si>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</si>
  <si>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</si>
  <si>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</si>
  <si>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</si>
  <si>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</si>
  <si>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</si>
  <si>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</si>
  <si>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</si>
  <si>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</si>
  <si>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</si>
  <si>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</si>
  <si>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</si>
  <si>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</si>
  <si>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</si>
  <si>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</si>
  <si>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</si>
  <si>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</si>
  <si>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</si>
  <si>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</si>
  <si>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</si>
  <si>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</si>
  <si>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</si>
  <si>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</si>
  <si>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</si>
  <si>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</si>
  <si>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</si>
  <si>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</si>
  <si>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</si>
  <si>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</si>
  <si>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</si>
  <si>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</si>
  <si>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</si>
  <si>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</si>
  <si>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</si>
  <si>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</si>
  <si>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</si>
  <si>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</si>
  <si>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</si>
  <si>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</si>
  <si>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</si>
  <si>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</si>
  <si>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</si>
  <si>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</si>
  <si>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</si>
  <si>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</si>
  <si>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</si>
  <si>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</si>
  <si>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</si>
  <si>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</si>
  <si>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</si>
  <si>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</si>
  <si>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</si>
  <si>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</si>
  <si>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</si>
  <si>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</si>
  <si>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</si>
  <si>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</si>
  <si>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</si>
  <si>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</si>
  <si>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</si>
  <si>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</si>
  <si>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</si>
  <si>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</si>
  <si>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</si>
  <si>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</si>
  <si>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</si>
  <si>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</si>
  <si>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</si>
  <si>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</si>
  <si>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</si>
  <si>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</si>
  <si>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</si>
  <si>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</si>
  <si>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</si>
  <si>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</si>
  <si>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</si>
  <si>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</si>
  <si>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</si>
  <si>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</si>
  <si>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</si>
  <si>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</si>
  <si>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</si>
  <si>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</si>
  <si>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</si>
  <si>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</si>
  <si>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</si>
  <si>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</si>
  <si>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</si>
  <si>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</si>
  <si>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</si>
  <si>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</si>
  <si>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</si>
  <si>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</si>
  <si>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</si>
  <si>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</si>
  <si>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</si>
  <si>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</si>
  <si>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</si>
  <si>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</si>
  <si>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</si>
  <si>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</si>
  <si>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</si>
  <si>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</si>
  <si>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</si>
  <si>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</si>
  <si>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</si>
  <si>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</si>
  <si>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</si>
  <si>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</si>
  <si>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</si>
  <si>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</si>
  <si>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</si>
  <si>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</si>
  <si>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</si>
  <si>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</si>
  <si>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</si>
  <si>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</si>
  <si>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</si>
  <si>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</si>
  <si>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</si>
  <si>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</si>
  <si>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</si>
  <si>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</si>
  <si>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</si>
  <si>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</si>
  <si>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</si>
  <si>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</si>
  <si>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</si>
  <si>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</si>
  <si>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</si>
  <si>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</si>
  <si>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</si>
  <si>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</si>
  <si>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</si>
  <si>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</si>
  <si>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</si>
  <si>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</si>
  <si>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</si>
  <si>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</si>
  <si>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</si>
  <si>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</si>
  <si>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</si>
  <si>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</si>
  <si>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</si>
  <si>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</si>
  <si>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</si>
  <si>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</si>
  <si>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</si>
  <si>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</si>
  <si>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</si>
  <si>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</si>
  <si>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</si>
  <si>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</si>
  <si>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</si>
  <si>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</si>
  <si>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</si>
  <si>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</si>
  <si>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</si>
  <si>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</si>
  <si>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</si>
  <si>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</si>
  <si>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</si>
  <si>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</si>
  <si>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</si>
  <si>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</si>
  <si>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</si>
  <si>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</si>
  <si>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</si>
  <si>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</si>
  <si>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</si>
  <si>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</si>
  <si>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</si>
  <si>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</si>
  <si>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</si>
  <si>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</si>
  <si>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</si>
  <si>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</si>
  <si>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</si>
  <si>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</si>
  <si>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</si>
  <si>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</si>
  <si>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</si>
  <si>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</si>
  <si>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</si>
  <si>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</si>
  <si>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</si>
  <si>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</si>
  <si>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</si>
  <si>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</si>
  <si>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</si>
  <si>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</si>
  <si>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</si>
  <si>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</si>
  <si>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</si>
  <si>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</si>
  <si>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</si>
  <si>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</si>
  <si>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</si>
  <si>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</si>
  <si>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</si>
  <si>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</si>
  <si>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</si>
  <si>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</si>
  <si>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</si>
  <si>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</si>
  <si>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</si>
  <si>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</si>
  <si>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</si>
  <si>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</si>
  <si>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</si>
  <si>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</si>
  <si>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</si>
  <si>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</si>
  <si>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</si>
  <si>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</si>
  <si>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</si>
  <si>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</si>
  <si>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</si>
  <si>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</si>
  <si>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</si>
  <si>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</si>
  <si>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</si>
  <si>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</si>
  <si>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</si>
  <si>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</si>
  <si>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</si>
  <si>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</si>
  <si>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</si>
  <si>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</si>
  <si>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</si>
  <si>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</si>
  <si>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</si>
  <si>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</si>
  <si>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</si>
  <si>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</si>
  <si>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</si>
  <si>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</si>
  <si>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</si>
  <si>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</si>
  <si>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</si>
  <si>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</si>
  <si>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</si>
  <si>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</si>
  <si>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</si>
  <si>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</si>
  <si>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</si>
  <si>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</si>
  <si>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</si>
  <si>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</si>
  <si>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</si>
  <si>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</si>
  <si>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</si>
  <si>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</si>
  <si>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</si>
  <si>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</si>
  <si>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</si>
  <si>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</si>
  <si>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</si>
  <si>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</si>
  <si>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</si>
  <si>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</si>
  <si>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</si>
  <si>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</si>
  <si>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</si>
  <si>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</si>
  <si>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</si>
  <si>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</si>
  <si>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</si>
  <si>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</si>
  <si>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</si>
  <si>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</si>
  <si>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</si>
  <si>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</si>
  <si>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</si>
  <si>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</si>
  <si>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</si>
  <si>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</si>
  <si>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</si>
  <si>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</si>
  <si>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</si>
  <si>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</si>
  <si>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</si>
  <si>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</si>
  <si>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</si>
  <si>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</si>
  <si>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</si>
  <si>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</si>
  <si>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</si>
  <si>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</si>
  <si>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</si>
  <si>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</si>
  <si>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</si>
  <si>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</si>
  <si>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</si>
  <si>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</si>
  <si>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</si>
  <si>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</si>
  <si>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</si>
  <si>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</si>
  <si>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</si>
  <si>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</si>
  <si>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</si>
  <si>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</si>
  <si>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</si>
  <si>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</si>
  <si>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</si>
  <si>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</si>
  <si>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</si>
  <si>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</si>
  <si>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</si>
  <si>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</si>
  <si>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</si>
  <si>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</si>
  <si>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</si>
  <si>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</si>
  <si>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</si>
  <si>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</si>
  <si>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</si>
  <si>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</si>
  <si>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</si>
  <si>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</si>
  <si>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</si>
  <si>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</si>
  <si>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</si>
  <si>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</si>
  <si>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</si>
  <si>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</si>
  <si>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</si>
  <si>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</si>
  <si>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</si>
  <si>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</si>
  <si>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</si>
  <si>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</si>
  <si>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</si>
  <si>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</si>
  <si>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</si>
  <si>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</si>
  <si>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</si>
  <si>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</si>
  <si>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</si>
  <si>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</si>
  <si>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</si>
  <si>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</si>
  <si>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</si>
  <si>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</si>
  <si>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</si>
  <si>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</si>
  <si>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</si>
  <si>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</si>
  <si>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</si>
  <si>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</si>
  <si>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</si>
  <si>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</si>
  <si>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</si>
  <si>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</si>
  <si>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</si>
  <si>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</si>
  <si>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</si>
  <si>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</si>
  <si>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</si>
  <si>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</si>
  <si>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</si>
  <si>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</si>
  <si>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</si>
  <si>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</si>
  <si>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</si>
  <si>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</si>
  <si>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</si>
  <si>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</si>
  <si>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</si>
  <si>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</si>
  <si>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</si>
  <si>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</si>
  <si>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</si>
  <si>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</si>
  <si>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</si>
  <si>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</si>
  <si>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</si>
  <si>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</si>
  <si>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</si>
  <si>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</si>
  <si>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</si>
  <si>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</si>
  <si>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</si>
  <si>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</si>
  <si>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</si>
  <si>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</si>
  <si>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</si>
  <si>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</si>
  <si>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</si>
  <si>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</si>
  <si>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</si>
  <si>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</si>
  <si>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</si>
  <si>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</si>
  <si>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</si>
  <si>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</si>
  <si>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</si>
  <si>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</si>
  <si>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</si>
  <si>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</si>
  <si>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</si>
  <si>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</si>
  <si>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</si>
  <si>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</si>
  <si>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</si>
  <si>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</si>
  <si>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</si>
  <si>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</si>
  <si>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</si>
  <si>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</si>
  <si>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</si>
  <si>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</si>
  <si>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</si>
  <si>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</si>
  <si>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</si>
  <si>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</si>
  <si>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</si>
  <si>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</si>
  <si>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</si>
  <si>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</si>
  <si>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</si>
  <si>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</si>
  <si>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</si>
  <si>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</si>
  <si>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</si>
  <si>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</si>
  <si>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</si>
  <si>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</si>
  <si>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</si>
  <si>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</si>
  <si>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</si>
  <si>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</si>
  <si>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</si>
  <si>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</si>
  <si>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</si>
  <si>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</si>
  <si>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</si>
  <si>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</si>
  <si>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</si>
  <si>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</si>
  <si>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</si>
  <si>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</si>
  <si>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</si>
  <si>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</si>
  <si>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</si>
  <si>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</si>
  <si>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</si>
  <si>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</si>
  <si>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</si>
  <si>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</si>
  <si>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</si>
  <si>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</si>
  <si>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</si>
  <si>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</si>
  <si>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</si>
  <si>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</si>
  <si>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</si>
  <si>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</si>
  <si>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</si>
  <si>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</si>
  <si>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</si>
  <si>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</si>
  <si>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</si>
  <si>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</si>
  <si>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</si>
  <si>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</si>
  <si>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</si>
  <si>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</si>
  <si>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</si>
  <si>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</si>
  <si>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</si>
  <si>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</si>
  <si>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</si>
  <si>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</si>
  <si>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</si>
  <si>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</si>
  <si>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</si>
  <si>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</si>
  <si>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</si>
  <si>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</si>
  <si>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</si>
  <si>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</si>
  <si>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</si>
  <si>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</si>
  <si>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</si>
  <si>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</si>
  <si>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</si>
  <si>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</si>
  <si>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</si>
  <si>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</si>
  <si>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</si>
  <si>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</si>
  <si>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</si>
  <si>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</si>
  <si>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</si>
  <si>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</si>
  <si>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</si>
  <si>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</si>
  <si>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</si>
  <si>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</si>
  <si>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</si>
  <si>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</si>
  <si>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</si>
  <si>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</si>
  <si>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</si>
  <si>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</si>
  <si>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</si>
  <si>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</si>
  <si>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</si>
  <si>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</si>
  <si>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</si>
  <si>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</si>
  <si>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</si>
  <si>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</si>
  <si>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</si>
  <si>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</si>
  <si>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</si>
  <si>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</si>
  <si>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</si>
  <si>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</si>
  <si>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</si>
  <si>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</si>
  <si>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</si>
  <si>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</si>
  <si>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</si>
  <si>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</si>
  <si>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</si>
  <si>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</si>
  <si>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</si>
  <si>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</si>
  <si>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</si>
  <si>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</si>
  <si>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</si>
  <si>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</si>
  <si>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</si>
  <si>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</si>
  <si>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</si>
  <si>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</si>
  <si>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</si>
  <si>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</si>
  <si>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</si>
  <si>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</si>
  <si>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</si>
  <si>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</si>
  <si>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</si>
  <si>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</si>
  <si>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</si>
  <si>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</si>
  <si>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</si>
  <si>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</si>
  <si>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</si>
  <si>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</si>
  <si>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</si>
  <si>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</si>
  <si>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</si>
  <si>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</si>
  <si>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</si>
  <si>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</si>
  <si>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</si>
  <si>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</si>
  <si>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</si>
  <si>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</si>
  <si>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</si>
  <si>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</si>
  <si>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</si>
  <si>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</si>
  <si>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</si>
  <si>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</si>
  <si>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</si>
  <si>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</si>
  <si>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</si>
  <si>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</si>
  <si>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</si>
  <si>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</si>
  <si>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</si>
  <si>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</si>
  <si>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</si>
  <si>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</si>
  <si>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</si>
  <si>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</si>
  <si>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</si>
  <si>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</si>
  <si>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</si>
  <si>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</si>
  <si>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</si>
  <si>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</si>
  <si>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</si>
  <si>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</si>
  <si>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</si>
  <si>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</si>
  <si>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</si>
  <si>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</si>
  <si>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</si>
  <si>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</si>
  <si>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</si>
  <si>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</si>
  <si>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</si>
  <si>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</si>
  <si>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</si>
  <si>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</si>
  <si>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</si>
  <si>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</si>
  <si>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</si>
  <si>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</si>
  <si>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</si>
  <si>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</si>
  <si>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</si>
  <si>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</si>
  <si>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</si>
  <si>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</si>
  <si>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</si>
  <si>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</si>
  <si>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</si>
  <si>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</si>
  <si>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</si>
  <si>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</si>
  <si>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</si>
  <si>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</si>
  <si>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</si>
  <si>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</si>
  <si>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</si>
  <si>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</si>
  <si>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</si>
  <si>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</si>
  <si>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</si>
  <si>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</si>
  <si>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</si>
  <si>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</si>
  <si>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</si>
  <si>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</si>
  <si>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</si>
  <si>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</si>
  <si>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</si>
  <si>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</si>
  <si>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</si>
  <si>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</si>
  <si>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</si>
  <si>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</si>
  <si>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</si>
  <si>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</si>
  <si>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</si>
  <si>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</si>
  <si>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</si>
  <si>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</si>
  <si>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</si>
  <si>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</si>
  <si>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</si>
  <si>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</si>
  <si>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</si>
  <si>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</si>
  <si>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</si>
  <si>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</si>
  <si>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</si>
  <si>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</si>
  <si>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</si>
  <si>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</si>
  <si>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</si>
  <si>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</si>
  <si>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</si>
  <si>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</si>
  <si>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</si>
  <si>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</si>
  <si>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</si>
  <si>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</si>
  <si>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</si>
  <si>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</si>
  <si>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</si>
  <si>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</si>
  <si>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</si>
  <si>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</si>
  <si>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</si>
  <si>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</si>
  <si>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</si>
  <si>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</si>
  <si>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</si>
  <si>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</si>
  <si>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</si>
  <si>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</si>
  <si>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</si>
  <si>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</si>
  <si>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</si>
  <si>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</si>
  <si>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</si>
  <si>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</si>
  <si>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</si>
  <si>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</si>
  <si>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</si>
  <si>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</si>
  <si>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</si>
  <si>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</si>
  <si>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</si>
  <si>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</si>
  <si>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</si>
  <si>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</si>
  <si>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</si>
  <si>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</si>
  <si>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</si>
  <si>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</si>
  <si>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</si>
  <si>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</si>
  <si>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</si>
  <si>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</si>
  <si>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</si>
  <si>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</si>
  <si>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</si>
  <si>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</si>
  <si>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</si>
  <si>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</si>
  <si>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</si>
  <si>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</si>
  <si>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</si>
  <si>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</si>
  <si>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</si>
  <si>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</si>
  <si>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</si>
  <si>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</si>
  <si>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</si>
  <si>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</si>
  <si>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</si>
  <si>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</si>
  <si>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</si>
  <si>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</si>
  <si>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</si>
  <si>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</si>
  <si>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</si>
  <si>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</si>
  <si>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</si>
  <si>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</si>
  <si>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</si>
  <si>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</si>
  <si>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</si>
  <si>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</si>
  <si>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</si>
  <si>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</si>
  <si>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</si>
  <si>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</si>
  <si>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</si>
  <si>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</si>
  <si>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</si>
  <si>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</si>
  <si>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</si>
  <si>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</si>
  <si>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</si>
  <si>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</si>
  <si>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</si>
  <si>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</si>
  <si>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</si>
  <si>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</si>
  <si>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</si>
  <si>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</si>
  <si>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</si>
  <si>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</si>
  <si>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</si>
  <si>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</si>
  <si>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</si>
  <si>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</si>
  <si>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</si>
  <si>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</si>
  <si>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</si>
  <si>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</si>
  <si>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</si>
  <si>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</si>
  <si>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</si>
  <si>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</si>
  <si>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</si>
  <si>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</si>
  <si>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</si>
  <si>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</si>
  <si>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</si>
  <si>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</si>
  <si>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</si>
  <si>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</si>
  <si>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</si>
  <si>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</si>
  <si>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</si>
  <si>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</si>
  <si>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</si>
  <si>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</si>
  <si>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</si>
  <si>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</si>
  <si>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</si>
  <si>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</si>
  <si>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</si>
  <si>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</si>
  <si>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</si>
  <si>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</si>
  <si>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</si>
  <si>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</si>
  <si>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</si>
  <si>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</si>
  <si>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</si>
  <si>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</si>
  <si>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</si>
  <si>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</si>
  <si>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</si>
  <si>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</si>
  <si>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</si>
  <si>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</si>
  <si>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</si>
  <si>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</si>
  <si>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</si>
  <si>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</si>
  <si>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</si>
  <si>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</si>
  <si>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</si>
  <si>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</si>
  <si>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</si>
  <si>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</si>
  <si>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</si>
  <si>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</si>
  <si>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</si>
  <si>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</si>
  <si>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</si>
  <si>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</si>
  <si>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</si>
  <si>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</si>
  <si>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</si>
  <si>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</si>
  <si>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</si>
  <si>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</si>
  <si>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</si>
  <si>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</si>
  <si>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</si>
  <si>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</si>
  <si>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</si>
  <si>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</si>
  <si>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</si>
  <si>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</si>
  <si>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</si>
  <si>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</si>
  <si>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</si>
  <si>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</si>
  <si>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</si>
  <si>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</si>
  <si>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</si>
  <si>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</si>
  <si>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</si>
  <si>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</si>
  <si>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</si>
  <si>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</si>
  <si>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</si>
  <si>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</si>
  <si>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</si>
  <si>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</si>
  <si>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</si>
  <si>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</si>
  <si>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</si>
  <si>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</si>
  <si>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</si>
  <si>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</si>
  <si>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</si>
  <si>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</si>
  <si>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</si>
  <si>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</si>
  <si>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</si>
  <si>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</si>
  <si>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</si>
  <si>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</si>
  <si>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</si>
  <si>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</si>
  <si>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</si>
  <si>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</si>
  <si>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</si>
  <si>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</si>
  <si>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</si>
  <si>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</si>
  <si>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</si>
  <si>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</si>
  <si>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</si>
  <si>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</si>
  <si>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</si>
  <si>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</si>
  <si>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</si>
  <si>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</si>
  <si>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</si>
  <si>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</si>
  <si>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</si>
  <si>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</si>
  <si>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</si>
  <si>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</si>
  <si>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</si>
  <si>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</si>
  <si>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</si>
  <si>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</si>
  <si>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</si>
  <si>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</si>
  <si>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</si>
  <si>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</si>
  <si>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</si>
  <si>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</si>
  <si>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</si>
  <si>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</si>
  <si>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</si>
  <si>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</si>
  <si>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</si>
  <si>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</si>
  <si>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</si>
  <si>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</si>
  <si>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</si>
  <si>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</si>
  <si>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</si>
  <si>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</si>
  <si>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</si>
  <si>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</si>
  <si>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</si>
  <si>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</si>
  <si>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</si>
  <si>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</si>
  <si>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</si>
  <si>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</si>
  <si>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</si>
  <si>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</si>
  <si>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</si>
  <si>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</si>
  <si>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</si>
  <si>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</si>
  <si>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</si>
  <si>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</si>
  <si>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</si>
  <si>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</si>
  <si>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</si>
  <si>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</si>
  <si>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</si>
  <si>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</si>
  <si>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</si>
  <si>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</si>
  <si>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</si>
  <si>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</si>
  <si>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</si>
  <si>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</si>
  <si>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</si>
  <si>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</si>
  <si>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</si>
  <si>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</si>
  <si>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</si>
  <si>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</si>
  <si>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</si>
  <si>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</si>
  <si>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</si>
  <si>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</si>
  <si>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</si>
  <si>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</si>
  <si>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</si>
  <si>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</si>
  <si>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</si>
  <si>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</si>
  <si>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</si>
  <si>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</si>
  <si>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</si>
  <si>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</si>
  <si>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</si>
  <si>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</si>
  <si>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</si>
  <si>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</si>
  <si>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</si>
  <si>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</si>
  <si>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</si>
  <si>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</si>
  <si>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</si>
  <si>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</si>
  <si>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</si>
  <si>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</si>
  <si>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</si>
  <si>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</si>
  <si>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</si>
  <si>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</si>
  <si>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</si>
  <si>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</si>
  <si>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</si>
  <si>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</si>
  <si>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</si>
  <si>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</si>
  <si>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</si>
  <si>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</si>
  <si>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</si>
  <si>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</si>
  <si>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</si>
  <si>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</si>
  <si>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</si>
  <si>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</si>
  <si>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</si>
  <si>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</si>
  <si>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</si>
  <si>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</si>
  <si>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</si>
  <si>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</si>
  <si>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</si>
  <si>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</si>
  <si>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</si>
  <si>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</si>
  <si>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</si>
  <si>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</si>
  <si>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</si>
  <si>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</si>
  <si>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</si>
  <si>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</si>
  <si>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</si>
  <si>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</si>
  <si>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</si>
  <si>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</si>
  <si>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</si>
  <si>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</si>
  <si>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</si>
  <si>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</si>
  <si>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</si>
  <si>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</si>
  <si>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</si>
  <si>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</si>
  <si>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</si>
  <si>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</si>
  <si>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</si>
  <si>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</si>
  <si>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</si>
  <si>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</si>
  <si>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</si>
  <si>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</si>
  <si>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</si>
  <si>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</si>
  <si>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</si>
  <si>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</si>
  <si>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</si>
  <si>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</si>
  <si>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</si>
  <si>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</si>
  <si>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</si>
  <si>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</si>
  <si>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</si>
  <si>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</si>
  <si>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</si>
  <si>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</si>
  <si>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</si>
  <si>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</si>
  <si>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</si>
  <si>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</si>
  <si>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</si>
  <si>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</si>
  <si>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</si>
  <si>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</si>
  <si>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</si>
  <si>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</si>
  <si>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</si>
  <si>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</si>
  <si>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</si>
  <si>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</si>
  <si>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</si>
  <si>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</si>
  <si>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</si>
  <si>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</si>
  <si>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</si>
  <si>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</si>
  <si>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</si>
  <si>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</si>
  <si>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</si>
  <si>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</si>
  <si>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</si>
  <si>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</si>
  <si>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</si>
  <si>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</si>
  <si>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</si>
  <si>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</si>
  <si>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</si>
  <si>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</si>
  <si>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</si>
  <si>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</si>
  <si>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</si>
  <si>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</si>
  <si>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</si>
  <si>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</si>
  <si>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</si>
  <si>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</si>
  <si>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</si>
  <si>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</si>
  <si>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</si>
  <si>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</si>
  <si>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</si>
  <si>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</si>
  <si>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</si>
  <si>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</si>
  <si>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</si>
  <si>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</si>
  <si>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</si>
  <si>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</si>
  <si>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</si>
  <si>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</si>
  <si>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</si>
  <si>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</si>
  <si>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</si>
  <si>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</si>
  <si>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</si>
  <si>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</si>
  <si>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</si>
  <si>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</si>
  <si>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</si>
  <si>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</si>
  <si>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</si>
  <si>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</si>
  <si>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</si>
  <si>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</si>
  <si>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</si>
  <si>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</si>
  <si>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</si>
  <si>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</si>
  <si>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</si>
  <si>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</si>
  <si>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</si>
  <si>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</si>
  <si>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</si>
  <si>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</si>
  <si>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</si>
  <si>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</si>
  <si>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</si>
  <si>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</si>
  <si>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</si>
  <si>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</si>
  <si>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</si>
  <si>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</si>
  <si>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</si>
  <si>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</si>
  <si>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</si>
  <si>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</si>
  <si>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</si>
  <si>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</si>
  <si>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</si>
  <si>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</si>
  <si>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</si>
  <si>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</si>
  <si>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</si>
  <si>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</si>
  <si>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</si>
  <si>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</si>
  <si>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</si>
  <si>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</si>
  <si>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</si>
  <si>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</si>
  <si>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</si>
  <si>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</si>
  <si>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</si>
  <si>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</si>
  <si>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</si>
  <si>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</si>
  <si>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</si>
  <si>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</si>
  <si>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</si>
  <si>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</si>
  <si>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</si>
  <si>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</si>
  <si>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</si>
  <si>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</si>
  <si>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</si>
  <si>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</si>
  <si>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</si>
  <si>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</si>
  <si>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</si>
  <si>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</si>
  <si>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</si>
  <si>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</si>
  <si>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</si>
  <si>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</si>
  <si>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</si>
  <si>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</si>
  <si>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</si>
  <si>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</si>
  <si>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</si>
  <si>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</si>
  <si>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</si>
  <si>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</si>
  <si>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</si>
  <si>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</si>
  <si>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</si>
  <si>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</si>
  <si>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</si>
  <si>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</si>
  <si>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</si>
  <si>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</si>
  <si>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</si>
  <si>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</si>
  <si>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</si>
  <si>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</si>
  <si>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</si>
  <si>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</si>
  <si>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</si>
  <si>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</si>
  <si>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</si>
  <si>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</si>
  <si>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</si>
  <si>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</si>
  <si>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</si>
  <si>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</si>
  <si>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</si>
  <si>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</si>
  <si>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</si>
  <si>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</si>
  <si>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</si>
  <si>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</si>
  <si>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</si>
  <si>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</si>
  <si>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</si>
  <si>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</si>
  <si>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</si>
  <si>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</si>
  <si>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</si>
  <si>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</si>
  <si>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</si>
  <si>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</si>
  <si>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</si>
  <si>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</si>
  <si>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</si>
  <si>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</si>
  <si>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</si>
  <si>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</si>
  <si>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</si>
  <si>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</si>
  <si>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</si>
  <si>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</si>
  <si>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</si>
  <si>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</si>
  <si>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</si>
  <si>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</si>
  <si>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</si>
  <si>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</si>
  <si>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</si>
  <si>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</si>
  <si>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</si>
  <si>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</si>
  <si>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</si>
  <si>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</si>
  <si>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</si>
  <si>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</si>
  <si>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</si>
  <si>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</si>
  <si>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</si>
  <si>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</si>
  <si>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</si>
  <si>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</si>
  <si>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</si>
  <si>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</si>
  <si>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</si>
  <si>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</si>
  <si>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</si>
  <si>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</si>
  <si>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</si>
  <si>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</si>
  <si>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</si>
  <si>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</si>
  <si>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</si>
  <si>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</si>
  <si>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</si>
  <si>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</si>
  <si>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</si>
  <si>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</si>
  <si>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</si>
  <si>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</si>
  <si>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</si>
  <si>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</si>
  <si>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</si>
  <si>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</si>
  <si>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</si>
  <si>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</si>
  <si>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</si>
  <si>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</si>
  <si>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</si>
  <si>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</si>
  <si>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</si>
  <si>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</si>
  <si>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</si>
  <si>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</si>
  <si>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</si>
  <si>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</si>
  <si>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</si>
  <si>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</si>
  <si>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</si>
  <si>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</si>
  <si>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</si>
  <si>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</si>
  <si>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</si>
  <si>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</si>
  <si>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</si>
  <si>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</si>
  <si>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</si>
  <si>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</si>
  <si>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</si>
  <si>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</si>
  <si>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</si>
  <si>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</si>
  <si>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</si>
  <si>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</si>
  <si>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</si>
  <si>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</si>
  <si>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</si>
  <si>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</si>
  <si>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</si>
  <si>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</si>
  <si>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</si>
  <si>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</si>
  <si>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</si>
  <si>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</si>
  <si>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</si>
  <si>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</si>
  <si>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</si>
  <si>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</si>
  <si>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</si>
  <si>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</si>
  <si>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</si>
  <si>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</si>
  <si>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</si>
  <si>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</si>
  <si>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</si>
  <si>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</si>
  <si>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</si>
  <si>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</si>
  <si>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</si>
  <si>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</si>
  <si>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</si>
  <si>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</si>
  <si>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</si>
  <si>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</si>
  <si>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</si>
  <si>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</si>
  <si>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</si>
  <si>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</si>
  <si>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</si>
  <si>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</si>
  <si>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</si>
  <si>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</si>
  <si>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</si>
  <si>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</si>
  <si>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</si>
  <si>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</si>
  <si>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</si>
  <si>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</si>
  <si>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</si>
  <si>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</si>
  <si>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</si>
  <si>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</si>
  <si>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</si>
  <si>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</si>
  <si>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</si>
  <si>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</si>
  <si>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</si>
  <si>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</si>
  <si>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</si>
  <si>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</si>
  <si>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</si>
  <si>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</si>
  <si>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</si>
  <si>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</si>
  <si>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</si>
  <si>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</si>
  <si>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</si>
  <si>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</si>
  <si>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</si>
  <si>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</si>
  <si>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</si>
  <si>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</si>
  <si>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</si>
  <si>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</si>
  <si>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</si>
  <si>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</si>
  <si>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</si>
  <si>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</si>
  <si>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</si>
  <si>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</si>
  <si>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</si>
  <si>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</si>
  <si>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</si>
  <si>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</si>
  <si>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</si>
  <si>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</si>
  <si>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</si>
  <si>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</si>
  <si>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</si>
  <si>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</si>
  <si>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</si>
  <si>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</si>
  <si>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</si>
  <si>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</si>
  <si>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</si>
  <si>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</si>
  <si>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</si>
  <si>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</si>
  <si>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</si>
  <si>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</si>
  <si>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</si>
  <si>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</si>
  <si>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</si>
  <si>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</si>
  <si>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</si>
  <si>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</si>
  <si>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</si>
  <si>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</si>
  <si>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</si>
  <si>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</si>
  <si>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</si>
  <si>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</si>
  <si>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</si>
  <si>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</si>
  <si>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</si>
  <si>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</si>
  <si>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</si>
  <si>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</si>
  <si>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</si>
  <si>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</si>
  <si>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</si>
  <si>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</si>
  <si>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</si>
  <si>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</si>
  <si>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</si>
  <si>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</si>
  <si>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</si>
  <si>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</si>
  <si>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</si>
  <si>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</si>
  <si>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</si>
  <si>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</si>
  <si>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</si>
  <si>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</si>
  <si>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</si>
  <si>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</si>
  <si>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</si>
  <si>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</si>
  <si>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</si>
  <si>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</si>
  <si>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</si>
  <si>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</si>
  <si>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</si>
  <si>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</si>
  <si>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</si>
  <si>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</si>
  <si>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</si>
  <si>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</si>
  <si>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</si>
  <si>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</si>
  <si>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</si>
  <si>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</si>
  <si>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</si>
  <si>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cancelled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</si>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</sst>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4.9989318521683403E-2"/>
      </font>
      <fill>
        <patternFill>
          <bgColor theme="0" tint="-0.34998626667073579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32F82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Categories!PivotTable1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Categories'!$B$3:$B$4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Categories'!$B$5:$B$14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28-4146-90B0-4C609DC623D4}"/>
            </c:ext>
          </c:extLst>
        </c:ser>
        <c:ser>
          <c:idx val="1"/>
          <c:order val="1"/>
          <c:tx>
            <c:strRef>
              <c:f>'Pivot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Categories'!$C$5:$C$14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28-4146-90B0-4C609DC623D4}"/>
            </c:ext>
          </c:extLst>
        </c:ser>
        <c:ser>
          <c:idx val="2"/>
          <c:order val="2"/>
          <c:tx>
            <c:strRef>
              <c:f>'Pivot 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Categories'!$D$5:$D$14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28-4146-90B0-4C609DC623D4}"/>
            </c:ext>
          </c:extLst>
        </c:ser>
        <c:ser>
          <c:idx val="3"/>
          <c:order val="3"/>
          <c:tx>
            <c:strRef>
              <c:f>'Pivot 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Categories'!$E$5:$E$14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28-4146-90B0-4C609DC62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2099480"/>
        <c:axId val="322101448"/>
      </c:barChart>
      <c:catAx>
        <c:axId val="322099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101448"/>
        <c:crosses val="autoZero"/>
        <c:auto val="1"/>
        <c:lblAlgn val="ctr"/>
        <c:lblOffset val="100"/>
        <c:noMultiLvlLbl val="0"/>
      </c:catAx>
      <c:valAx>
        <c:axId val="322101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099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Sub-Categories!PivotTable2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Sub-Categories'!$B$4:$B$5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Sub-Categories'!$B$6:$B$47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1A-4138-B2E2-E2F25AFE7122}"/>
            </c:ext>
          </c:extLst>
        </c:ser>
        <c:ser>
          <c:idx val="1"/>
          <c:order val="1"/>
          <c:tx>
            <c:strRef>
              <c:f>'Pivot Sub-Categories'!$C$4:$C$5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1A-4138-B2E2-E2F25AFE7122}"/>
            </c:ext>
          </c:extLst>
        </c:ser>
        <c:ser>
          <c:idx val="2"/>
          <c:order val="2"/>
          <c:tx>
            <c:strRef>
              <c:f>'Pivot Sub-Categories'!$D$4:$D$5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Sub-Categories'!$D$6:$D$47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1A-4138-B2E2-E2F25AFE7122}"/>
            </c:ext>
          </c:extLst>
        </c:ser>
        <c:ser>
          <c:idx val="3"/>
          <c:order val="3"/>
          <c:tx>
            <c:strRef>
              <c:f>'Pivot Sub-Categories'!$E$4:$E$5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Sub-Categories'!$E$6:$E$47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1A-4138-B2E2-E2F25AFE7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2167048"/>
        <c:axId val="412160160"/>
      </c:barChart>
      <c:catAx>
        <c:axId val="412167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160160"/>
        <c:crosses val="autoZero"/>
        <c:auto val="1"/>
        <c:lblAlgn val="ctr"/>
        <c:lblOffset val="100"/>
        <c:noMultiLvlLbl val="0"/>
      </c:catAx>
      <c:valAx>
        <c:axId val="41216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167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Dates!PivotTable1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Dates'!$B$4:$B$5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41-413E-9896-8DF03E7552E5}"/>
            </c:ext>
          </c:extLst>
        </c:ser>
        <c:ser>
          <c:idx val="1"/>
          <c:order val="1"/>
          <c:tx>
            <c:strRef>
              <c:f>'Pivot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Dates'!$C$6:$C$18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41-413E-9896-8DF03E7552E5}"/>
            </c:ext>
          </c:extLst>
        </c:ser>
        <c:ser>
          <c:idx val="2"/>
          <c:order val="2"/>
          <c:tx>
            <c:strRef>
              <c:f>'Pivot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41-413E-9896-8DF03E7552E5}"/>
            </c:ext>
          </c:extLst>
        </c:ser>
        <c:ser>
          <c:idx val="3"/>
          <c:order val="3"/>
          <c:tx>
            <c:strRef>
              <c:f>'Pivot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Dates'!$E$6:$E$18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41-413E-9896-8DF03E755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421608"/>
        <c:axId val="390421936"/>
      </c:lineChart>
      <c:catAx>
        <c:axId val="39042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21936"/>
        <c:crosses val="autoZero"/>
        <c:auto val="1"/>
        <c:lblAlgn val="ctr"/>
        <c:lblOffset val="100"/>
        <c:noMultiLvlLbl val="0"/>
      </c:catAx>
      <c:valAx>
        <c:axId val="39042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21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'Chances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'Chances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'Chances based on goal'!$F$2:$F$13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10-4EBB-8F7E-2C240016B3EA}"/>
            </c:ext>
          </c:extLst>
        </c:ser>
        <c:ser>
          <c:idx val="5"/>
          <c:order val="5"/>
          <c:tx>
            <c:strRef>
              <c:f>'Chances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'Chances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'Chances based on goal'!$G$2:$G$13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10-4EBB-8F7E-2C240016B3EA}"/>
            </c:ext>
          </c:extLst>
        </c:ser>
        <c:ser>
          <c:idx val="6"/>
          <c:order val="6"/>
          <c:tx>
            <c:strRef>
              <c:f>'Chances based on goal'!$H$1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'Chances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'Chances based on goal'!$H$2:$H$13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10-4EBB-8F7E-2C240016B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180360"/>
        <c:axId val="5731780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'Chances based on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'Chances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'Chances based on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B10-4EBB-8F7E-2C240016B3E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'Chances based on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'Chances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'Chances based on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B10-4EBB-8F7E-2C240016B3E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'Chances based on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'Chances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'Chances based on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B10-4EBB-8F7E-2C240016B3E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'Chances based on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'Chances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'Chances based on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B10-4EBB-8F7E-2C240016B3EA}"/>
                  </c:ext>
                </c:extLst>
              </c15:ser>
            </c15:filteredLineSeries>
          </c:ext>
        </c:extLst>
      </c:lineChart>
      <c:catAx>
        <c:axId val="573180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178064"/>
        <c:crosses val="autoZero"/>
        <c:auto val="1"/>
        <c:lblAlgn val="ctr"/>
        <c:lblOffset val="100"/>
        <c:noMultiLvlLbl val="0"/>
      </c:catAx>
      <c:valAx>
        <c:axId val="57317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180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180975</xdr:rowOff>
    </xdr:from>
    <xdr:to>
      <xdr:col>14</xdr:col>
      <xdr:colOff>304800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0AB100-8DDB-45FB-A816-EBDDA9D29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0</xdr:rowOff>
    </xdr:from>
    <xdr:to>
      <xdr:col>17</xdr:col>
      <xdr:colOff>295275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6D4CDB-2A52-4716-B03E-1DBFEEF2E6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604836</xdr:colOff>
      <xdr:row>2</xdr:row>
      <xdr:rowOff>0</xdr:rowOff>
    </xdr:from>
    <xdr:to>
      <xdr:col>15</xdr:col>
      <xdr:colOff>419099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A8EB76-7DA0-4E13-B6F1-FB1743A67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</xdr:colOff>
      <xdr:row>0</xdr:row>
      <xdr:rowOff>9524</xdr:rowOff>
    </xdr:from>
    <xdr:to>
      <xdr:col>19</xdr:col>
      <xdr:colOff>257175</xdr:colOff>
      <xdr:row>17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0E2168-624A-4A71-9CB9-91E068942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uardo Landeros" refreshedDate="43412.805942361112" createdVersion="6" refreshedVersion="6" minRefreshableVersion="3" recordCount="4114" xr:uid="{BA7975DC-50A0-46CA-9F17-41434E9ADE7A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uardo Landeros" refreshedDate="43413.863996180553" createdVersion="6" refreshedVersion="6" minRefreshableVersion="3" recordCount="4114" xr:uid="{FB835DBA-0089-437B-8385-7B9F21AA50E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C4A595-F4DC-47DA-BD23-127C408F932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26C00F-E166-4E51-B21E-E06508D572C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12CC5F-10A5-4D09-A7FB-0269A60B4211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C81EC-F764-419A-8E85-D4E05FDCB6DC}">
  <dimension ref="A1:F14"/>
  <sheetViews>
    <sheetView tabSelected="1" workbookViewId="0">
      <selection activeCell="G21" sqref="G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8222</v>
      </c>
      <c r="B1" t="s">
        <v>8364</v>
      </c>
    </row>
    <row r="3" spans="1:6" x14ac:dyDescent="0.25">
      <c r="A3" s="6" t="s">
        <v>8363</v>
      </c>
      <c r="B3" s="6" t="s">
        <v>8362</v>
      </c>
    </row>
    <row r="4" spans="1:6" x14ac:dyDescent="0.25">
      <c r="A4" s="6" t="s">
        <v>8360</v>
      </c>
      <c r="B4" t="s">
        <v>8305</v>
      </c>
      <c r="C4" t="s">
        <v>8220</v>
      </c>
      <c r="D4" t="s">
        <v>8221</v>
      </c>
      <c r="E4" t="s">
        <v>8219</v>
      </c>
      <c r="F4" t="s">
        <v>8361</v>
      </c>
    </row>
    <row r="5" spans="1:6" x14ac:dyDescent="0.25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7BDCE-F1C7-480C-BDD1-6A15CD33F89C}">
  <dimension ref="A1:F47"/>
  <sheetViews>
    <sheetView topLeftCell="A2" workbookViewId="0">
      <selection activeCell="F13" sqref="F1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8222</v>
      </c>
      <c r="B1" t="s">
        <v>8364</v>
      </c>
    </row>
    <row r="2" spans="1:6" x14ac:dyDescent="0.25">
      <c r="A2" s="6" t="s">
        <v>8365</v>
      </c>
      <c r="B2" t="s">
        <v>8364</v>
      </c>
    </row>
    <row r="4" spans="1:6" x14ac:dyDescent="0.25">
      <c r="A4" s="6" t="s">
        <v>8363</v>
      </c>
      <c r="B4" s="6" t="s">
        <v>8362</v>
      </c>
    </row>
    <row r="5" spans="1:6" x14ac:dyDescent="0.25">
      <c r="A5" s="6" t="s">
        <v>8360</v>
      </c>
      <c r="B5" t="s">
        <v>8305</v>
      </c>
      <c r="C5" t="s">
        <v>8220</v>
      </c>
      <c r="D5" t="s">
        <v>8221</v>
      </c>
      <c r="E5" t="s">
        <v>8219</v>
      </c>
      <c r="F5" t="s">
        <v>8361</v>
      </c>
    </row>
    <row r="6" spans="1:6" x14ac:dyDescent="0.2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82434-8C43-435D-9049-F5D7C53E34C7}">
  <dimension ref="A1:F18"/>
  <sheetViews>
    <sheetView workbookViewId="0">
      <selection activeCell="O23" sqref="O23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8365</v>
      </c>
      <c r="B1" t="s">
        <v>8364</v>
      </c>
    </row>
    <row r="2" spans="1:6" x14ac:dyDescent="0.25">
      <c r="A2" s="6" t="s">
        <v>8380</v>
      </c>
      <c r="B2" t="s">
        <v>8364</v>
      </c>
    </row>
    <row r="4" spans="1:6" x14ac:dyDescent="0.25">
      <c r="A4" s="6" t="s">
        <v>8363</v>
      </c>
      <c r="B4" s="6" t="s">
        <v>8362</v>
      </c>
    </row>
    <row r="5" spans="1:6" x14ac:dyDescent="0.25">
      <c r="A5" s="6" t="s">
        <v>8360</v>
      </c>
      <c r="B5" t="s">
        <v>8305</v>
      </c>
      <c r="C5" t="s">
        <v>8220</v>
      </c>
      <c r="D5" t="s">
        <v>8221</v>
      </c>
      <c r="E5" t="s">
        <v>8219</v>
      </c>
      <c r="F5" t="s">
        <v>8361</v>
      </c>
    </row>
    <row r="6" spans="1:6" x14ac:dyDescent="0.25">
      <c r="A6" s="10" t="s">
        <v>8374</v>
      </c>
      <c r="B6" s="8">
        <v>34</v>
      </c>
      <c r="C6" s="8">
        <v>148</v>
      </c>
      <c r="D6" s="8">
        <v>2</v>
      </c>
      <c r="E6" s="8">
        <v>184</v>
      </c>
      <c r="F6" s="8">
        <v>368</v>
      </c>
    </row>
    <row r="7" spans="1:6" x14ac:dyDescent="0.25">
      <c r="A7" s="10" t="s">
        <v>8375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10" t="s">
        <v>8376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5">
      <c r="A9" s="10" t="s">
        <v>8377</v>
      </c>
      <c r="B9" s="8">
        <v>27</v>
      </c>
      <c r="C9" s="8">
        <v>102</v>
      </c>
      <c r="D9" s="8"/>
      <c r="E9" s="8">
        <v>193</v>
      </c>
      <c r="F9" s="8">
        <v>322</v>
      </c>
    </row>
    <row r="10" spans="1:6" x14ac:dyDescent="0.25">
      <c r="A10" s="10" t="s">
        <v>8368</v>
      </c>
      <c r="B10" s="8">
        <v>26</v>
      </c>
      <c r="C10" s="8">
        <v>126</v>
      </c>
      <c r="D10" s="8"/>
      <c r="E10" s="8">
        <v>232</v>
      </c>
      <c r="F10" s="8">
        <v>384</v>
      </c>
    </row>
    <row r="11" spans="1:6" x14ac:dyDescent="0.25">
      <c r="A11" s="10" t="s">
        <v>8378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5">
      <c r="A12" s="10" t="s">
        <v>8369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5">
      <c r="A13" s="10" t="s">
        <v>8370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5">
      <c r="A14" s="10" t="s">
        <v>8371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5">
      <c r="A15" s="10" t="s">
        <v>8372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5">
      <c r="A16" s="10" t="s">
        <v>8373</v>
      </c>
      <c r="B16" s="8">
        <v>37</v>
      </c>
      <c r="C16" s="8">
        <v>114</v>
      </c>
      <c r="D16" s="8"/>
      <c r="E16" s="8">
        <v>180</v>
      </c>
      <c r="F16" s="8">
        <v>331</v>
      </c>
    </row>
    <row r="17" spans="1:6" x14ac:dyDescent="0.25">
      <c r="A17" s="10" t="s">
        <v>8379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5">
      <c r="A18" s="10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A391C-0B0D-44AF-82FF-BBF74562F5A9}">
  <dimension ref="A1:H13"/>
  <sheetViews>
    <sheetView workbookViewId="0">
      <selection activeCell="E20" sqref="E20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s="1" customFormat="1" x14ac:dyDescent="0.25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25">
      <c r="A2" t="s">
        <v>8389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COUNTIFS(Data!$D:$D,"&lt;1000",Data!$F:$F,"cancelled")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5">
      <c r="A3" t="s">
        <v>8391</v>
      </c>
      <c r="B3">
        <f>COUNTIFS(Data!$D:$D,"&gt;=1000",Data!$D:$D,"&lt;5000",Data!$F:$F,"successful")</f>
        <v>932</v>
      </c>
      <c r="C3">
        <f>COUNTIFS(Data!$D:$D,"&gt;=1000",Data!$D:$D,"&lt;5000",Data!$F:$F,"failed")</f>
        <v>420</v>
      </c>
      <c r="D3">
        <f>COUNTIFS(Data!$D:$D,"&gt;=1000",Data!$D:$D,"&lt;5000",Data!$F:$F,"cancelled")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5">
      <c r="A4" t="s">
        <v>8390</v>
      </c>
      <c r="B4">
        <f>COUNTIFS(Data!$D:$D,"&gt;=5000",Data!$D:$D,"&lt;10000",Data!$F:$F,"successful")</f>
        <v>381</v>
      </c>
      <c r="C4">
        <f>COUNTIFS(Data!$D:$D,"&gt;=5000",Data!$D:$D,"&lt;10000",Data!$F:$F,"failed")</f>
        <v>283</v>
      </c>
      <c r="D4">
        <f>COUNTIFS(Data!$D:$D,"&gt;=5000",Data!$D:$D,"&lt;10000",Data!$F:$F,"cancelled")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t="s">
        <v>8392</v>
      </c>
      <c r="B5">
        <f>COUNTIFS(Data!$D:$D,"&gt;=10000",Data!$D:$D,"&lt;15000",Data!$F:$F,"successful")</f>
        <v>168</v>
      </c>
      <c r="C5">
        <f>COUNTIFS(Data!$D:$D,"&gt;=10000",Data!$D:$D,"&lt;15000",Data!$F:$F,"failed")</f>
        <v>144</v>
      </c>
      <c r="D5">
        <f>COUNTIFS(Data!$D:$D,"&gt;=10000",Data!$D:$D,"&lt;15000",Data!$F:$F,"cancelled")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t="s">
        <v>8393</v>
      </c>
      <c r="B6">
        <f>COUNTIFS(Data!$D:$D,"&gt;=15000",Data!$D:$D,"&lt;20000",Data!$F:$F,"successful")</f>
        <v>94</v>
      </c>
      <c r="C6">
        <f>COUNTIFS(Data!$D:$D,"&gt;=15000",Data!$D:$D,"&lt;20000",Data!$F:$F,"failed")</f>
        <v>90</v>
      </c>
      <c r="D6">
        <f>COUNTIFS(Data!$D:$D,"&gt;=15000",Data!$D:$D,"&lt;20000",Data!$F:$F,"cancelled")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t="s">
        <v>8394</v>
      </c>
      <c r="B7">
        <f>COUNTIFS(Data!$D:$D,"&gt;=20000",Data!$D:$D,"&lt;25000",Data!$F:$F,"successful")</f>
        <v>62</v>
      </c>
      <c r="C7">
        <f>COUNTIFS(Data!$D:$D,"&gt;=20000",Data!$D:$D,"&lt;25000",Data!$F:$F,"failed")</f>
        <v>72</v>
      </c>
      <c r="D7">
        <f>COUNTIFS(Data!$D:$D,"&gt;=20000",Data!$D:$D,"&lt;25000",Data!$F:$F,"cancelled")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t="s">
        <v>8395</v>
      </c>
      <c r="B8">
        <f>COUNTIFS(Data!$D:$D,"&gt;=25000",Data!$D:$D,"&lt;30000",Data!$F:$F,"successful")</f>
        <v>55</v>
      </c>
      <c r="C8">
        <f>COUNTIFS(Data!$D:$D,"&gt;=25000",Data!$D:$D,"&lt;30000",Data!$F:$F,"failed")</f>
        <v>64</v>
      </c>
      <c r="D8">
        <f>COUNTIFS(Data!$D:$D,"&gt;=25000",Data!$D:$D,"&lt;30000",Data!$F:$F,"cancelled")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t="s">
        <v>8396</v>
      </c>
      <c r="B9">
        <f>COUNTIFS(Data!$D:$D,"&gt;=30000",Data!$D:$D,"&lt;35000",Data!$F:$F,"successful")</f>
        <v>32</v>
      </c>
      <c r="C9">
        <f>COUNTIFS(Data!$D:$D,"&gt;=30000",Data!$D:$D,"&lt;35000",Data!$F:$F,"failed")</f>
        <v>37</v>
      </c>
      <c r="D9">
        <f>COUNTIFS(Data!$D:$D,"&gt;=30000",Data!$D:$D,"&lt;35000",Data!$F:$F,"cancelled")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t="s">
        <v>8397</v>
      </c>
      <c r="B10">
        <f>COUNTIFS(Data!$D:$D,"&gt;=35000",Data!$D:$D,"&lt;40000",Data!$F:$F,"successful")</f>
        <v>26</v>
      </c>
      <c r="C10">
        <f>COUNTIFS(Data!$D:$D,"&gt;=35000",Data!$D:$D,"&lt;40000",Data!$F:$F,"failed")</f>
        <v>22</v>
      </c>
      <c r="D10">
        <f>COUNTIFS(Data!$D:$D,"&gt;=35000",Data!$D:$D,"&lt;40000",Data!$F:$F,"cancelled")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t="s">
        <v>8398</v>
      </c>
      <c r="B11">
        <f>COUNTIFS(Data!$D:$D,"&gt;=40000",Data!$D:$D,"&lt;45000",Data!$F:$F,"successful")</f>
        <v>21</v>
      </c>
      <c r="C11">
        <f>COUNTIFS(Data!$D:$D,"&gt;=40000",Data!$D:$D,"&lt;45000",Data!$F:$F,"failed")</f>
        <v>16</v>
      </c>
      <c r="D11">
        <f>COUNTIFS(Data!$D:$D,"&gt;=40000",Data!$D:$D,"&lt;45000",Data!$F:$F,"cancelled")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t="s">
        <v>8399</v>
      </c>
      <c r="B12">
        <f>COUNTIFS(Data!$D:$D,"&gt;=45000",Data!$D:$D,"&lt;50000",Data!$F:$F,"successful")</f>
        <v>6</v>
      </c>
      <c r="C12">
        <f>COUNTIFS(Data!$D:$D,"&gt;=45000",Data!$D:$D,"&lt;50000",Data!$F:$F,"failed")</f>
        <v>11</v>
      </c>
      <c r="D12">
        <f>COUNTIFS(Data!$D:$D,"&gt;=45000",Data!$D:$D,"&lt;50000",Data!$F:$F,"cancelled")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5">
      <c r="A13" t="s">
        <v>8400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zoomScale="70" zoomScaleNormal="70" workbookViewId="0">
      <selection activeCell="J7" sqref="J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28515625" bestFit="1" customWidth="1"/>
    <col min="16" max="16" width="22" bestFit="1" customWidth="1"/>
    <col min="17" max="17" width="12" bestFit="1" customWidth="1"/>
    <col min="18" max="18" width="17.8554687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 t="shared" ref="O2:O65" si="0">E2/D2</f>
        <v>1.3685882352941177</v>
      </c>
      <c r="P2">
        <f>E2/L2</f>
        <v>63.917582417582416</v>
      </c>
      <c r="Q2" t="s">
        <v>8310</v>
      </c>
      <c r="R2" t="s">
        <v>8311</v>
      </c>
      <c r="S2" s="9">
        <f>(((J2/60)/60)/24)+DATE(1970,1,1)+(-6/24)</f>
        <v>42176.757071759261</v>
      </c>
      <c r="T2" s="9">
        <f>(((I2/60)/60)/24)+DATE(1970,1,1)+(-6/24)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si="0"/>
        <v>1.4260827250608272</v>
      </c>
      <c r="P3">
        <f t="shared" ref="P3:P66" si="1">E3/L3</f>
        <v>185.48101265822785</v>
      </c>
      <c r="Q3" t="s">
        <v>8310</v>
      </c>
      <c r="R3" t="s">
        <v>8311</v>
      </c>
      <c r="S3" s="9">
        <f t="shared" ref="S3:S66" si="2">(((J3/60)/60)/24)+DATE(1970,1,1)+(-6/24)</f>
        <v>42766.350497685184</v>
      </c>
      <c r="T3" s="9">
        <f t="shared" ref="T3:T66" si="3">(((I3/60)/60)/24)+DATE(1970,1,1)+(-6/24)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9">
        <f t="shared" si="2"/>
        <v>42405.452349537038</v>
      </c>
      <c r="T4" s="9">
        <f t="shared" si="3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41828.265127314815</v>
      </c>
      <c r="T5" s="9">
        <f t="shared" si="3"/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42327.584247685183</v>
      </c>
      <c r="T6" s="9">
        <f t="shared" si="3"/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42563.682951388888</v>
      </c>
      <c r="T7" s="9">
        <f t="shared" si="3"/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41793.822337962964</v>
      </c>
      <c r="T8" s="9">
        <f t="shared" si="3"/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42515.797071759262</v>
      </c>
      <c r="T9" s="9">
        <f t="shared" si="3"/>
        <v>42555.797071759262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42468.69458333333</v>
      </c>
      <c r="T10" s="9">
        <f t="shared" si="3"/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42446.853518518517</v>
      </c>
      <c r="T11" s="9">
        <f t="shared" si="3"/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41779.818043981482</v>
      </c>
      <c r="T12" s="9">
        <f t="shared" si="3"/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42572.528495370367</v>
      </c>
      <c r="T13" s="9">
        <f t="shared" si="3"/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41791.463252314818</v>
      </c>
      <c r="T14" s="9">
        <f t="shared" si="3"/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42508.427187499998</v>
      </c>
      <c r="T15" s="9">
        <f t="shared" si="3"/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41807.77648148148</v>
      </c>
      <c r="T16" s="9">
        <f t="shared" si="3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42256.141875000001</v>
      </c>
      <c r="T17" s="9">
        <f t="shared" si="3"/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41760.546423611115</v>
      </c>
      <c r="T18" s="9">
        <f t="shared" si="3"/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41917.481736111113</v>
      </c>
      <c r="T19" s="9">
        <f t="shared" si="3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41869.292314814818</v>
      </c>
      <c r="T20" s="9">
        <f t="shared" si="3"/>
        <v>41899.292314814818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42175.566365740742</v>
      </c>
      <c r="T21" s="9">
        <f t="shared" si="3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42200.508240740746</v>
      </c>
      <c r="T22" s="9">
        <f t="shared" si="3"/>
        <v>42260.508240740746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41878.377187500002</v>
      </c>
      <c r="T23" s="9">
        <f t="shared" si="3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9">
        <f t="shared" si="2"/>
        <v>41989.66134259259</v>
      </c>
      <c r="T24" s="9">
        <f t="shared" si="3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42097.528946759259</v>
      </c>
      <c r="T25" s="9">
        <f t="shared" si="3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42229.570173611108</v>
      </c>
      <c r="T26" s="9">
        <f t="shared" si="3"/>
        <v>42262.568750000006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42317.775011574078</v>
      </c>
      <c r="T27" s="9">
        <f t="shared" si="3"/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41828.265555555554</v>
      </c>
      <c r="T28" s="9">
        <f t="shared" si="3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41928.914733796293</v>
      </c>
      <c r="T29" s="9">
        <f t="shared" si="3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42324.71393518518</v>
      </c>
      <c r="T30" s="9">
        <f t="shared" si="3"/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41812.42324074074</v>
      </c>
      <c r="T31" s="9">
        <f t="shared" si="3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41842.042997685188</v>
      </c>
      <c r="T32" s="9">
        <f t="shared" si="3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9">
        <f t="shared" si="2"/>
        <v>42376.54206018518</v>
      </c>
      <c r="T33" s="9">
        <f t="shared" si="3"/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42461.377511574072</v>
      </c>
      <c r="T34" s="9">
        <f t="shared" si="3"/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42286.410891203705</v>
      </c>
      <c r="T35" s="9">
        <f t="shared" si="3"/>
        <v>42316.452557870376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41841.071770833332</v>
      </c>
      <c r="T36" s="9">
        <f t="shared" si="3"/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42098.041828703703</v>
      </c>
      <c r="T37" s="9">
        <f t="shared" si="3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42068.057002314818</v>
      </c>
      <c r="T38" s="9">
        <f t="shared" si="3"/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42032.443043981482</v>
      </c>
      <c r="T39" s="9">
        <f t="shared" si="3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41374.807222222218</v>
      </c>
      <c r="T40" s="9">
        <f t="shared" si="3"/>
        <v>41404.807222222218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41753.797083333331</v>
      </c>
      <c r="T41" s="9">
        <f t="shared" si="3"/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9">
        <f t="shared" si="2"/>
        <v>41788.96398148148</v>
      </c>
      <c r="T42" s="9">
        <f t="shared" si="3"/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41887.318912037037</v>
      </c>
      <c r="T43" s="9">
        <f t="shared" si="3"/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41971.389189814814</v>
      </c>
      <c r="T44" s="9">
        <f t="shared" si="3"/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41802.540347222224</v>
      </c>
      <c r="T45" s="9">
        <f t="shared" si="3"/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41873.848807870374</v>
      </c>
      <c r="T46" s="9">
        <f t="shared" si="3"/>
        <v>41918.848807870374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42457.373923611114</v>
      </c>
      <c r="T47" s="9">
        <f t="shared" si="3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42323.714976851858</v>
      </c>
      <c r="T48" s="9">
        <f t="shared" si="3"/>
        <v>42353.714976851858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41932.569525462961</v>
      </c>
      <c r="T49" s="9">
        <f t="shared" si="3"/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42033.266898148147</v>
      </c>
      <c r="T50" s="9">
        <f t="shared" si="3"/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42270.926446759258</v>
      </c>
      <c r="T51" s="9">
        <f t="shared" si="3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41995.502986111111</v>
      </c>
      <c r="T52" s="9">
        <f t="shared" si="3"/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42196.678668981483</v>
      </c>
      <c r="T53" s="9">
        <f t="shared" si="3"/>
        <v>42226.678668981483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41807.451921296299</v>
      </c>
      <c r="T54" s="9">
        <f t="shared" si="3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41719.299131944441</v>
      </c>
      <c r="T55" s="9">
        <f t="shared" si="3"/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42333.463206018518</v>
      </c>
      <c r="T56" s="9">
        <f t="shared" si="3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42496.718935185185</v>
      </c>
      <c r="T57" s="9">
        <f t="shared" si="3"/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42149.298888888887</v>
      </c>
      <c r="T58" s="9">
        <f t="shared" si="3"/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42089.58289351852</v>
      </c>
      <c r="T59" s="9">
        <f t="shared" si="3"/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41932.495046296295</v>
      </c>
      <c r="T60" s="9">
        <f t="shared" si="3"/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42229.98583333334</v>
      </c>
      <c r="T61" s="9">
        <f t="shared" si="3"/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41701.651817129627</v>
      </c>
      <c r="T62" s="9">
        <f t="shared" si="3"/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41409.564317129632</v>
      </c>
      <c r="T63" s="9">
        <f t="shared" si="3"/>
        <v>41431.564317129632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41311.549513888887</v>
      </c>
      <c r="T64" s="9">
        <f t="shared" si="3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41612.662187499998</v>
      </c>
      <c r="T65" s="9">
        <f t="shared" si="3"/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ref="O66:O129" si="4">E66/D66</f>
        <v>1.7333333333333334</v>
      </c>
      <c r="P66">
        <f t="shared" si="1"/>
        <v>86.666666666666671</v>
      </c>
      <c r="Q66" t="s">
        <v>8310</v>
      </c>
      <c r="R66" t="s">
        <v>8312</v>
      </c>
      <c r="S66" s="9">
        <f t="shared" si="2"/>
        <v>41432.76829861111</v>
      </c>
      <c r="T66" s="9">
        <f t="shared" si="3"/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si="4"/>
        <v>1.0752857142857142</v>
      </c>
      <c r="P67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(((J67/60)/60)/24)+DATE(1970,1,1)+(-6/24)</f>
        <v>41835.571226851855</v>
      </c>
      <c r="T67" s="9">
        <f t="shared" ref="T67:T130" si="7">(((I67/60)/60)/24)+DATE(1970,1,1)+(-6/24)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9">
        <f t="shared" si="6"/>
        <v>42539.599768518514</v>
      </c>
      <c r="T68" s="9">
        <f t="shared" si="7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41075.333379629628</v>
      </c>
      <c r="T69" s="9">
        <f t="shared" si="7"/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9">
        <f t="shared" si="6"/>
        <v>41663.319340277776</v>
      </c>
      <c r="T70" s="9">
        <f t="shared" si="7"/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9">
        <f t="shared" si="6"/>
        <v>40785.937789351854</v>
      </c>
      <c r="T71" s="9">
        <f t="shared" si="7"/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9">
        <f t="shared" si="6"/>
        <v>40730.646354166667</v>
      </c>
      <c r="T72" s="9">
        <f t="shared" si="7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9">
        <f t="shared" si="6"/>
        <v>40997.021493055552</v>
      </c>
      <c r="T73" s="9">
        <f t="shared" si="7"/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9">
        <f t="shared" si="6"/>
        <v>41207.760196759256</v>
      </c>
      <c r="T74" s="9">
        <f t="shared" si="7"/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4"/>
        <v>1</v>
      </c>
      <c r="P75">
        <f t="shared" si="5"/>
        <v>50</v>
      </c>
      <c r="Q75" t="s">
        <v>8310</v>
      </c>
      <c r="R75" t="s">
        <v>8312</v>
      </c>
      <c r="S75" s="9">
        <f t="shared" si="6"/>
        <v>40587.50675925926</v>
      </c>
      <c r="T75" s="9">
        <f t="shared" si="7"/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9">
        <f t="shared" si="6"/>
        <v>42360.237210648149</v>
      </c>
      <c r="T76" s="9">
        <f t="shared" si="7"/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9">
        <f t="shared" si="6"/>
        <v>41356.959166666667</v>
      </c>
      <c r="T77" s="9">
        <f t="shared" si="7"/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9">
        <f t="shared" si="6"/>
        <v>40844.441643518519</v>
      </c>
      <c r="T78" s="9">
        <f t="shared" si="7"/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9">
        <f t="shared" si="6"/>
        <v>40996.894872685189</v>
      </c>
      <c r="T79" s="9">
        <f t="shared" si="7"/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4"/>
        <v>27.02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42604.480567129634</v>
      </c>
      <c r="T80" s="9">
        <f t="shared" si="7"/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9">
        <f t="shared" si="6"/>
        <v>41724.526539351849</v>
      </c>
      <c r="T81" s="9">
        <f t="shared" si="7"/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9">
        <f t="shared" si="6"/>
        <v>41582.833981481483</v>
      </c>
      <c r="T82" s="9">
        <f t="shared" si="7"/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9">
        <f t="shared" si="6"/>
        <v>41099.908877314818</v>
      </c>
      <c r="T83" s="9">
        <f t="shared" si="7"/>
        <v>41103.876388888886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9">
        <f t="shared" si="6"/>
        <v>40795.570150462961</v>
      </c>
      <c r="T84" s="9">
        <f t="shared" si="7"/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9">
        <f t="shared" si="6"/>
        <v>42042.365613425922</v>
      </c>
      <c r="T85" s="9">
        <f t="shared" si="7"/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9">
        <f t="shared" si="6"/>
        <v>40648.507939814815</v>
      </c>
      <c r="T86" s="9">
        <f t="shared" si="7"/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9">
        <f t="shared" si="6"/>
        <v>40778.875428240739</v>
      </c>
      <c r="T87" s="9">
        <f t="shared" si="7"/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9">
        <f t="shared" si="6"/>
        <v>42291.306076388893</v>
      </c>
      <c r="T88" s="9">
        <f t="shared" si="7"/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4"/>
        <v>1.046</v>
      </c>
      <c r="P89">
        <f t="shared" si="5"/>
        <v>104.6</v>
      </c>
      <c r="Q89" t="s">
        <v>8310</v>
      </c>
      <c r="R89" t="s">
        <v>8312</v>
      </c>
      <c r="S89" s="9">
        <f t="shared" si="6"/>
        <v>40322.28938657407</v>
      </c>
      <c r="T89" s="9">
        <f t="shared" si="7"/>
        <v>40331.820138888892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9">
        <f t="shared" si="6"/>
        <v>41786.40892361111</v>
      </c>
      <c r="T90" s="9">
        <f t="shared" si="7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9">
        <f t="shared" si="6"/>
        <v>41402.502222222225</v>
      </c>
      <c r="T91" s="9">
        <f t="shared" si="7"/>
        <v>41427.502222222225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4"/>
        <v>1.004</v>
      </c>
      <c r="P92">
        <f t="shared" si="5"/>
        <v>31.375</v>
      </c>
      <c r="Q92" t="s">
        <v>8310</v>
      </c>
      <c r="R92" t="s">
        <v>8312</v>
      </c>
      <c r="S92" s="9">
        <f t="shared" si="6"/>
        <v>40706.047442129631</v>
      </c>
      <c r="T92" s="9">
        <f t="shared" si="7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9">
        <f t="shared" si="6"/>
        <v>40619.152361111112</v>
      </c>
      <c r="T93" s="9">
        <f t="shared" si="7"/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9">
        <f t="shared" si="6"/>
        <v>42720.948877314819</v>
      </c>
      <c r="T94" s="9">
        <f t="shared" si="7"/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9">
        <f t="shared" si="6"/>
        <v>41065.608067129629</v>
      </c>
      <c r="T95" s="9">
        <f t="shared" si="7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9">
        <f t="shared" si="6"/>
        <v>41716.467847222222</v>
      </c>
      <c r="T96" s="9">
        <f t="shared" si="7"/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9">
        <f t="shared" si="6"/>
        <v>40934.755104166667</v>
      </c>
      <c r="T97" s="9">
        <f t="shared" si="7"/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9">
        <f t="shared" si="6"/>
        <v>40324.412511574075</v>
      </c>
      <c r="T98" s="9">
        <f t="shared" si="7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4"/>
        <v>1.0625</v>
      </c>
      <c r="P99">
        <f t="shared" si="5"/>
        <v>53.125</v>
      </c>
      <c r="Q99" t="s">
        <v>8310</v>
      </c>
      <c r="R99" t="s">
        <v>8312</v>
      </c>
      <c r="S99" s="9">
        <f t="shared" si="6"/>
        <v>40705.885208333333</v>
      </c>
      <c r="T99" s="9">
        <f t="shared" si="7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9">
        <f t="shared" si="6"/>
        <v>41214.54483796296</v>
      </c>
      <c r="T100" s="9">
        <f t="shared" si="7"/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9">
        <f t="shared" si="6"/>
        <v>41631.652766203704</v>
      </c>
      <c r="T101" s="9">
        <f t="shared" si="7"/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9">
        <f t="shared" si="6"/>
        <v>41197.503310185188</v>
      </c>
      <c r="T102" s="9">
        <f t="shared" si="7"/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4"/>
        <v>1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41274.526736111111</v>
      </c>
      <c r="T103" s="9">
        <f t="shared" si="7"/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9">
        <f t="shared" si="6"/>
        <v>40504.881168981483</v>
      </c>
      <c r="T104" s="9">
        <f t="shared" si="7"/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9">
        <f t="shared" si="6"/>
        <v>41682.555902777778</v>
      </c>
      <c r="T105" s="9">
        <f t="shared" si="7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4"/>
        <v>1.2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40612.445208333331</v>
      </c>
      <c r="T106" s="9">
        <f t="shared" si="7"/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9">
        <f t="shared" si="6"/>
        <v>42485.474768518514</v>
      </c>
      <c r="T107" s="9">
        <f t="shared" si="7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9">
        <f t="shared" si="6"/>
        <v>40987.526631944449</v>
      </c>
      <c r="T108" s="9">
        <f t="shared" si="7"/>
        <v>41001.526631944449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9">
        <f t="shared" si="6"/>
        <v>40635.732488425929</v>
      </c>
      <c r="T109" s="9">
        <f t="shared" si="7"/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9">
        <f t="shared" si="6"/>
        <v>41365.363078703704</v>
      </c>
      <c r="T110" s="9">
        <f t="shared" si="7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9">
        <f t="shared" si="6"/>
        <v>40569.775810185187</v>
      </c>
      <c r="T111" s="9">
        <f t="shared" si="7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9">
        <f t="shared" si="6"/>
        <v>41557.699687500004</v>
      </c>
      <c r="T112" s="9">
        <f t="shared" si="7"/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9">
        <f t="shared" si="6"/>
        <v>42125.083182870367</v>
      </c>
      <c r="T113" s="9">
        <f t="shared" si="7"/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9">
        <f t="shared" si="6"/>
        <v>41717.793032407404</v>
      </c>
      <c r="T114" s="9">
        <f t="shared" si="7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9">
        <f t="shared" si="6"/>
        <v>40753.508425925924</v>
      </c>
      <c r="T115" s="9">
        <f t="shared" si="7"/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9">
        <f t="shared" si="6"/>
        <v>40861.02416666667</v>
      </c>
      <c r="T116" s="9">
        <f t="shared" si="7"/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9">
        <f t="shared" si="6"/>
        <v>40918.488935185182</v>
      </c>
      <c r="T117" s="9">
        <f t="shared" si="7"/>
        <v>40943.488935185182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9">
        <f t="shared" si="6"/>
        <v>40595.247164351851</v>
      </c>
      <c r="T118" s="9">
        <f t="shared" si="7"/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9">
        <f t="shared" si="6"/>
        <v>40248.584999999999</v>
      </c>
      <c r="T119" s="9">
        <f t="shared" si="7"/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9">
        <f t="shared" si="6"/>
        <v>40722.803657407407</v>
      </c>
      <c r="T120" s="9">
        <f t="shared" si="7"/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9">
        <f t="shared" si="6"/>
        <v>40738.819282407407</v>
      </c>
      <c r="T121" s="9">
        <f t="shared" si="7"/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8305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9">
        <f t="shared" si="6"/>
        <v>42615.799849537041</v>
      </c>
      <c r="T122" s="9">
        <f t="shared" si="7"/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8305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9">
        <f t="shared" si="6"/>
        <v>42096.454976851848</v>
      </c>
      <c r="T123" s="9">
        <f t="shared" si="7"/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8305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42593.181793981479</v>
      </c>
      <c r="T124" s="9">
        <f t="shared" si="7"/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8305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9">
        <f t="shared" si="6"/>
        <v>41904.531990740739</v>
      </c>
      <c r="T125" s="9">
        <f t="shared" si="7"/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8305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42114.678726851853</v>
      </c>
      <c r="T126" s="9">
        <f t="shared" si="7"/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8305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9">
        <f t="shared" si="6"/>
        <v>42709.743981481486</v>
      </c>
      <c r="T127" s="9">
        <f t="shared" si="7"/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8305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9">
        <f t="shared" si="6"/>
        <v>42135.339548611111</v>
      </c>
      <c r="T128" s="9">
        <f t="shared" si="7"/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8305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42067.37431712963</v>
      </c>
      <c r="T129" s="9">
        <f t="shared" si="7"/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8305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ref="O130:O193" si="8">E130/D130</f>
        <v>1.8669999999999999E-2</v>
      </c>
      <c r="P130">
        <f t="shared" si="5"/>
        <v>311.16666666666669</v>
      </c>
      <c r="Q130" t="s">
        <v>8310</v>
      </c>
      <c r="R130" t="s">
        <v>8313</v>
      </c>
      <c r="S130" s="9">
        <f t="shared" si="6"/>
        <v>42627.97792824074</v>
      </c>
      <c r="T130" s="9">
        <f t="shared" si="7"/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8305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si="8"/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(((J131/60)/60)/24)+DATE(1970,1,1)+(-6/24)</f>
        <v>41882.687303240738</v>
      </c>
      <c r="T131" s="9">
        <f t="shared" ref="T131:T194" si="11">(((I131/60)/60)/24)+DATE(1970,1,1)+(-6/24)</f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8305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41778.665416666663</v>
      </c>
      <c r="T132" s="9">
        <f t="shared" si="11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8305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42541.587511574078</v>
      </c>
      <c r="T133" s="9">
        <f t="shared" si="11"/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8305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9">
        <f t="shared" si="10"/>
        <v>41905.562581018516</v>
      </c>
      <c r="T134" s="9">
        <f t="shared" si="11"/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8305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42491.55768518518</v>
      </c>
      <c r="T135" s="9">
        <f t="shared" si="11"/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8305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42221.659930555557</v>
      </c>
      <c r="T136" s="9">
        <f t="shared" si="11"/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8305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41788.131909722222</v>
      </c>
      <c r="T137" s="9">
        <f t="shared" si="11"/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8305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42096.160115740742</v>
      </c>
      <c r="T138" s="9">
        <f t="shared" si="11"/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8305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42239.323993055557</v>
      </c>
      <c r="T139" s="9">
        <f t="shared" si="11"/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8305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9">
        <f t="shared" si="10"/>
        <v>42186.007418981477</v>
      </c>
      <c r="T140" s="9">
        <f t="shared" si="11"/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8305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8"/>
        <v>1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42187.670972222222</v>
      </c>
      <c r="T141" s="9">
        <f t="shared" si="11"/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8305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42052.948287037041</v>
      </c>
      <c r="T142" s="9">
        <f t="shared" si="11"/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8305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9">
        <f t="shared" si="10"/>
        <v>42109.903043981481</v>
      </c>
      <c r="T143" s="9">
        <f t="shared" si="11"/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8305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41938.643263888887</v>
      </c>
      <c r="T144" s="9">
        <f t="shared" si="11"/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8305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42558.814143518524</v>
      </c>
      <c r="T145" s="9">
        <f t="shared" si="11"/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8305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9">
        <f t="shared" si="10"/>
        <v>42047.512407407412</v>
      </c>
      <c r="T146" s="9">
        <f t="shared" si="11"/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8305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9">
        <f t="shared" si="10"/>
        <v>42200.292268518519</v>
      </c>
      <c r="T147" s="9">
        <f t="shared" si="11"/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8305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9">
        <f t="shared" si="10"/>
        <v>42692.766180555554</v>
      </c>
      <c r="T148" s="9">
        <f t="shared" si="11"/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8305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41969.517824074079</v>
      </c>
      <c r="T149" s="9">
        <f t="shared" si="11"/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8305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42397.031666666662</v>
      </c>
      <c r="T150" s="9">
        <f t="shared" si="11"/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8305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9">
        <f t="shared" si="10"/>
        <v>41967.922106481477</v>
      </c>
      <c r="T151" s="9">
        <f t="shared" si="11"/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8305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9">
        <f t="shared" si="10"/>
        <v>42089.911828703705</v>
      </c>
      <c r="T152" s="9">
        <f t="shared" si="11"/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8305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42113.300821759258</v>
      </c>
      <c r="T153" s="9">
        <f t="shared" si="11"/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8305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9">
        <f t="shared" si="10"/>
        <v>41874.827546296299</v>
      </c>
      <c r="T154" s="9">
        <f t="shared" si="11"/>
        <v>41904.827546296299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8305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41933.336157407408</v>
      </c>
      <c r="T155" s="9">
        <f t="shared" si="11"/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8305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9">
        <f t="shared" si="10"/>
        <v>42115.297395833331</v>
      </c>
      <c r="T156" s="9">
        <f t="shared" si="11"/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8305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42168.309432870374</v>
      </c>
      <c r="T157" s="9">
        <f t="shared" si="11"/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8305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41793.874953703707</v>
      </c>
      <c r="T158" s="9">
        <f t="shared" si="11"/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8305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42396.661712962959</v>
      </c>
      <c r="T159" s="9">
        <f t="shared" si="11"/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8305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41903.82671296296</v>
      </c>
      <c r="T160" s="9">
        <f t="shared" si="11"/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8305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42514.184548611112</v>
      </c>
      <c r="T161" s="9">
        <f t="shared" si="11"/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42171.663090277783</v>
      </c>
      <c r="T162" s="9">
        <f t="shared" si="11"/>
        <v>42231.663090277783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8"/>
        <v>1E-4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41792.437442129631</v>
      </c>
      <c r="T163" s="9">
        <f t="shared" si="11"/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41834.876805555556</v>
      </c>
      <c r="T164" s="9">
        <f t="shared" si="11"/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42243.711273148147</v>
      </c>
      <c r="T165" s="9">
        <f t="shared" si="11"/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9">
        <f t="shared" si="10"/>
        <v>41841.512743055559</v>
      </c>
      <c r="T166" s="9">
        <f t="shared" si="11"/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42351.408842592587</v>
      </c>
      <c r="T167" s="9">
        <f t="shared" si="11"/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8"/>
        <v>0.6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42720.825949074075</v>
      </c>
      <c r="T168" s="9">
        <f t="shared" si="11"/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8"/>
        <v>1E-4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42160.677488425921</v>
      </c>
      <c r="T169" s="9">
        <f t="shared" si="11"/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9">
        <f t="shared" si="10"/>
        <v>42052.58530092593</v>
      </c>
      <c r="T170" s="9">
        <f t="shared" si="11"/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8"/>
        <v>0.224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41900.255312499998</v>
      </c>
      <c r="T171" s="9">
        <f t="shared" si="11"/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42216.727812500001</v>
      </c>
      <c r="T172" s="9">
        <f t="shared" si="11"/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9">
        <f t="shared" si="10"/>
        <v>42533.930717592593</v>
      </c>
      <c r="T173" s="9">
        <f t="shared" si="11"/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42047.144942129627</v>
      </c>
      <c r="T174" s="9">
        <f t="shared" si="11"/>
        <v>42082.103275462956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42033.323009259257</v>
      </c>
      <c r="T175" s="9">
        <f t="shared" si="11"/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42072.508981481486</v>
      </c>
      <c r="T176" s="9">
        <f t="shared" si="11"/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9">
        <f t="shared" si="10"/>
        <v>41855.527905092589</v>
      </c>
      <c r="T177" s="9">
        <f t="shared" si="11"/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42191.574062500003</v>
      </c>
      <c r="T178" s="9">
        <f t="shared" si="11"/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9">
        <f t="shared" si="10"/>
        <v>42069.797754629632</v>
      </c>
      <c r="T179" s="9">
        <f t="shared" si="11"/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42304.705381944441</v>
      </c>
      <c r="T180" s="9">
        <f t="shared" si="11"/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8"/>
        <v>0.2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42402.830497685187</v>
      </c>
      <c r="T181" s="9">
        <f t="shared" si="11"/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9">
        <f t="shared" si="10"/>
        <v>42067.741238425922</v>
      </c>
      <c r="T182" s="9">
        <f t="shared" si="11"/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42147.491840277777</v>
      </c>
      <c r="T183" s="9">
        <f t="shared" si="11"/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42711.761944444443</v>
      </c>
      <c r="T184" s="9">
        <f t="shared" si="11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41939.560300925928</v>
      </c>
      <c r="T185" s="9">
        <f t="shared" si="11"/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41825.541226851856</v>
      </c>
      <c r="T186" s="9">
        <f t="shared" si="11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42570.66133101852</v>
      </c>
      <c r="T187" s="9">
        <f t="shared" si="11"/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42767.562893518523</v>
      </c>
      <c r="T188" s="9">
        <f t="shared" si="11"/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8"/>
        <v>0.16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42181.984456018516</v>
      </c>
      <c r="T189" s="9">
        <f t="shared" si="11"/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41856.93304398148</v>
      </c>
      <c r="T190" s="9">
        <f t="shared" si="11"/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42556.440706018519</v>
      </c>
      <c r="T191" s="9">
        <f t="shared" si="11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42527.400995370372</v>
      </c>
      <c r="T192" s="9">
        <f t="shared" si="11"/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9">
        <f t="shared" si="10"/>
        <v>42239.191412037035</v>
      </c>
      <c r="T193" s="9">
        <f t="shared" si="11"/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ref="O194:O257" si="12">E194/D194</f>
        <v>1.7E-5</v>
      </c>
      <c r="P194">
        <f t="shared" si="9"/>
        <v>5.666666666666667</v>
      </c>
      <c r="Q194" t="s">
        <v>8310</v>
      </c>
      <c r="R194" t="s">
        <v>8314</v>
      </c>
      <c r="S194" s="9">
        <f t="shared" si="10"/>
        <v>41899.542037037041</v>
      </c>
      <c r="T194" s="9">
        <f t="shared" si="11"/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si="12"/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(((J195/60)/60)/24)+DATE(1970,1,1)+(-6/24)</f>
        <v>41911.684791666667</v>
      </c>
      <c r="T195" s="9">
        <f t="shared" ref="T195:T258" si="15">(((I195/60)/60)/24)+DATE(1970,1,1)+(-6/24)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42375.746886574074</v>
      </c>
      <c r="T196" s="9">
        <f t="shared" si="15"/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42135.42050925926</v>
      </c>
      <c r="T197" s="9">
        <f t="shared" si="15"/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9">
        <f t="shared" si="14"/>
        <v>42259.292800925927</v>
      </c>
      <c r="T198" s="9">
        <f t="shared" si="15"/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42741.598379629635</v>
      </c>
      <c r="T199" s="9">
        <f t="shared" si="15"/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41887.133356481485</v>
      </c>
      <c r="T200" s="9">
        <f t="shared" si="15"/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42583.873865740738</v>
      </c>
      <c r="T201" s="9">
        <f t="shared" si="15"/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9">
        <f t="shared" si="14"/>
        <v>41866.833368055559</v>
      </c>
      <c r="T202" s="9">
        <f t="shared" si="15"/>
        <v>41896.833368055559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9">
        <f t="shared" si="14"/>
        <v>42023.568622685183</v>
      </c>
      <c r="T203" s="9">
        <f t="shared" si="15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42255.677824074075</v>
      </c>
      <c r="T204" s="9">
        <f t="shared" si="15"/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41973.597962962958</v>
      </c>
      <c r="T205" s="9">
        <f t="shared" si="15"/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9">
        <f t="shared" si="14"/>
        <v>42556.333368055552</v>
      </c>
      <c r="T206" s="9">
        <f t="shared" si="15"/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9">
        <f t="shared" si="14"/>
        <v>42248.382199074069</v>
      </c>
      <c r="T207" s="9">
        <f t="shared" si="15"/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42566.754432870366</v>
      </c>
      <c r="T208" s="9">
        <f t="shared" si="15"/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9">
        <f t="shared" si="14"/>
        <v>41977.947199074071</v>
      </c>
      <c r="T209" s="9">
        <f t="shared" si="15"/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41959.119988425926</v>
      </c>
      <c r="T210" s="9">
        <f t="shared" si="15"/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42165.672858796301</v>
      </c>
      <c r="T211" s="9">
        <f t="shared" si="15"/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9">
        <f t="shared" si="14"/>
        <v>42248.814722222218</v>
      </c>
      <c r="T212" s="9">
        <f t="shared" si="15"/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9">
        <f t="shared" si="14"/>
        <v>42235.909918981488</v>
      </c>
      <c r="T213" s="9">
        <f t="shared" si="15"/>
        <v>42265.909918981488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42416.631018518514</v>
      </c>
      <c r="T214" s="9">
        <f t="shared" si="15"/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42202.344293981485</v>
      </c>
      <c r="T215" s="9">
        <f t="shared" si="15"/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42009.39061342593</v>
      </c>
      <c r="T216" s="9">
        <f t="shared" si="15"/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42374.980115740742</v>
      </c>
      <c r="T217" s="9">
        <f t="shared" si="15"/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9">
        <f t="shared" si="14"/>
        <v>42066.708761574075</v>
      </c>
      <c r="T218" s="9">
        <f t="shared" si="15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9">
        <f t="shared" si="14"/>
        <v>41970.39061342593</v>
      </c>
      <c r="T219" s="9">
        <f t="shared" si="15"/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42079.378344907411</v>
      </c>
      <c r="T220" s="9">
        <f t="shared" si="15"/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9">
        <f t="shared" si="14"/>
        <v>42429.076678240745</v>
      </c>
      <c r="T221" s="9">
        <f t="shared" si="15"/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42195.393865740742</v>
      </c>
      <c r="T222" s="9">
        <f t="shared" si="15"/>
        <v>42236.587499999994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42031.587546296301</v>
      </c>
      <c r="T223" s="9">
        <f t="shared" si="15"/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2"/>
        <v>0.13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42031.519884259258</v>
      </c>
      <c r="T224" s="9">
        <f t="shared" si="15"/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42481.798032407409</v>
      </c>
      <c r="T225" s="9">
        <f t="shared" si="15"/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42134.985254629632</v>
      </c>
      <c r="T226" s="9">
        <f t="shared" si="15"/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42438.711273148147</v>
      </c>
      <c r="T227" s="9">
        <f t="shared" si="15"/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42106.416018518517</v>
      </c>
      <c r="T228" s="9">
        <f t="shared" si="15"/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42164.643993055557</v>
      </c>
      <c r="T229" s="9">
        <f t="shared" si="15"/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42096.436400462961</v>
      </c>
      <c r="T230" s="9">
        <f t="shared" si="15"/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42383.683993055558</v>
      </c>
      <c r="T231" s="9">
        <f t="shared" si="15"/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42129.527210648142</v>
      </c>
      <c r="T232" s="9">
        <f t="shared" si="15"/>
        <v>42159.527210648142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42341.708923611113</v>
      </c>
      <c r="T233" s="9">
        <f t="shared" si="15"/>
        <v>42371.708923611113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9">
        <f t="shared" si="14"/>
        <v>42032.57576388889</v>
      </c>
      <c r="T234" s="9">
        <f t="shared" si="15"/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42612.661712962959</v>
      </c>
      <c r="T235" s="9">
        <f t="shared" si="15"/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42135.785405092596</v>
      </c>
      <c r="T236" s="9">
        <f t="shared" si="15"/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42164.658530092594</v>
      </c>
      <c r="T237" s="9">
        <f t="shared" si="15"/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42320.83447916666</v>
      </c>
      <c r="T238" s="9">
        <f t="shared" si="15"/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42377.327187499999</v>
      </c>
      <c r="T239" s="9">
        <f t="shared" si="15"/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42713.712499999994</v>
      </c>
      <c r="T240" s="9">
        <f t="shared" si="15"/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2"/>
        <v>0.25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42296.860300925924</v>
      </c>
      <c r="T241" s="9">
        <f t="shared" si="15"/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9">
        <f t="shared" si="14"/>
        <v>41354.458460648151</v>
      </c>
      <c r="T242" s="9">
        <f t="shared" si="15"/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9">
        <f t="shared" si="14"/>
        <v>41949.447962962964</v>
      </c>
      <c r="T243" s="9">
        <f t="shared" si="15"/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9">
        <f t="shared" si="14"/>
        <v>40862.242939814816</v>
      </c>
      <c r="T244" s="9">
        <f t="shared" si="15"/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9">
        <f t="shared" si="14"/>
        <v>41661.797500000001</v>
      </c>
      <c r="T245" s="9">
        <f t="shared" si="15"/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9">
        <f t="shared" si="14"/>
        <v>40213.073599537034</v>
      </c>
      <c r="T246" s="9">
        <f t="shared" si="15"/>
        <v>40253.04583333333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9">
        <f t="shared" si="14"/>
        <v>41106.803067129629</v>
      </c>
      <c r="T247" s="9">
        <f t="shared" si="15"/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9">
        <f t="shared" si="14"/>
        <v>40480.113483796296</v>
      </c>
      <c r="T248" s="9">
        <f t="shared" si="15"/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9">
        <f t="shared" si="14"/>
        <v>40430.354328703703</v>
      </c>
      <c r="T249" s="9">
        <f t="shared" si="15"/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9">
        <f t="shared" si="14"/>
        <v>40870.524409722224</v>
      </c>
      <c r="T250" s="9">
        <f t="shared" si="15"/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9">
        <f t="shared" si="14"/>
        <v>40332.673842592594</v>
      </c>
      <c r="T251" s="9">
        <f t="shared" si="15"/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9">
        <f t="shared" si="14"/>
        <v>41401.315868055557</v>
      </c>
      <c r="T252" s="9">
        <f t="shared" si="15"/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9">
        <f t="shared" si="14"/>
        <v>41013.537569444445</v>
      </c>
      <c r="T253" s="9">
        <f t="shared" si="15"/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9">
        <f t="shared" si="14"/>
        <v>40266.412708333337</v>
      </c>
      <c r="T254" s="9">
        <f t="shared" si="15"/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9">
        <f t="shared" si="14"/>
        <v>40924.400868055556</v>
      </c>
      <c r="T255" s="9">
        <f t="shared" si="15"/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9">
        <f t="shared" si="14"/>
        <v>42263.702662037031</v>
      </c>
      <c r="T256" s="9">
        <f t="shared" si="15"/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9">
        <f t="shared" si="14"/>
        <v>40588.276412037041</v>
      </c>
      <c r="T257" s="9">
        <f t="shared" si="15"/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ref="O258:O321" si="16">E258/D258</f>
        <v>1.391</v>
      </c>
      <c r="P258">
        <f t="shared" si="13"/>
        <v>65.756363636363631</v>
      </c>
      <c r="Q258" t="s">
        <v>8310</v>
      </c>
      <c r="R258" t="s">
        <v>8315</v>
      </c>
      <c r="S258" s="9">
        <f t="shared" si="14"/>
        <v>41319.519293981481</v>
      </c>
      <c r="T258" s="9">
        <f t="shared" si="15"/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si="16"/>
        <v>1.0672648571428571</v>
      </c>
      <c r="P259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(((J259/60)/60)/24)+DATE(1970,1,1)+(-6/24)</f>
        <v>42479.376875000002</v>
      </c>
      <c r="T259" s="9">
        <f t="shared" ref="T259:T322" si="19">(((I259/60)/60)/24)+DATE(1970,1,1)+(-6/24)</f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9">
        <f t="shared" si="18"/>
        <v>40681.801689814813</v>
      </c>
      <c r="T260" s="9">
        <f t="shared" si="19"/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9">
        <f t="shared" si="18"/>
        <v>42072.488067129627</v>
      </c>
      <c r="T261" s="9">
        <f t="shared" si="19"/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9">
        <f t="shared" si="18"/>
        <v>40330.505543981482</v>
      </c>
      <c r="T262" s="9">
        <f t="shared" si="19"/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9">
        <f t="shared" si="18"/>
        <v>41017.635462962964</v>
      </c>
      <c r="T263" s="9">
        <f t="shared" si="19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9">
        <f t="shared" si="18"/>
        <v>40554.99800925926</v>
      </c>
      <c r="T264" s="9">
        <f t="shared" si="19"/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9">
        <f t="shared" si="18"/>
        <v>41149.704791666663</v>
      </c>
      <c r="T265" s="9">
        <f t="shared" si="19"/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9">
        <f t="shared" si="18"/>
        <v>41010.370312500003</v>
      </c>
      <c r="T266" s="9">
        <f t="shared" si="19"/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9">
        <f t="shared" si="18"/>
        <v>40266.995717592588</v>
      </c>
      <c r="T267" s="9">
        <f t="shared" si="19"/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9">
        <f t="shared" si="18"/>
        <v>40204.924849537041</v>
      </c>
      <c r="T268" s="9">
        <f t="shared" si="19"/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9">
        <f t="shared" si="18"/>
        <v>41785.202534722222</v>
      </c>
      <c r="T269" s="9">
        <f t="shared" si="19"/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9">
        <f t="shared" si="18"/>
        <v>40808.90252314815</v>
      </c>
      <c r="T270" s="9">
        <f t="shared" si="19"/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9">
        <f t="shared" si="18"/>
        <v>42757.947013888886</v>
      </c>
      <c r="T271" s="9">
        <f t="shared" si="19"/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9">
        <f t="shared" si="18"/>
        <v>40637.616550925923</v>
      </c>
      <c r="T272" s="9">
        <f t="shared" si="19"/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9">
        <f t="shared" si="18"/>
        <v>41611.85024305556</v>
      </c>
      <c r="T273" s="9">
        <f t="shared" si="19"/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9">
        <f t="shared" si="18"/>
        <v>40235.650358796294</v>
      </c>
      <c r="T274" s="9">
        <f t="shared" si="19"/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9">
        <f t="shared" si="18"/>
        <v>40697.248449074075</v>
      </c>
      <c r="T275" s="9">
        <f t="shared" si="19"/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9">
        <f t="shared" si="18"/>
        <v>40969.662372685183</v>
      </c>
      <c r="T276" s="9">
        <f t="shared" si="19"/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9">
        <f t="shared" si="18"/>
        <v>41192.782013888893</v>
      </c>
      <c r="T277" s="9">
        <f t="shared" si="19"/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9">
        <f t="shared" si="18"/>
        <v>40966.831874999996</v>
      </c>
      <c r="T278" s="9">
        <f t="shared" si="19"/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9">
        <f t="shared" si="18"/>
        <v>42117.641423611116</v>
      </c>
      <c r="T279" s="9">
        <f t="shared" si="19"/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9">
        <f t="shared" si="18"/>
        <v>41163.790960648148</v>
      </c>
      <c r="T280" s="9">
        <f t="shared" si="19"/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9">
        <f t="shared" si="18"/>
        <v>42758.994166666671</v>
      </c>
      <c r="T281" s="9">
        <f t="shared" si="19"/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9">
        <f t="shared" si="18"/>
        <v>41744.340682870366</v>
      </c>
      <c r="T282" s="9">
        <f t="shared" si="19"/>
        <v>41789.340682870366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9">
        <f t="shared" si="18"/>
        <v>39949.913344907407</v>
      </c>
      <c r="T283" s="9">
        <f t="shared" si="19"/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9">
        <f t="shared" si="18"/>
        <v>40194.670046296298</v>
      </c>
      <c r="T284" s="9">
        <f t="shared" si="19"/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9">
        <f t="shared" si="18"/>
        <v>40675.46</v>
      </c>
      <c r="T285" s="9">
        <f t="shared" si="19"/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9">
        <f t="shared" si="18"/>
        <v>40904.488194444442</v>
      </c>
      <c r="T286" s="9">
        <f t="shared" si="19"/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9">
        <f t="shared" si="18"/>
        <v>41506.506111111114</v>
      </c>
      <c r="T287" s="9">
        <f t="shared" si="19"/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9">
        <f t="shared" si="18"/>
        <v>41313.566249999996</v>
      </c>
      <c r="T288" s="9">
        <f t="shared" si="19"/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9">
        <f t="shared" si="18"/>
        <v>41184.027986111112</v>
      </c>
      <c r="T289" s="9">
        <f t="shared" si="19"/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9">
        <f t="shared" si="18"/>
        <v>41050.918900462959</v>
      </c>
      <c r="T290" s="9">
        <f t="shared" si="19"/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9">
        <f t="shared" si="18"/>
        <v>41550.206412037034</v>
      </c>
      <c r="T291" s="9">
        <f t="shared" si="19"/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9">
        <f t="shared" si="18"/>
        <v>40526.11917824074</v>
      </c>
      <c r="T292" s="9">
        <f t="shared" si="19"/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9">
        <f t="shared" si="18"/>
        <v>41376.519050925926</v>
      </c>
      <c r="T293" s="9">
        <f t="shared" si="19"/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9">
        <f t="shared" si="18"/>
        <v>40812.553229166668</v>
      </c>
      <c r="T294" s="9">
        <f t="shared" si="19"/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9">
        <f t="shared" si="18"/>
        <v>41719.417986111112</v>
      </c>
      <c r="T295" s="9">
        <f t="shared" si="19"/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16"/>
        <v>1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40342.834421296298</v>
      </c>
      <c r="T296" s="9">
        <f t="shared" si="19"/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9">
        <f t="shared" si="18"/>
        <v>41518.754733796297</v>
      </c>
      <c r="T297" s="9">
        <f t="shared" si="19"/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9">
        <f t="shared" si="18"/>
        <v>41134.225497685184</v>
      </c>
      <c r="T298" s="9">
        <f t="shared" si="19"/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9">
        <f t="shared" si="18"/>
        <v>42089.47802083334</v>
      </c>
      <c r="T299" s="9">
        <f t="shared" si="19"/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9">
        <f t="shared" si="18"/>
        <v>41709.213518518518</v>
      </c>
      <c r="T300" s="9">
        <f t="shared" si="19"/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9">
        <f t="shared" si="18"/>
        <v>40468.975231481483</v>
      </c>
      <c r="T301" s="9">
        <f t="shared" si="19"/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9">
        <f t="shared" si="18"/>
        <v>40626.709930555553</v>
      </c>
      <c r="T302" s="9">
        <f t="shared" si="19"/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9">
        <f t="shared" si="18"/>
        <v>41312.487673611111</v>
      </c>
      <c r="T303" s="9">
        <f t="shared" si="19"/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9">
        <f t="shared" si="18"/>
        <v>40933.606921296298</v>
      </c>
      <c r="T304" s="9">
        <f t="shared" si="19"/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9">
        <f t="shared" si="18"/>
        <v>41031.821134259262</v>
      </c>
      <c r="T305" s="9">
        <f t="shared" si="19"/>
        <v>41061.821134259262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9">
        <f t="shared" si="18"/>
        <v>41113.844872685186</v>
      </c>
      <c r="T306" s="9">
        <f t="shared" si="19"/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9">
        <f t="shared" si="18"/>
        <v>40948.380196759259</v>
      </c>
      <c r="T307" s="9">
        <f t="shared" si="19"/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9">
        <f t="shared" si="18"/>
        <v>41333.587187500001</v>
      </c>
      <c r="T308" s="9">
        <f t="shared" si="19"/>
        <v>41353.545520833337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9">
        <f t="shared" si="18"/>
        <v>41282.694456018515</v>
      </c>
      <c r="T309" s="9">
        <f t="shared" si="19"/>
        <v>41312.694456018515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9">
        <f t="shared" si="18"/>
        <v>40567.444560185184</v>
      </c>
      <c r="T310" s="9">
        <f t="shared" si="19"/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9">
        <f t="shared" si="18"/>
        <v>41134.501550925925</v>
      </c>
      <c r="T311" s="9">
        <f t="shared" si="19"/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9">
        <f t="shared" si="18"/>
        <v>40820.933136574073</v>
      </c>
      <c r="T312" s="9">
        <f t="shared" si="19"/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9">
        <f t="shared" si="18"/>
        <v>40867.969814814816</v>
      </c>
      <c r="T313" s="9">
        <f t="shared" si="19"/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9">
        <f t="shared" si="18"/>
        <v>41348.627685185187</v>
      </c>
      <c r="T314" s="9">
        <f t="shared" si="19"/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9">
        <f t="shared" si="18"/>
        <v>40356.977939814817</v>
      </c>
      <c r="T315" s="9">
        <f t="shared" si="19"/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9">
        <f t="shared" si="18"/>
        <v>41304.583194444444</v>
      </c>
      <c r="T316" s="9">
        <f t="shared" si="19"/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9">
        <f t="shared" si="18"/>
        <v>41113.52238425926</v>
      </c>
      <c r="T317" s="9">
        <f t="shared" si="19"/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9">
        <f t="shared" si="18"/>
        <v>41950.673576388886</v>
      </c>
      <c r="T318" s="9">
        <f t="shared" si="19"/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9">
        <f t="shared" si="18"/>
        <v>41589.426886574074</v>
      </c>
      <c r="T319" s="9">
        <f t="shared" si="19"/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9">
        <f t="shared" si="18"/>
        <v>41329.788784722223</v>
      </c>
      <c r="T320" s="9">
        <f t="shared" si="19"/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9">
        <f t="shared" si="18"/>
        <v>40123.58829861111</v>
      </c>
      <c r="T321" s="9">
        <f t="shared" si="19"/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ref="O322:O385" si="20">E322/D322</f>
        <v>1.0658000000000001</v>
      </c>
      <c r="P322">
        <f t="shared" si="17"/>
        <v>134.91139240506328</v>
      </c>
      <c r="Q322" t="s">
        <v>8310</v>
      </c>
      <c r="R322" t="s">
        <v>8315</v>
      </c>
      <c r="S322" s="9">
        <f t="shared" si="18"/>
        <v>42331.301307870366</v>
      </c>
      <c r="T322" s="9">
        <f t="shared" si="19"/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si="20"/>
        <v>1.0266285714285714</v>
      </c>
      <c r="P323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(((J323/60)/60)/24)+DATE(1970,1,1)+(-6/24)</f>
        <v>42647.196597222224</v>
      </c>
      <c r="T323" s="9">
        <f t="shared" ref="T323:T386" si="23">(((I323/60)/60)/24)+DATE(1970,1,1)+(-6/24)</f>
        <v>42682.238263888896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9">
        <f t="shared" si="22"/>
        <v>42473.32</v>
      </c>
      <c r="T324" s="9">
        <f t="shared" si="23"/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9">
        <f t="shared" si="22"/>
        <v>42697.07136574074</v>
      </c>
      <c r="T325" s="9">
        <f t="shared" si="23"/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9">
        <f t="shared" si="22"/>
        <v>42184.376250000001</v>
      </c>
      <c r="T326" s="9">
        <f t="shared" si="23"/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9">
        <f t="shared" si="22"/>
        <v>42688.937881944439</v>
      </c>
      <c r="T327" s="9">
        <f t="shared" si="23"/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9">
        <f t="shared" si="22"/>
        <v>42775.064884259264</v>
      </c>
      <c r="T328" s="9">
        <f t="shared" si="23"/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9">
        <f t="shared" si="22"/>
        <v>42057.985289351855</v>
      </c>
      <c r="T329" s="9">
        <f t="shared" si="23"/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9">
        <f t="shared" si="22"/>
        <v>42278.696620370371</v>
      </c>
      <c r="T330" s="9">
        <f t="shared" si="23"/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9">
        <f t="shared" si="22"/>
        <v>42291.21674768519</v>
      </c>
      <c r="T331" s="9">
        <f t="shared" si="23"/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9">
        <f t="shared" si="22"/>
        <v>41379.265775462962</v>
      </c>
      <c r="T332" s="9">
        <f t="shared" si="23"/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9">
        <f t="shared" si="22"/>
        <v>42507.331412037034</v>
      </c>
      <c r="T333" s="9">
        <f t="shared" si="23"/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9">
        <f t="shared" si="22"/>
        <v>42263.430289351847</v>
      </c>
      <c r="T334" s="9">
        <f t="shared" si="23"/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9">
        <f t="shared" si="22"/>
        <v>42437.386469907404</v>
      </c>
      <c r="T335" s="9">
        <f t="shared" si="23"/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9">
        <f t="shared" si="22"/>
        <v>42101.432372685187</v>
      </c>
      <c r="T336" s="9">
        <f t="shared" si="23"/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9">
        <f t="shared" si="22"/>
        <v>42101.487442129626</v>
      </c>
      <c r="T337" s="9">
        <f t="shared" si="23"/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9">
        <f t="shared" si="22"/>
        <v>42291.346273148149</v>
      </c>
      <c r="T338" s="9">
        <f t="shared" si="23"/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9">
        <f t="shared" si="22"/>
        <v>42046.878564814819</v>
      </c>
      <c r="T339" s="9">
        <f t="shared" si="23"/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9">
        <f t="shared" si="22"/>
        <v>42559.505671296298</v>
      </c>
      <c r="T340" s="9">
        <f t="shared" si="23"/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9">
        <f t="shared" si="22"/>
        <v>42093.510046296295</v>
      </c>
      <c r="T341" s="9">
        <f t="shared" si="23"/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9">
        <f t="shared" si="22"/>
        <v>42772.419062500005</v>
      </c>
      <c r="T342" s="9">
        <f t="shared" si="23"/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9">
        <f t="shared" si="22"/>
        <v>41894.629606481481</v>
      </c>
      <c r="T343" s="9">
        <f t="shared" si="23"/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9">
        <f t="shared" si="22"/>
        <v>42459.530844907407</v>
      </c>
      <c r="T344" s="9">
        <f t="shared" si="23"/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9">
        <f t="shared" si="22"/>
        <v>41926.48778935185</v>
      </c>
      <c r="T345" s="9">
        <f t="shared" si="23"/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9">
        <f t="shared" si="22"/>
        <v>42111.720995370371</v>
      </c>
      <c r="T346" s="9">
        <f t="shared" si="23"/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9">
        <f t="shared" si="22"/>
        <v>42114.694328703699</v>
      </c>
      <c r="T347" s="9">
        <f t="shared" si="23"/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9">
        <f t="shared" si="22"/>
        <v>42261.250243055561</v>
      </c>
      <c r="T348" s="9">
        <f t="shared" si="23"/>
        <v>42291.250243055561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9">
        <f t="shared" si="22"/>
        <v>42292.245474537034</v>
      </c>
      <c r="T349" s="9">
        <f t="shared" si="23"/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9">
        <f t="shared" si="22"/>
        <v>42207.33699074074</v>
      </c>
      <c r="T350" s="9">
        <f t="shared" si="23"/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9">
        <f t="shared" si="22"/>
        <v>42760.248935185184</v>
      </c>
      <c r="T351" s="9">
        <f t="shared" si="23"/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9">
        <f t="shared" si="22"/>
        <v>42585.816076388888</v>
      </c>
      <c r="T352" s="9">
        <f t="shared" si="23"/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9">
        <f t="shared" si="22"/>
        <v>42427.714745370366</v>
      </c>
      <c r="T353" s="9">
        <f t="shared" si="23"/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9">
        <f t="shared" si="22"/>
        <v>41889.917453703703</v>
      </c>
      <c r="T354" s="9">
        <f t="shared" si="23"/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9">
        <f t="shared" si="22"/>
        <v>42297.541886574079</v>
      </c>
      <c r="T355" s="9">
        <f t="shared" si="23"/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9">
        <f t="shared" si="22"/>
        <v>42438.577789351853</v>
      </c>
      <c r="T356" s="9">
        <f t="shared" si="23"/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9">
        <f t="shared" si="22"/>
        <v>41943.043912037036</v>
      </c>
      <c r="T357" s="9">
        <f t="shared" si="23"/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9">
        <f t="shared" si="22"/>
        <v>42415.553159722222</v>
      </c>
      <c r="T358" s="9">
        <f t="shared" si="23"/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9">
        <f t="shared" si="22"/>
        <v>42077.972187499996</v>
      </c>
      <c r="T359" s="9">
        <f t="shared" si="23"/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9">
        <f t="shared" si="22"/>
        <v>42507.610196759255</v>
      </c>
      <c r="T360" s="9">
        <f t="shared" si="23"/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9">
        <f t="shared" si="22"/>
        <v>41934.820486111108</v>
      </c>
      <c r="T361" s="9">
        <f t="shared" si="23"/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9">
        <f t="shared" si="22"/>
        <v>42163.647916666669</v>
      </c>
      <c r="T362" s="9">
        <f t="shared" si="23"/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9">
        <f t="shared" si="22"/>
        <v>41935.751226851848</v>
      </c>
      <c r="T363" s="9">
        <f t="shared" si="23"/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9">
        <f t="shared" si="22"/>
        <v>41836.960543981484</v>
      </c>
      <c r="T364" s="9">
        <f t="shared" si="23"/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9">
        <f t="shared" si="22"/>
        <v>40255.494629629626</v>
      </c>
      <c r="T365" s="9">
        <f t="shared" si="23"/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9">
        <f t="shared" si="22"/>
        <v>41780.609629629631</v>
      </c>
      <c r="T366" s="9">
        <f t="shared" si="23"/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9">
        <f t="shared" si="22"/>
        <v>41668.356469907405</v>
      </c>
      <c r="T367" s="9">
        <f t="shared" si="23"/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9">
        <f t="shared" si="22"/>
        <v>41019.543032407404</v>
      </c>
      <c r="T368" s="9">
        <f t="shared" si="23"/>
        <v>41049.543032407404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9">
        <f t="shared" si="22"/>
        <v>41355.327291666668</v>
      </c>
      <c r="T369" s="9">
        <f t="shared" si="23"/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9">
        <f t="shared" si="22"/>
        <v>42043.355578703704</v>
      </c>
      <c r="T370" s="9">
        <f t="shared" si="23"/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9">
        <f t="shared" si="22"/>
        <v>40893.301724537036</v>
      </c>
      <c r="T371" s="9">
        <f t="shared" si="23"/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9">
        <f t="shared" si="22"/>
        <v>42711.545138888891</v>
      </c>
      <c r="T372" s="9">
        <f t="shared" si="23"/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9">
        <f t="shared" si="22"/>
        <v>41261.517812500002</v>
      </c>
      <c r="T373" s="9">
        <f t="shared" si="23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9">
        <f t="shared" si="22"/>
        <v>42425.326898148152</v>
      </c>
      <c r="T374" s="9">
        <f t="shared" si="23"/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9">
        <f t="shared" si="22"/>
        <v>41078.66201388889</v>
      </c>
      <c r="T375" s="9">
        <f t="shared" si="23"/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9">
        <f t="shared" si="22"/>
        <v>40757.639247685183</v>
      </c>
      <c r="T376" s="9">
        <f t="shared" si="23"/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9">
        <f t="shared" si="22"/>
        <v>41657.735081018516</v>
      </c>
      <c r="T377" s="9">
        <f t="shared" si="23"/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9">
        <f t="shared" si="22"/>
        <v>42576.202731481477</v>
      </c>
      <c r="T378" s="9">
        <f t="shared" si="23"/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9">
        <f t="shared" si="22"/>
        <v>42292.000787037032</v>
      </c>
      <c r="T379" s="9">
        <f t="shared" si="23"/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9">
        <f t="shared" si="22"/>
        <v>42370.321851851855</v>
      </c>
      <c r="T380" s="9">
        <f t="shared" si="23"/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9">
        <f t="shared" si="22"/>
        <v>40987.438333333332</v>
      </c>
      <c r="T381" s="9">
        <f t="shared" si="23"/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9">
        <f t="shared" si="22"/>
        <v>42367.469814814816</v>
      </c>
      <c r="T382" s="9">
        <f t="shared" si="23"/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9">
        <f t="shared" si="22"/>
        <v>41085.448113425926</v>
      </c>
      <c r="T383" s="9">
        <f t="shared" si="23"/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9">
        <f t="shared" si="22"/>
        <v>41144.459490740745</v>
      </c>
      <c r="T384" s="9">
        <f t="shared" si="23"/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9">
        <f t="shared" si="22"/>
        <v>41754.867581018516</v>
      </c>
      <c r="T385" s="9">
        <f t="shared" si="23"/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ref="O386:O449" si="24">E386/D386</f>
        <v>1.1210500000000001</v>
      </c>
      <c r="P386">
        <f t="shared" si="21"/>
        <v>58.540469973890339</v>
      </c>
      <c r="Q386" t="s">
        <v>8310</v>
      </c>
      <c r="R386" t="s">
        <v>8315</v>
      </c>
      <c r="S386" s="9">
        <f t="shared" si="22"/>
        <v>41980.531793981485</v>
      </c>
      <c r="T386" s="9">
        <f t="shared" si="23"/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si="24"/>
        <v>1.05982</v>
      </c>
      <c r="P387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(((J387/60)/60)/24)+DATE(1970,1,1)+(-6/24)</f>
        <v>41934.334502314814</v>
      </c>
      <c r="T387" s="9">
        <f t="shared" ref="T387:T450" si="27">(((I387/60)/60)/24)+DATE(1970,1,1)+(-6/24)</f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9">
        <f t="shared" si="26"/>
        <v>42211.701284722221</v>
      </c>
      <c r="T388" s="9">
        <f t="shared" si="27"/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9">
        <f t="shared" si="26"/>
        <v>42200.42659722222</v>
      </c>
      <c r="T389" s="9">
        <f t="shared" si="27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9">
        <f t="shared" si="26"/>
        <v>42548.826157407413</v>
      </c>
      <c r="T390" s="9">
        <f t="shared" si="27"/>
        <v>42578.826157407413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9">
        <f t="shared" si="26"/>
        <v>41673.813078703701</v>
      </c>
      <c r="T391" s="9">
        <f t="shared" si="27"/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9">
        <f t="shared" si="26"/>
        <v>42111.786712962959</v>
      </c>
      <c r="T392" s="9">
        <f t="shared" si="27"/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9">
        <f t="shared" si="26"/>
        <v>40864.792256944449</v>
      </c>
      <c r="T393" s="9">
        <f t="shared" si="27"/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9">
        <f t="shared" si="26"/>
        <v>40763.467256944445</v>
      </c>
      <c r="T394" s="9">
        <f t="shared" si="27"/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9">
        <f t="shared" si="26"/>
        <v>41526.458935185183</v>
      </c>
      <c r="T395" s="9">
        <f t="shared" si="27"/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42417.568078703705</v>
      </c>
      <c r="T396" s="9">
        <f t="shared" si="27"/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9">
        <f t="shared" si="26"/>
        <v>40990.659259259257</v>
      </c>
      <c r="T397" s="9">
        <f t="shared" si="27"/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9">
        <f t="shared" si="26"/>
        <v>41082.314884259256</v>
      </c>
      <c r="T398" s="9">
        <f t="shared" si="27"/>
        <v>41097.314884259256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9">
        <f t="shared" si="26"/>
        <v>40379.526435185187</v>
      </c>
      <c r="T399" s="9">
        <f t="shared" si="27"/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9">
        <f t="shared" si="26"/>
        <v>42078.543124999997</v>
      </c>
      <c r="T400" s="9">
        <f t="shared" si="27"/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9">
        <f t="shared" si="26"/>
        <v>42687.625775462962</v>
      </c>
      <c r="T401" s="9">
        <f t="shared" si="27"/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9">
        <f t="shared" si="26"/>
        <v>41745.385960648149</v>
      </c>
      <c r="T402" s="9">
        <f t="shared" si="27"/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9">
        <f t="shared" si="26"/>
        <v>40732.592245370368</v>
      </c>
      <c r="T403" s="9">
        <f t="shared" si="27"/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9">
        <f t="shared" si="26"/>
        <v>42292.289548611108</v>
      </c>
      <c r="T404" s="9">
        <f t="shared" si="27"/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9">
        <f t="shared" si="26"/>
        <v>40718.060659722221</v>
      </c>
      <c r="T405" s="9">
        <f t="shared" si="27"/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9">
        <f t="shared" si="26"/>
        <v>41646.378032407411</v>
      </c>
      <c r="T406" s="9">
        <f t="shared" si="27"/>
        <v>41675.711111111108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41673.83494212963</v>
      </c>
      <c r="T407" s="9">
        <f t="shared" si="27"/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9">
        <f t="shared" si="26"/>
        <v>40637.912465277775</v>
      </c>
      <c r="T408" s="9">
        <f t="shared" si="27"/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9">
        <f t="shared" si="26"/>
        <v>40806.620949074073</v>
      </c>
      <c r="T409" s="9">
        <f t="shared" si="27"/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9">
        <f t="shared" si="26"/>
        <v>41543.485995370371</v>
      </c>
      <c r="T410" s="9">
        <f t="shared" si="27"/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42543.612777777773</v>
      </c>
      <c r="T411" s="9">
        <f t="shared" si="27"/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9">
        <f t="shared" si="26"/>
        <v>42113.731446759266</v>
      </c>
      <c r="T412" s="9">
        <f t="shared" si="27"/>
        <v>42173.731446759266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9">
        <f t="shared" si="26"/>
        <v>41597.92597222222</v>
      </c>
      <c r="T413" s="9">
        <f t="shared" si="27"/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9">
        <f t="shared" si="26"/>
        <v>41099.492800925924</v>
      </c>
      <c r="T414" s="9">
        <f t="shared" si="27"/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9">
        <f t="shared" si="26"/>
        <v>41079.627442129626</v>
      </c>
      <c r="T415" s="9">
        <f t="shared" si="27"/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9">
        <f t="shared" si="26"/>
        <v>41528.813252314816</v>
      </c>
      <c r="T416" s="9">
        <f t="shared" si="27"/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9">
        <f t="shared" si="26"/>
        <v>41904.601875</v>
      </c>
      <c r="T417" s="9">
        <f t="shared" si="27"/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9">
        <f t="shared" si="26"/>
        <v>41648.146192129629</v>
      </c>
      <c r="T418" s="9">
        <f t="shared" si="27"/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9">
        <f t="shared" si="26"/>
        <v>41360.720601851855</v>
      </c>
      <c r="T419" s="9">
        <f t="shared" si="27"/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42178.032372685186</v>
      </c>
      <c r="T420" s="9">
        <f t="shared" si="27"/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9">
        <f t="shared" si="26"/>
        <v>41394.592442129629</v>
      </c>
      <c r="T421" s="9">
        <f t="shared" si="27"/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9">
        <f t="shared" si="26"/>
        <v>41681.98646990741</v>
      </c>
      <c r="T422" s="9">
        <f t="shared" si="27"/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9">
        <f t="shared" si="26"/>
        <v>42177.241388888884</v>
      </c>
      <c r="T423" s="9">
        <f t="shared" si="27"/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9">
        <f t="shared" si="26"/>
        <v>41863.010381944441</v>
      </c>
      <c r="T424" s="9">
        <f t="shared" si="27"/>
        <v>41893.010381944441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9">
        <f t="shared" si="26"/>
        <v>41400.67627314815</v>
      </c>
      <c r="T425" s="9">
        <f t="shared" si="27"/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40934.126145833332</v>
      </c>
      <c r="T426" s="9">
        <f t="shared" si="27"/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42275.611157407402</v>
      </c>
      <c r="T427" s="9">
        <f t="shared" si="27"/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9">
        <f t="shared" si="26"/>
        <v>42400.461967592593</v>
      </c>
      <c r="T428" s="9">
        <f t="shared" si="27"/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42285.659027777772</v>
      </c>
      <c r="T429" s="9">
        <f t="shared" si="27"/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41778.516724537039</v>
      </c>
      <c r="T430" s="9">
        <f t="shared" si="27"/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40070.651412037041</v>
      </c>
      <c r="T431" s="9">
        <f t="shared" si="27"/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41512.857256944444</v>
      </c>
      <c r="T432" s="9">
        <f t="shared" si="27"/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9">
        <f t="shared" si="26"/>
        <v>42526.621331018512</v>
      </c>
      <c r="T433" s="9">
        <f t="shared" si="27"/>
        <v>42556.621331018512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42238.476631944446</v>
      </c>
      <c r="T434" s="9">
        <f t="shared" si="27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42228.379884259266</v>
      </c>
      <c r="T435" s="9">
        <f t="shared" si="27"/>
        <v>42288.379884259266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41576.584513888891</v>
      </c>
      <c r="T436" s="9">
        <f t="shared" si="27"/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41500.497453703705</v>
      </c>
      <c r="T437" s="9">
        <f t="shared" si="27"/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41456.11241898148</v>
      </c>
      <c r="T438" s="9">
        <f t="shared" si="27"/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42591.06858796296</v>
      </c>
      <c r="T439" s="9">
        <f t="shared" si="27"/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9">
        <f t="shared" si="26"/>
        <v>42296.011087962965</v>
      </c>
      <c r="T440" s="9">
        <f t="shared" si="27"/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41919.511782407404</v>
      </c>
      <c r="T441" s="9">
        <f t="shared" si="27"/>
        <v>41929.511782407404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24"/>
        <v>1E-3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42423.735567129625</v>
      </c>
      <c r="T442" s="9">
        <f t="shared" si="27"/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41550.543935185182</v>
      </c>
      <c r="T443" s="9">
        <f t="shared" si="27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9">
        <f t="shared" si="26"/>
        <v>42024.638692129629</v>
      </c>
      <c r="T444" s="9">
        <f t="shared" si="27"/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24"/>
        <v>1E-3</v>
      </c>
      <c r="P445">
        <f t="shared" si="25"/>
        <v>5</v>
      </c>
      <c r="Q445" t="s">
        <v>8310</v>
      </c>
      <c r="R445" t="s">
        <v>8316</v>
      </c>
      <c r="S445" s="9">
        <f t="shared" si="26"/>
        <v>41649.765057870369</v>
      </c>
      <c r="T445" s="9">
        <f t="shared" si="27"/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24"/>
        <v>0.05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40894.656956018516</v>
      </c>
      <c r="T446" s="9">
        <f t="shared" si="27"/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42130.085358796292</v>
      </c>
      <c r="T447" s="9">
        <f t="shared" si="27"/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9">
        <f t="shared" si="26"/>
        <v>42036.833564814813</v>
      </c>
      <c r="T448" s="9">
        <f t="shared" si="27"/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41331.305127314816</v>
      </c>
      <c r="T449" s="9">
        <f t="shared" si="27"/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ref="O450:O513" si="28">E450/D450</f>
        <v>3.2804E-2</v>
      </c>
      <c r="P450">
        <f t="shared" si="25"/>
        <v>20.502500000000001</v>
      </c>
      <c r="Q450" t="s">
        <v>8310</v>
      </c>
      <c r="R450" t="s">
        <v>8316</v>
      </c>
      <c r="S450" s="9">
        <f t="shared" si="26"/>
        <v>41753.508043981477</v>
      </c>
      <c r="T450" s="9">
        <f t="shared" si="27"/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si="28"/>
        <v>2.2499999999999999E-2</v>
      </c>
      <c r="P451">
        <f t="shared" ref="P451:P514" si="29">E451/L451</f>
        <v>9</v>
      </c>
      <c r="Q451" t="s">
        <v>8310</v>
      </c>
      <c r="R451" t="s">
        <v>8316</v>
      </c>
      <c r="S451" s="9">
        <f t="shared" ref="S451:S514" si="30">(((J451/60)/60)/24)+DATE(1970,1,1)+(-6/24)</f>
        <v>41534.318113425928</v>
      </c>
      <c r="T451" s="9">
        <f t="shared" ref="T451:T514" si="31">(((I451/60)/60)/24)+DATE(1970,1,1)+(-6/24)</f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9">
        <f t="shared" si="30"/>
        <v>41654.696759259255</v>
      </c>
      <c r="T452" s="9">
        <f t="shared" si="31"/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41634.465173611112</v>
      </c>
      <c r="T453" s="9">
        <f t="shared" si="31"/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28"/>
        <v>0.64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42107.453877314809</v>
      </c>
      <c r="T454" s="9">
        <f t="shared" si="31"/>
        <v>42137.453877314809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42038.574988425928</v>
      </c>
      <c r="T455" s="9">
        <f t="shared" si="31"/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41938.467256944445</v>
      </c>
      <c r="T456" s="9">
        <f t="shared" si="31"/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40970.752569444441</v>
      </c>
      <c r="T457" s="9">
        <f t="shared" si="31"/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9">
        <f t="shared" si="30"/>
        <v>41547.444456018515</v>
      </c>
      <c r="T458" s="9">
        <f t="shared" si="31"/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41837.517500000002</v>
      </c>
      <c r="T459" s="9">
        <f t="shared" si="31"/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9">
        <f t="shared" si="30"/>
        <v>41378.44976851852</v>
      </c>
      <c r="T460" s="9">
        <f t="shared" si="31"/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40800.3903587963</v>
      </c>
      <c r="T461" s="9">
        <f t="shared" si="31"/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41759.292534722219</v>
      </c>
      <c r="T462" s="9">
        <f t="shared" si="31"/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41407.59684027778</v>
      </c>
      <c r="T463" s="9">
        <f t="shared" si="31"/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40704.876631944448</v>
      </c>
      <c r="T464" s="9">
        <f t="shared" si="31"/>
        <v>40764.876631944448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9">
        <f t="shared" si="30"/>
        <v>40750.460104166668</v>
      </c>
      <c r="T465" s="9">
        <f t="shared" si="31"/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42488.598784722228</v>
      </c>
      <c r="T466" s="9">
        <f t="shared" si="31"/>
        <v>42508.598784722228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41800.870069444441</v>
      </c>
      <c r="T467" s="9">
        <f t="shared" si="31"/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41129.692870370374</v>
      </c>
      <c r="T468" s="9">
        <f t="shared" si="31"/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9">
        <f t="shared" si="30"/>
        <v>41135.429791666669</v>
      </c>
      <c r="T469" s="9">
        <f t="shared" si="31"/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41040.917627314811</v>
      </c>
      <c r="T470" s="9">
        <f t="shared" si="31"/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41827.739861111113</v>
      </c>
      <c r="T471" s="9">
        <f t="shared" si="31"/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41604.917696759258</v>
      </c>
      <c r="T472" s="9">
        <f t="shared" si="31"/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9">
        <f t="shared" si="30"/>
        <v>41703.471979166665</v>
      </c>
      <c r="T473" s="9">
        <f t="shared" si="31"/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41844.672662037039</v>
      </c>
      <c r="T474" s="9">
        <f t="shared" si="31"/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41869.448136574072</v>
      </c>
      <c r="T475" s="9">
        <f t="shared" si="31"/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42753.079039351855</v>
      </c>
      <c r="T476" s="9">
        <f t="shared" si="31"/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42099.836145833338</v>
      </c>
      <c r="T477" s="9">
        <f t="shared" si="31"/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9">
        <f t="shared" si="30"/>
        <v>41757.725011574075</v>
      </c>
      <c r="T478" s="9">
        <f t="shared" si="31"/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40987.58488425926</v>
      </c>
      <c r="T479" s="9">
        <f t="shared" si="31"/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42065.660983796297</v>
      </c>
      <c r="T480" s="9">
        <f t="shared" si="31"/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41904.157812500001</v>
      </c>
      <c r="T481" s="9">
        <f t="shared" si="31"/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9">
        <f t="shared" si="30"/>
        <v>41465.250173611108</v>
      </c>
      <c r="T482" s="9">
        <f t="shared" si="31"/>
        <v>41495.250173611108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9">
        <f t="shared" si="30"/>
        <v>41162.422326388885</v>
      </c>
      <c r="T483" s="9">
        <f t="shared" si="31"/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28"/>
        <v>1E-3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42447.646875000006</v>
      </c>
      <c r="T484" s="9">
        <f t="shared" si="31"/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9">
        <f t="shared" si="30"/>
        <v>41242.947592592594</v>
      </c>
      <c r="T485" s="9">
        <f t="shared" si="31"/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9">
        <f t="shared" si="30"/>
        <v>42272.68949074074</v>
      </c>
      <c r="T486" s="9">
        <f t="shared" si="31"/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9">
        <f t="shared" si="30"/>
        <v>41381.25577546296</v>
      </c>
      <c r="T487" s="9">
        <f t="shared" si="31"/>
        <v>41411.25577546296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41761.69258101852</v>
      </c>
      <c r="T488" s="9">
        <f t="shared" si="31"/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42669.344837962963</v>
      </c>
      <c r="T489" s="9">
        <f t="shared" si="31"/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42713.804398148146</v>
      </c>
      <c r="T490" s="9">
        <f t="shared" si="31"/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9">
        <f t="shared" si="30"/>
        <v>40882.231666666667</v>
      </c>
      <c r="T491" s="9">
        <f t="shared" si="31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41113.718576388892</v>
      </c>
      <c r="T492" s="9">
        <f t="shared" si="31"/>
        <v>41143.718576388892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42366.732627314821</v>
      </c>
      <c r="T493" s="9">
        <f t="shared" si="31"/>
        <v>42396.732627314821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42595.78506944445</v>
      </c>
      <c r="T494" s="9">
        <f t="shared" si="31"/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42114.476134259254</v>
      </c>
      <c r="T495" s="9">
        <f t="shared" si="31"/>
        <v>42144.476134259254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9">
        <f t="shared" si="30"/>
        <v>41799.580613425926</v>
      </c>
      <c r="T496" s="9">
        <f t="shared" si="31"/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42171.577604166669</v>
      </c>
      <c r="T497" s="9">
        <f t="shared" si="31"/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41620.68141203704</v>
      </c>
      <c r="T498" s="9">
        <f t="shared" si="31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41944.787789351853</v>
      </c>
      <c r="T499" s="9">
        <f t="shared" si="31"/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9">
        <f t="shared" si="30"/>
        <v>40858.512141203704</v>
      </c>
      <c r="T500" s="9">
        <f t="shared" si="31"/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9">
        <f t="shared" si="30"/>
        <v>40043.645462962959</v>
      </c>
      <c r="T501" s="9">
        <f t="shared" si="31"/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40247.636006944449</v>
      </c>
      <c r="T502" s="9">
        <f t="shared" si="31"/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40702.984386574077</v>
      </c>
      <c r="T503" s="9">
        <f t="shared" si="31"/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40956.303530092591</v>
      </c>
      <c r="T504" s="9">
        <f t="shared" si="31"/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9">
        <f t="shared" si="30"/>
        <v>41991.276655092588</v>
      </c>
      <c r="T505" s="9">
        <f t="shared" si="31"/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40949.73364583333</v>
      </c>
      <c r="T506" s="9">
        <f t="shared" si="31"/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9">
        <f t="shared" si="30"/>
        <v>42317.848217592589</v>
      </c>
      <c r="T507" s="9">
        <f t="shared" si="31"/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41466.302314814813</v>
      </c>
      <c r="T508" s="9">
        <f t="shared" si="31"/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41156.708993055552</v>
      </c>
      <c r="T509" s="9">
        <f t="shared" si="31"/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9">
        <f t="shared" si="30"/>
        <v>40994.774317129632</v>
      </c>
      <c r="T510" s="9">
        <f t="shared" si="31"/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28"/>
        <v>2E-3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42153.381597222222</v>
      </c>
      <c r="T511" s="9">
        <f t="shared" si="31"/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42399.926377314812</v>
      </c>
      <c r="T512" s="9">
        <f t="shared" si="31"/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28"/>
        <v>0.03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41340.053032407406</v>
      </c>
      <c r="T513" s="9">
        <f t="shared" si="31"/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ref="O514:O577" si="32">E514/D514</f>
        <v>1.3749999999999999E-3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42649.492210648154</v>
      </c>
      <c r="T514" s="9">
        <f t="shared" si="31"/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si="32"/>
        <v>0.13924</v>
      </c>
      <c r="P515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(((J515/60)/60)/24)+DATE(1970,1,1)+(-6/24)</f>
        <v>42552.403993055559</v>
      </c>
      <c r="T515" s="9">
        <f t="shared" ref="T515:T578" si="35">(((I515/60)/60)/24)+DATE(1970,1,1)+(-6/24)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9">
        <f t="shared" si="34"/>
        <v>41830.363969907405</v>
      </c>
      <c r="T516" s="9">
        <f t="shared" si="35"/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9">
        <f t="shared" si="34"/>
        <v>42327.240752314814</v>
      </c>
      <c r="T517" s="9">
        <f t="shared" si="35"/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42091.528703703705</v>
      </c>
      <c r="T518" s="9">
        <f t="shared" si="35"/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9">
        <f t="shared" si="34"/>
        <v>42738.365289351852</v>
      </c>
      <c r="T519" s="9">
        <f t="shared" si="35"/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42223.366018518514</v>
      </c>
      <c r="T520" s="9">
        <f t="shared" si="35"/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9">
        <f t="shared" si="34"/>
        <v>41218.141446759262</v>
      </c>
      <c r="T521" s="9">
        <f t="shared" si="35"/>
        <v>41248.141446759262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9">
        <f t="shared" si="34"/>
        <v>42318.452094907407</v>
      </c>
      <c r="T522" s="9">
        <f t="shared" si="35"/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9">
        <f t="shared" si="34"/>
        <v>42645.842812499999</v>
      </c>
      <c r="T523" s="9">
        <f t="shared" si="35"/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9">
        <f t="shared" si="34"/>
        <v>42429.790798611109</v>
      </c>
      <c r="T524" s="9">
        <f t="shared" si="35"/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9">
        <f t="shared" si="34"/>
        <v>42237.88282407407</v>
      </c>
      <c r="T525" s="9">
        <f t="shared" si="35"/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9">
        <f t="shared" si="34"/>
        <v>42492.467233796298</v>
      </c>
      <c r="T526" s="9">
        <f t="shared" si="35"/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32"/>
        <v>1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41850.150937500002</v>
      </c>
      <c r="T527" s="9">
        <f t="shared" si="35"/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9">
        <f t="shared" si="34"/>
        <v>42192.341944444444</v>
      </c>
      <c r="T528" s="9">
        <f t="shared" si="35"/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9">
        <f t="shared" si="34"/>
        <v>42752.955625000002</v>
      </c>
      <c r="T529" s="9">
        <f t="shared" si="35"/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9">
        <f t="shared" si="34"/>
        <v>42155.670219907406</v>
      </c>
      <c r="T530" s="9">
        <f t="shared" si="35"/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9">
        <f t="shared" si="34"/>
        <v>42724.781180555554</v>
      </c>
      <c r="T531" s="9">
        <f t="shared" si="35"/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9">
        <f t="shared" si="34"/>
        <v>42157.341064814813</v>
      </c>
      <c r="T532" s="9">
        <f t="shared" si="35"/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9">
        <f t="shared" si="34"/>
        <v>42675.815150462964</v>
      </c>
      <c r="T533" s="9">
        <f t="shared" si="35"/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9">
        <f t="shared" si="34"/>
        <v>42472.757037037038</v>
      </c>
      <c r="T534" s="9">
        <f t="shared" si="35"/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9">
        <f t="shared" si="34"/>
        <v>42482.18478009259</v>
      </c>
      <c r="T535" s="9">
        <f t="shared" si="35"/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9">
        <f t="shared" si="34"/>
        <v>42270.560995370368</v>
      </c>
      <c r="T536" s="9">
        <f t="shared" si="35"/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9">
        <f t="shared" si="34"/>
        <v>42711.295196759253</v>
      </c>
      <c r="T537" s="9">
        <f t="shared" si="35"/>
        <v>42741.295196759253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9">
        <f t="shared" si="34"/>
        <v>42179.094988425932</v>
      </c>
      <c r="T538" s="9">
        <f t="shared" si="35"/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9">
        <f t="shared" si="34"/>
        <v>42282.518414351856</v>
      </c>
      <c r="T539" s="9">
        <f t="shared" si="35"/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9">
        <f t="shared" si="34"/>
        <v>42473.544710648144</v>
      </c>
      <c r="T540" s="9">
        <f t="shared" si="35"/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9">
        <f t="shared" si="34"/>
        <v>42534.799849537041</v>
      </c>
      <c r="T541" s="9">
        <f t="shared" si="35"/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42009.567199074074</v>
      </c>
      <c r="T542" s="9">
        <f t="shared" si="35"/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42275.796689814815</v>
      </c>
      <c r="T543" s="9">
        <f t="shared" si="35"/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42433.487453703703</v>
      </c>
      <c r="T544" s="9">
        <f t="shared" si="35"/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41913.842152777775</v>
      </c>
      <c r="T545" s="9">
        <f t="shared" si="35"/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42525.406944444447</v>
      </c>
      <c r="T546" s="9">
        <f t="shared" si="35"/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9">
        <f t="shared" si="34"/>
        <v>42283.342465277776</v>
      </c>
      <c r="T547" s="9">
        <f t="shared" si="35"/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42249.417997685188</v>
      </c>
      <c r="T548" s="9">
        <f t="shared" si="35"/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42380.446342592593</v>
      </c>
      <c r="T549" s="9">
        <f t="shared" si="35"/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42276.653333333335</v>
      </c>
      <c r="T550" s="9">
        <f t="shared" si="35"/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42163.386828703704</v>
      </c>
      <c r="T551" s="9">
        <f t="shared" si="35"/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42753.428761574076</v>
      </c>
      <c r="T552" s="9">
        <f t="shared" si="35"/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9">
        <f t="shared" si="34"/>
        <v>42173.025740740741</v>
      </c>
      <c r="T553" s="9">
        <f t="shared" si="35"/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42318.366851851853</v>
      </c>
      <c r="T554" s="9">
        <f t="shared" si="35"/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41927.46980324074</v>
      </c>
      <c r="T555" s="9">
        <f t="shared" si="35"/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9">
        <f t="shared" si="34"/>
        <v>41901.434861111113</v>
      </c>
      <c r="T556" s="9">
        <f t="shared" si="35"/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42503.103506944448</v>
      </c>
      <c r="T557" s="9">
        <f t="shared" si="35"/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42345.610150462962</v>
      </c>
      <c r="T558" s="9">
        <f t="shared" si="35"/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42676.692164351851</v>
      </c>
      <c r="T559" s="9">
        <f t="shared" si="35"/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42057.633159722223</v>
      </c>
      <c r="T560" s="9">
        <f t="shared" si="35"/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42321.033101851848</v>
      </c>
      <c r="T561" s="9">
        <f t="shared" si="35"/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41960.521354166667</v>
      </c>
      <c r="T562" s="9">
        <f t="shared" si="35"/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42268.408715277779</v>
      </c>
      <c r="T563" s="9">
        <f t="shared" si="35"/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42692.139062500006</v>
      </c>
      <c r="T564" s="9">
        <f t="shared" si="35"/>
        <v>42722.139062500006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42021.819988425923</v>
      </c>
      <c r="T565" s="9">
        <f t="shared" si="35"/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42411.692997685182</v>
      </c>
      <c r="T566" s="9">
        <f t="shared" si="35"/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42165.535289351858</v>
      </c>
      <c r="T567" s="9">
        <f t="shared" si="35"/>
        <v>42195.535289351858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42535.43440972222</v>
      </c>
      <c r="T568" s="9">
        <f t="shared" si="35"/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41975.592523148152</v>
      </c>
      <c r="T569" s="9">
        <f t="shared" si="35"/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32"/>
        <v>0.01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42348.6715625</v>
      </c>
      <c r="T570" s="9">
        <f t="shared" si="35"/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42340.597361111111</v>
      </c>
      <c r="T571" s="9">
        <f t="shared" si="35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42388.548252314817</v>
      </c>
      <c r="T572" s="9">
        <f t="shared" si="35"/>
        <v>42418.548252314817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42192.566238425927</v>
      </c>
      <c r="T573" s="9">
        <f t="shared" si="35"/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42282.46629629629</v>
      </c>
      <c r="T574" s="9">
        <f t="shared" si="35"/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9">
        <f t="shared" si="34"/>
        <v>41962.800127314811</v>
      </c>
      <c r="T575" s="9">
        <f t="shared" si="35"/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42632.193368055552</v>
      </c>
      <c r="T576" s="9">
        <f t="shared" si="35"/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42138.442627314813</v>
      </c>
      <c r="T577" s="9">
        <f t="shared" si="35"/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ref="O578:O641" si="36">E578/D578</f>
        <v>1.2500000000000001E-5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42031.221666666665</v>
      </c>
      <c r="T578" s="9">
        <f t="shared" si="35"/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si="36"/>
        <v>2E-3</v>
      </c>
      <c r="P579">
        <f t="shared" ref="P579:P642" si="37">E579/L579</f>
        <v>10</v>
      </c>
      <c r="Q579" t="s">
        <v>8319</v>
      </c>
      <c r="R579" t="s">
        <v>8320</v>
      </c>
      <c r="S579" s="9">
        <f t="shared" ref="S579:S642" si="38">(((J579/60)/60)/24)+DATE(1970,1,1)+(-6/24)</f>
        <v>42450.339143518519</v>
      </c>
      <c r="T579" s="9">
        <f t="shared" ref="T579:T642" si="39">(((I579/60)/60)/24)+DATE(1970,1,1)+(-6/24)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42230.328622685185</v>
      </c>
      <c r="T580" s="9">
        <f t="shared" si="39"/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41968.602118055554</v>
      </c>
      <c r="T581" s="9">
        <f t="shared" si="39"/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42605.658182870371</v>
      </c>
      <c r="T582" s="9">
        <f t="shared" si="39"/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42187.762777777782</v>
      </c>
      <c r="T583" s="9">
        <f t="shared" si="39"/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42055.489803240736</v>
      </c>
      <c r="T584" s="9">
        <f t="shared" si="39"/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42052.68850694444</v>
      </c>
      <c r="T585" s="9">
        <f t="shared" si="39"/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36"/>
        <v>0.01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42049.466620370367</v>
      </c>
      <c r="T586" s="9">
        <f t="shared" si="39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42283.1409375</v>
      </c>
      <c r="T587" s="9">
        <f t="shared" si="39"/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42020.604247685187</v>
      </c>
      <c r="T588" s="9">
        <f t="shared" si="39"/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9">
        <f t="shared" si="38"/>
        <v>42080.507326388892</v>
      </c>
      <c r="T589" s="9">
        <f t="shared" si="39"/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42631.519513888896</v>
      </c>
      <c r="T590" s="9">
        <f t="shared" si="39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42178.364571759259</v>
      </c>
      <c r="T591" s="9">
        <f t="shared" si="39"/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9">
        <f t="shared" si="38"/>
        <v>42377.304756944446</v>
      </c>
      <c r="T592" s="9">
        <f t="shared" si="39"/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42177.293171296296</v>
      </c>
      <c r="T593" s="9">
        <f t="shared" si="39"/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41945.982175925928</v>
      </c>
      <c r="T594" s="9">
        <f t="shared" si="39"/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9">
        <f t="shared" si="38"/>
        <v>42070.427604166667</v>
      </c>
      <c r="T595" s="9">
        <f t="shared" si="39"/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42446.530162037037</v>
      </c>
      <c r="T596" s="9">
        <f t="shared" si="39"/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42082.819884259254</v>
      </c>
      <c r="T597" s="9">
        <f t="shared" si="39"/>
        <v>42127.819884259254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42646.646898148145</v>
      </c>
      <c r="T598" s="9">
        <f t="shared" si="39"/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42545.455266203702</v>
      </c>
      <c r="T599" s="9">
        <f t="shared" si="39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9">
        <f t="shared" si="38"/>
        <v>41947.75209490741</v>
      </c>
      <c r="T600" s="9">
        <f t="shared" si="39"/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42047.562523148154</v>
      </c>
      <c r="T601" s="9">
        <f t="shared" si="39"/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8305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42073.548171296294</v>
      </c>
      <c r="T602" s="9">
        <f t="shared" si="39"/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8305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9">
        <f t="shared" si="38"/>
        <v>41969.608090277776</v>
      </c>
      <c r="T603" s="9">
        <f t="shared" si="39"/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8305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42143.54415509259</v>
      </c>
      <c r="T604" s="9">
        <f t="shared" si="39"/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8305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9">
        <f t="shared" si="38"/>
        <v>41835.389155092591</v>
      </c>
      <c r="T605" s="9">
        <f t="shared" si="39"/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8305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41848.785370370373</v>
      </c>
      <c r="T606" s="9">
        <f t="shared" si="39"/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8305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9">
        <f t="shared" si="38"/>
        <v>42194.107731481476</v>
      </c>
      <c r="T607" s="9">
        <f t="shared" si="39"/>
        <v>42239.107731481476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8305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36"/>
        <v>2E-3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42102.400567129633</v>
      </c>
      <c r="T608" s="9">
        <f t="shared" si="39"/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8305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42300.575648148151</v>
      </c>
      <c r="T609" s="9">
        <f t="shared" si="39"/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8305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42140.671064814815</v>
      </c>
      <c r="T610" s="9">
        <f t="shared" si="39"/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8305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9">
        <f t="shared" si="38"/>
        <v>42306.784074074079</v>
      </c>
      <c r="T611" s="9">
        <f t="shared" si="39"/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8305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42086.58085648148</v>
      </c>
      <c r="T612" s="9">
        <f t="shared" si="39"/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8305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42328.310613425929</v>
      </c>
      <c r="T613" s="9">
        <f t="shared" si="39"/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8305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42584.781782407401</v>
      </c>
      <c r="T614" s="9">
        <f t="shared" si="39"/>
        <v>42614.781782407401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8305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9">
        <f t="shared" si="38"/>
        <v>42247.246759259258</v>
      </c>
      <c r="T615" s="9">
        <f t="shared" si="39"/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8305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42514.811805555553</v>
      </c>
      <c r="T616" s="9">
        <f t="shared" si="39"/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8305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42241.872210648144</v>
      </c>
      <c r="T617" s="9">
        <f t="shared" si="39"/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8305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42761.126238425932</v>
      </c>
      <c r="T618" s="9">
        <f t="shared" si="39"/>
        <v>42791.126238425932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8305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36"/>
        <v>0.03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42087.093090277776</v>
      </c>
      <c r="T619" s="9">
        <f t="shared" si="39"/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8305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42317.560219907406</v>
      </c>
      <c r="T620" s="9">
        <f t="shared" si="39"/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8305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41908.400347222225</v>
      </c>
      <c r="T621" s="9">
        <f t="shared" si="39"/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8305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41831.466874999998</v>
      </c>
      <c r="T622" s="9">
        <f t="shared" si="39"/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8305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42528.737696759257</v>
      </c>
      <c r="T623" s="9">
        <f t="shared" si="39"/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8305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9">
        <f t="shared" si="38"/>
        <v>42532.524745370371</v>
      </c>
      <c r="T624" s="9">
        <f t="shared" si="39"/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8305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42121.759224537032</v>
      </c>
      <c r="T625" s="9">
        <f t="shared" si="39"/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8305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42108.738900462966</v>
      </c>
      <c r="T626" s="9">
        <f t="shared" si="39"/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8305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42790.645567129628</v>
      </c>
      <c r="T627" s="9">
        <f t="shared" si="39"/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8305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9">
        <f t="shared" si="38"/>
        <v>42198.309479166666</v>
      </c>
      <c r="T628" s="9">
        <f t="shared" si="39"/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8305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42384.056840277779</v>
      </c>
      <c r="T629" s="9">
        <f t="shared" si="39"/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8305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41803.442789351851</v>
      </c>
      <c r="T630" s="9">
        <f t="shared" si="39"/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8305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9">
        <f t="shared" si="38"/>
        <v>42474.387824074074</v>
      </c>
      <c r="T631" s="9">
        <f t="shared" si="39"/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8305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42223.369456018518</v>
      </c>
      <c r="T632" s="9">
        <f t="shared" si="39"/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8305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9">
        <f t="shared" si="38"/>
        <v>42489.522326388891</v>
      </c>
      <c r="T633" s="9">
        <f t="shared" si="39"/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8305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42303.409317129626</v>
      </c>
      <c r="T634" s="9">
        <f t="shared" si="39"/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8305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42507.04932870371</v>
      </c>
      <c r="T635" s="9">
        <f t="shared" si="39"/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8305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42031.678576388891</v>
      </c>
      <c r="T636" s="9">
        <f t="shared" si="39"/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8305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9">
        <f t="shared" si="38"/>
        <v>42075.842152777783</v>
      </c>
      <c r="T637" s="9">
        <f t="shared" si="39"/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8305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36"/>
        <v>2E-3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42131.205439814818</v>
      </c>
      <c r="T638" s="9">
        <f t="shared" si="39"/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8305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42762.712013888886</v>
      </c>
      <c r="T639" s="9">
        <f t="shared" si="39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8305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42759.343310185184</v>
      </c>
      <c r="T640" s="9">
        <f t="shared" si="39"/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8305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41865.333275462966</v>
      </c>
      <c r="T641" s="9">
        <f t="shared" si="39"/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ref="O642:O705" si="40">E642/D642</f>
        <v>1.4428571428571428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42683.170312500006</v>
      </c>
      <c r="T642" s="9">
        <f t="shared" si="39"/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si="40"/>
        <v>1.1916249999999999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(((J643/60)/60)/24)+DATE(1970,1,1)+(-6/24)</f>
        <v>42199.32</v>
      </c>
      <c r="T643" s="9">
        <f t="shared" ref="T643:T706" si="43">(((I643/60)/60)/24)+DATE(1970,1,1)+(-6/24)</f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9">
        <f t="shared" si="42"/>
        <v>42199.401319444441</v>
      </c>
      <c r="T644" s="9">
        <f t="shared" si="43"/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9">
        <f t="shared" si="42"/>
        <v>42100.392071759255</v>
      </c>
      <c r="T645" s="9">
        <f t="shared" si="43"/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9">
        <f t="shared" si="42"/>
        <v>41898.415960648148</v>
      </c>
      <c r="T646" s="9">
        <f t="shared" si="43"/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9">
        <f t="shared" si="42"/>
        <v>42563.776319444441</v>
      </c>
      <c r="T647" s="9">
        <f t="shared" si="43"/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9">
        <f t="shared" si="42"/>
        <v>41832.602627314816</v>
      </c>
      <c r="T648" s="9">
        <f t="shared" si="43"/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9">
        <f t="shared" si="42"/>
        <v>42416.517928240741</v>
      </c>
      <c r="T649" s="9">
        <f t="shared" si="43"/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41891.443379629629</v>
      </c>
      <c r="T650" s="9">
        <f t="shared" si="43"/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9">
        <f t="shared" si="42"/>
        <v>41877.662187499998</v>
      </c>
      <c r="T651" s="9">
        <f t="shared" si="43"/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9">
        <f t="shared" si="42"/>
        <v>41931.786851851852</v>
      </c>
      <c r="T652" s="9">
        <f t="shared" si="43"/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9">
        <f t="shared" si="42"/>
        <v>41955.767488425925</v>
      </c>
      <c r="T653" s="9">
        <f t="shared" si="43"/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9">
        <f t="shared" si="42"/>
        <v>42675.440393518518</v>
      </c>
      <c r="T654" s="9">
        <f t="shared" si="43"/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9">
        <f t="shared" si="42"/>
        <v>42199.368518518517</v>
      </c>
      <c r="T655" s="9">
        <f t="shared" si="43"/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9">
        <f t="shared" si="42"/>
        <v>42163.707326388889</v>
      </c>
      <c r="T656" s="9">
        <f t="shared" si="43"/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9">
        <f t="shared" si="42"/>
        <v>42045.707314814819</v>
      </c>
      <c r="T657" s="9">
        <f t="shared" si="43"/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9">
        <f t="shared" si="42"/>
        <v>42417.554618055554</v>
      </c>
      <c r="T658" s="9">
        <f t="shared" si="43"/>
        <v>42477.512951388882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9">
        <f t="shared" si="42"/>
        <v>42331.59574074074</v>
      </c>
      <c r="T659" s="9">
        <f t="shared" si="43"/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9">
        <f t="shared" si="42"/>
        <v>42178.910752314812</v>
      </c>
      <c r="T660" s="9">
        <f t="shared" si="43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9">
        <f t="shared" si="42"/>
        <v>42209.343692129631</v>
      </c>
      <c r="T661" s="9">
        <f t="shared" si="43"/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9">
        <f t="shared" si="42"/>
        <v>41922.491655092592</v>
      </c>
      <c r="T662" s="9">
        <f t="shared" si="43"/>
        <v>41952.533321759263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9">
        <f t="shared" si="42"/>
        <v>42636.395358796297</v>
      </c>
      <c r="T663" s="9">
        <f t="shared" si="43"/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41990.188043981485</v>
      </c>
      <c r="T664" s="9">
        <f t="shared" si="43"/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42173.593240740738</v>
      </c>
      <c r="T665" s="9">
        <f t="shared" si="43"/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9">
        <f t="shared" si="42"/>
        <v>42077.416377314818</v>
      </c>
      <c r="T666" s="9">
        <f t="shared" si="43"/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9">
        <f t="shared" si="42"/>
        <v>42688.461354166662</v>
      </c>
      <c r="T667" s="9">
        <f t="shared" si="43"/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41838.582152777781</v>
      </c>
      <c r="T668" s="9">
        <f t="shared" si="43"/>
        <v>41868.582152777781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9">
        <f t="shared" si="42"/>
        <v>42632.123414351852</v>
      </c>
      <c r="T669" s="9">
        <f t="shared" si="43"/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42090.581273148149</v>
      </c>
      <c r="T670" s="9">
        <f t="shared" si="43"/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42527.375671296293</v>
      </c>
      <c r="T671" s="9">
        <f t="shared" si="43"/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9">
        <f t="shared" si="42"/>
        <v>42506.459722222222</v>
      </c>
      <c r="T672" s="9">
        <f t="shared" si="43"/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9">
        <f t="shared" si="42"/>
        <v>41984.442731481482</v>
      </c>
      <c r="T673" s="9">
        <f t="shared" si="43"/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9">
        <f t="shared" si="42"/>
        <v>41973.969490740739</v>
      </c>
      <c r="T674" s="9">
        <f t="shared" si="43"/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9">
        <f t="shared" si="42"/>
        <v>41838.590474537035</v>
      </c>
      <c r="T675" s="9">
        <f t="shared" si="43"/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41802.866053240738</v>
      </c>
      <c r="T676" s="9">
        <f t="shared" si="43"/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9">
        <f t="shared" si="42"/>
        <v>41975.680601851855</v>
      </c>
      <c r="T677" s="9">
        <f t="shared" si="43"/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9">
        <f t="shared" si="42"/>
        <v>42012.518298611118</v>
      </c>
      <c r="T678" s="9">
        <f t="shared" si="43"/>
        <v>42042.518298611118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42504.153877314813</v>
      </c>
      <c r="T679" s="9">
        <f t="shared" si="43"/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9">
        <f t="shared" si="42"/>
        <v>42481.126597222217</v>
      </c>
      <c r="T680" s="9">
        <f t="shared" si="43"/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9">
        <f t="shared" si="42"/>
        <v>42556.445706018523</v>
      </c>
      <c r="T681" s="9">
        <f t="shared" si="43"/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9">
        <f t="shared" si="42"/>
        <v>41864.251516203702</v>
      </c>
      <c r="T682" s="9">
        <f t="shared" si="43"/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42639.555601851855</v>
      </c>
      <c r="T683" s="9">
        <f t="shared" si="43"/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42778.515300925923</v>
      </c>
      <c r="T684" s="9">
        <f t="shared" si="43"/>
        <v>42808.473634259266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9">
        <f t="shared" si="42"/>
        <v>42634.650046296301</v>
      </c>
      <c r="T685" s="9">
        <f t="shared" si="43"/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9">
        <f t="shared" si="42"/>
        <v>41809.223275462966</v>
      </c>
      <c r="T686" s="9">
        <f t="shared" si="43"/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41971.616574074069</v>
      </c>
      <c r="T687" s="9">
        <f t="shared" si="43"/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42189.423263888893</v>
      </c>
      <c r="T688" s="9">
        <f t="shared" si="43"/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9">
        <f t="shared" si="42"/>
        <v>42711.500613425931</v>
      </c>
      <c r="T689" s="9">
        <f t="shared" si="43"/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42261.854780092588</v>
      </c>
      <c r="T690" s="9">
        <f t="shared" si="43"/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9">
        <f t="shared" si="42"/>
        <v>42675.41778935185</v>
      </c>
      <c r="T691" s="9">
        <f t="shared" si="43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9">
        <f t="shared" si="42"/>
        <v>42579.384733796294</v>
      </c>
      <c r="T692" s="9">
        <f t="shared" si="43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42157.778310185182</v>
      </c>
      <c r="T693" s="9">
        <f t="shared" si="43"/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9">
        <f t="shared" si="42"/>
        <v>42696.12572916667</v>
      </c>
      <c r="T694" s="9">
        <f t="shared" si="43"/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9">
        <f t="shared" si="42"/>
        <v>42094.558182870373</v>
      </c>
      <c r="T695" s="9">
        <f t="shared" si="43"/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9">
        <f t="shared" si="42"/>
        <v>42737.413877314815</v>
      </c>
      <c r="T696" s="9">
        <f t="shared" si="43"/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9">
        <f t="shared" si="42"/>
        <v>41913.271064814813</v>
      </c>
      <c r="T697" s="9">
        <f t="shared" si="43"/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41815.677106481482</v>
      </c>
      <c r="T698" s="9">
        <f t="shared" si="43"/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9">
        <f t="shared" si="42"/>
        <v>42388.273020833338</v>
      </c>
      <c r="T699" s="9">
        <f t="shared" si="43"/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9">
        <f t="shared" si="42"/>
        <v>41866.681076388886</v>
      </c>
      <c r="T700" s="9">
        <f t="shared" si="43"/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9">
        <f t="shared" si="42"/>
        <v>41563.235509259262</v>
      </c>
      <c r="T701" s="9">
        <f t="shared" si="43"/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42715.438437500001</v>
      </c>
      <c r="T702" s="9">
        <f t="shared" si="43"/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9">
        <f t="shared" si="42"/>
        <v>41813.412962962961</v>
      </c>
      <c r="T703" s="9">
        <f t="shared" si="43"/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9">
        <f t="shared" si="42"/>
        <v>42668.476701388892</v>
      </c>
      <c r="T704" s="9">
        <f t="shared" si="43"/>
        <v>42698.518368055549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9">
        <f t="shared" si="42"/>
        <v>42711.700798611113</v>
      </c>
      <c r="T705" s="9">
        <f t="shared" si="43"/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ref="O706:O769" si="44">E706/D706</f>
        <v>8.7454545454545458E-3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42725.942916666667</v>
      </c>
      <c r="T706" s="9">
        <f t="shared" si="43"/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si="44"/>
        <v>9.7699999999999992E-3</v>
      </c>
      <c r="P707">
        <f t="shared" ref="P707:P770" si="45">E707/L707</f>
        <v>195.4</v>
      </c>
      <c r="Q707" t="s">
        <v>8319</v>
      </c>
      <c r="R707" t="s">
        <v>8321</v>
      </c>
      <c r="S707" s="9">
        <f t="shared" ref="S707:S770" si="46">(((J707/60)/60)/24)+DATE(1970,1,1)+(-6/24)</f>
        <v>42726.241643518515</v>
      </c>
      <c r="T707" s="9">
        <f t="shared" ref="T707:T770" si="47">(((I707/60)/60)/24)+DATE(1970,1,1)+(-6/24)</f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42676.745173611111</v>
      </c>
      <c r="T708" s="9">
        <f t="shared" si="47"/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9">
        <f t="shared" si="46"/>
        <v>42696.413506944446</v>
      </c>
      <c r="T709" s="9">
        <f t="shared" si="47"/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9">
        <f t="shared" si="46"/>
        <v>41835.331018518518</v>
      </c>
      <c r="T710" s="9">
        <f t="shared" si="47"/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41947.791192129633</v>
      </c>
      <c r="T711" s="9">
        <f t="shared" si="47"/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41837.734976851854</v>
      </c>
      <c r="T712" s="9">
        <f t="shared" si="47"/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9">
        <f t="shared" si="46"/>
        <v>42678.209120370375</v>
      </c>
      <c r="T713" s="9">
        <f t="shared" si="47"/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42384.430925925932</v>
      </c>
      <c r="T714" s="9">
        <f t="shared" si="47"/>
        <v>42414.430925925932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42496.279305555552</v>
      </c>
      <c r="T715" s="9">
        <f t="shared" si="47"/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9">
        <f t="shared" si="46"/>
        <v>42734.537986111114</v>
      </c>
      <c r="T716" s="9">
        <f t="shared" si="47"/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42272.840740740736</v>
      </c>
      <c r="T717" s="9">
        <f t="shared" si="47"/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9">
        <f t="shared" si="46"/>
        <v>41940.408645833333</v>
      </c>
      <c r="T718" s="9">
        <f t="shared" si="47"/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41857.604189814818</v>
      </c>
      <c r="T719" s="9">
        <f t="shared" si="47"/>
        <v>41887.604189814818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42752.595451388886</v>
      </c>
      <c r="T720" s="9">
        <f t="shared" si="47"/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42408.790231481486</v>
      </c>
      <c r="T721" s="9">
        <f t="shared" si="47"/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9">
        <f t="shared" si="46"/>
        <v>40909.399201388893</v>
      </c>
      <c r="T722" s="9">
        <f t="shared" si="47"/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9">
        <f t="shared" si="46"/>
        <v>41807.321840277778</v>
      </c>
      <c r="T723" s="9">
        <f t="shared" si="47"/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9">
        <f t="shared" si="46"/>
        <v>40977.555300925924</v>
      </c>
      <c r="T724" s="9">
        <f t="shared" si="47"/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42184.566539351858</v>
      </c>
      <c r="T725" s="9">
        <f t="shared" si="47"/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9">
        <f t="shared" si="46"/>
        <v>40694.388460648144</v>
      </c>
      <c r="T726" s="9">
        <f t="shared" si="47"/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9">
        <f t="shared" si="46"/>
        <v>42321.376296296294</v>
      </c>
      <c r="T727" s="9">
        <f t="shared" si="47"/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9">
        <f t="shared" si="46"/>
        <v>41345.792673611111</v>
      </c>
      <c r="T728" s="9">
        <f t="shared" si="47"/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9">
        <f t="shared" si="46"/>
        <v>41246.770243055551</v>
      </c>
      <c r="T729" s="9">
        <f t="shared" si="47"/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9">
        <f t="shared" si="46"/>
        <v>40731.587465277778</v>
      </c>
      <c r="T730" s="9">
        <f t="shared" si="47"/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41110.935891203706</v>
      </c>
      <c r="T731" s="9">
        <f t="shared" si="47"/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9">
        <f t="shared" si="46"/>
        <v>40854.495266203703</v>
      </c>
      <c r="T732" s="9">
        <f t="shared" si="47"/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9">
        <f t="shared" si="46"/>
        <v>40879.545682870368</v>
      </c>
      <c r="T733" s="9">
        <f t="shared" si="47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9">
        <f t="shared" si="46"/>
        <v>41486.174317129626</v>
      </c>
      <c r="T734" s="9">
        <f t="shared" si="47"/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9">
        <f t="shared" si="46"/>
        <v>41598.170046296298</v>
      </c>
      <c r="T735" s="9">
        <f t="shared" si="47"/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9">
        <f t="shared" si="46"/>
        <v>42101.914583333331</v>
      </c>
      <c r="T736" s="9">
        <f t="shared" si="47"/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9">
        <f t="shared" si="46"/>
        <v>41945.779467592591</v>
      </c>
      <c r="T737" s="9">
        <f t="shared" si="47"/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9">
        <f t="shared" si="46"/>
        <v>41579.484259259261</v>
      </c>
      <c r="T738" s="9">
        <f t="shared" si="47"/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9">
        <f t="shared" si="46"/>
        <v>41667.025312500002</v>
      </c>
      <c r="T739" s="9">
        <f t="shared" si="47"/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9">
        <f t="shared" si="46"/>
        <v>41943.354097222218</v>
      </c>
      <c r="T740" s="9">
        <f t="shared" si="47"/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9">
        <f t="shared" si="46"/>
        <v>41829.252650462964</v>
      </c>
      <c r="T741" s="9">
        <f t="shared" si="47"/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9">
        <f t="shared" si="46"/>
        <v>42161.896782407406</v>
      </c>
      <c r="T742" s="9">
        <f t="shared" si="47"/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9">
        <f t="shared" si="46"/>
        <v>41401.398217592592</v>
      </c>
      <c r="T743" s="9">
        <f t="shared" si="47"/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9">
        <f t="shared" si="46"/>
        <v>41689.667962962965</v>
      </c>
      <c r="T744" s="9">
        <f t="shared" si="47"/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9">
        <f t="shared" si="46"/>
        <v>40990.459317129629</v>
      </c>
      <c r="T745" s="9">
        <f t="shared" si="47"/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9">
        <f t="shared" si="46"/>
        <v>41226.70721064815</v>
      </c>
      <c r="T746" s="9">
        <f t="shared" si="47"/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9">
        <f t="shared" si="46"/>
        <v>41367.322280092594</v>
      </c>
      <c r="T747" s="9">
        <f t="shared" si="47"/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9">
        <f t="shared" si="46"/>
        <v>41156.792928240742</v>
      </c>
      <c r="T748" s="9">
        <f t="shared" si="47"/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9">
        <f t="shared" si="46"/>
        <v>41988.298831018517</v>
      </c>
      <c r="T749" s="9">
        <f t="shared" si="47"/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9">
        <f t="shared" si="46"/>
        <v>41831.596828703703</v>
      </c>
      <c r="T750" s="9">
        <f t="shared" si="47"/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9">
        <f t="shared" si="46"/>
        <v>42733.69131944445</v>
      </c>
      <c r="T751" s="9">
        <f t="shared" si="47"/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9">
        <f t="shared" si="46"/>
        <v>41299.628148148149</v>
      </c>
      <c r="T752" s="9">
        <f t="shared" si="47"/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9">
        <f t="shared" si="46"/>
        <v>40713.380497685182</v>
      </c>
      <c r="T753" s="9">
        <f t="shared" si="47"/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9">
        <f t="shared" si="46"/>
        <v>42639.171493055561</v>
      </c>
      <c r="T754" s="9">
        <f t="shared" si="47"/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9">
        <f t="shared" si="46"/>
        <v>42019.340173611112</v>
      </c>
      <c r="T755" s="9">
        <f t="shared" si="47"/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9">
        <f t="shared" si="46"/>
        <v>41249.499085648145</v>
      </c>
      <c r="T756" s="9">
        <f t="shared" si="47"/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9">
        <f t="shared" si="46"/>
        <v>41383.355057870373</v>
      </c>
      <c r="T757" s="9">
        <f t="shared" si="47"/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9">
        <f t="shared" si="46"/>
        <v>40590.516886574071</v>
      </c>
      <c r="T758" s="9">
        <f t="shared" si="47"/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9">
        <f t="shared" si="46"/>
        <v>41234.804560185185</v>
      </c>
      <c r="T759" s="9">
        <f t="shared" si="47"/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9">
        <f t="shared" si="46"/>
        <v>40429.586435185185</v>
      </c>
      <c r="T760" s="9">
        <f t="shared" si="47"/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9">
        <f t="shared" si="46"/>
        <v>41789.080312500002</v>
      </c>
      <c r="T761" s="9">
        <f t="shared" si="47"/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42670.514039351852</v>
      </c>
      <c r="T762" s="9">
        <f t="shared" si="47"/>
        <v>42700.555706018517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9">
        <f t="shared" si="46"/>
        <v>41642.501458333332</v>
      </c>
      <c r="T763" s="9">
        <f t="shared" si="47"/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42690.608449074076</v>
      </c>
      <c r="T764" s="9">
        <f t="shared" si="47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41471.196851851848</v>
      </c>
      <c r="T765" s="9">
        <f t="shared" si="47"/>
        <v>41501.196851851848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42226.923159722224</v>
      </c>
      <c r="T766" s="9">
        <f t="shared" si="47"/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9">
        <f t="shared" si="46"/>
        <v>41901.292638888888</v>
      </c>
      <c r="T767" s="9">
        <f t="shared" si="47"/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42021.533368055556</v>
      </c>
      <c r="T768" s="9">
        <f t="shared" si="47"/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42114.893634259264</v>
      </c>
      <c r="T769" s="9">
        <f t="shared" si="47"/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ref="O770:O833" si="48">E770/D770</f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41593.957060185188</v>
      </c>
      <c r="T770" s="9">
        <f t="shared" si="47"/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si="48"/>
        <v>0.41399999999999998</v>
      </c>
      <c r="P771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(((J771/60)/60)/24)+DATE(1970,1,1)+(-6/24)</f>
        <v>41604.746458333335</v>
      </c>
      <c r="T771" s="9">
        <f t="shared" ref="T771:T834" si="51">(((I771/60)/60)/24)+DATE(1970,1,1)+(-6/24)</f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41289.749641203707</v>
      </c>
      <c r="T772" s="9">
        <f t="shared" si="51"/>
        <v>41329.749641203707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42349.574097222227</v>
      </c>
      <c r="T773" s="9">
        <f t="shared" si="51"/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40067.806932870371</v>
      </c>
      <c r="T774" s="9">
        <f t="shared" si="51"/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42100.485937499994</v>
      </c>
      <c r="T775" s="9">
        <f t="shared" si="51"/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41663.530300925922</v>
      </c>
      <c r="T776" s="9">
        <f t="shared" si="51"/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40862.810127314813</v>
      </c>
      <c r="T777" s="9">
        <f t="shared" si="51"/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9">
        <f t="shared" si="50"/>
        <v>42250.435706018514</v>
      </c>
      <c r="T778" s="9">
        <f t="shared" si="51"/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41456.731215277774</v>
      </c>
      <c r="T779" s="9">
        <f t="shared" si="51"/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41729.452314814815</v>
      </c>
      <c r="T780" s="9">
        <f t="shared" si="51"/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9">
        <f t="shared" si="50"/>
        <v>40436.43408564815</v>
      </c>
      <c r="T781" s="9">
        <f t="shared" si="51"/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9">
        <f t="shared" si="50"/>
        <v>40636.423900462964</v>
      </c>
      <c r="T782" s="9">
        <f t="shared" si="51"/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9">
        <f t="shared" si="50"/>
        <v>41402.750856481485</v>
      </c>
      <c r="T783" s="9">
        <f t="shared" si="51"/>
        <v>41432.750856481485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48"/>
        <v>1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41116.508125</v>
      </c>
      <c r="T784" s="9">
        <f t="shared" si="51"/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9">
        <f t="shared" si="50"/>
        <v>40987.523715277777</v>
      </c>
      <c r="T785" s="9">
        <f t="shared" si="51"/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41674.899525462963</v>
      </c>
      <c r="T786" s="9">
        <f t="shared" si="51"/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9">
        <f t="shared" si="50"/>
        <v>41303.343923611108</v>
      </c>
      <c r="T787" s="9">
        <f t="shared" si="51"/>
        <v>41333.343923611108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9">
        <f t="shared" si="50"/>
        <v>40982.805949074071</v>
      </c>
      <c r="T788" s="9">
        <f t="shared" si="51"/>
        <v>41040.407638888886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9">
        <f t="shared" si="50"/>
        <v>41549.377615740741</v>
      </c>
      <c r="T789" s="9">
        <f t="shared" si="51"/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9">
        <f t="shared" si="50"/>
        <v>41058.756805555553</v>
      </c>
      <c r="T790" s="9">
        <f t="shared" si="51"/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9">
        <f t="shared" si="50"/>
        <v>41276.936111111114</v>
      </c>
      <c r="T791" s="9">
        <f t="shared" si="51"/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9">
        <f t="shared" si="50"/>
        <v>41275.797905092593</v>
      </c>
      <c r="T792" s="9">
        <f t="shared" si="51"/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9">
        <f t="shared" si="50"/>
        <v>41557.530624999999</v>
      </c>
      <c r="T793" s="9">
        <f t="shared" si="51"/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9">
        <f t="shared" si="50"/>
        <v>41555.623645833337</v>
      </c>
      <c r="T794" s="9">
        <f t="shared" si="51"/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9">
        <f t="shared" si="50"/>
        <v>41442.491249999999</v>
      </c>
      <c r="T795" s="9">
        <f t="shared" si="51"/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9">
        <f t="shared" si="50"/>
        <v>40735.865011574075</v>
      </c>
      <c r="T796" s="9">
        <f t="shared" si="51"/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9">
        <f t="shared" si="50"/>
        <v>40963.363032407404</v>
      </c>
      <c r="T797" s="9">
        <f t="shared" si="51"/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9">
        <f t="shared" si="50"/>
        <v>41502.632928240739</v>
      </c>
      <c r="T798" s="9">
        <f t="shared" si="51"/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9">
        <f t="shared" si="50"/>
        <v>40996.744074074071</v>
      </c>
      <c r="T799" s="9">
        <f t="shared" si="51"/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9">
        <f t="shared" si="50"/>
        <v>41882.340127314819</v>
      </c>
      <c r="T800" s="9">
        <f t="shared" si="51"/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9">
        <f t="shared" si="50"/>
        <v>40996.417199074072</v>
      </c>
      <c r="T801" s="9">
        <f t="shared" si="51"/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41863.183495370373</v>
      </c>
      <c r="T802" s="9">
        <f t="shared" si="51"/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9">
        <f t="shared" si="50"/>
        <v>40695.545370370368</v>
      </c>
      <c r="T803" s="9">
        <f t="shared" si="51"/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9">
        <f t="shared" si="50"/>
        <v>41122.772268518522</v>
      </c>
      <c r="T804" s="9">
        <f t="shared" si="51"/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9">
        <f t="shared" si="50"/>
        <v>40665.699976851851</v>
      </c>
      <c r="T805" s="9">
        <f t="shared" si="51"/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9">
        <f t="shared" si="50"/>
        <v>40729.855625000004</v>
      </c>
      <c r="T806" s="9">
        <f t="shared" si="51"/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9">
        <f t="shared" si="50"/>
        <v>40690.573055555556</v>
      </c>
      <c r="T807" s="9">
        <f t="shared" si="51"/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9">
        <f t="shared" si="50"/>
        <v>40763.441423611112</v>
      </c>
      <c r="T808" s="9">
        <f t="shared" si="51"/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9">
        <f t="shared" si="50"/>
        <v>42759.378599537042</v>
      </c>
      <c r="T809" s="9">
        <f t="shared" si="51"/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9">
        <f t="shared" si="50"/>
        <v>41961.850532407407</v>
      </c>
      <c r="T810" s="9">
        <f t="shared" si="51"/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9">
        <f t="shared" si="50"/>
        <v>41628.583680555559</v>
      </c>
      <c r="T811" s="9">
        <f t="shared" si="51"/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9">
        <f t="shared" si="50"/>
        <v>41122.806273148148</v>
      </c>
      <c r="T812" s="9">
        <f t="shared" si="51"/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9">
        <f t="shared" si="50"/>
        <v>41443.393541666665</v>
      </c>
      <c r="T813" s="9">
        <f t="shared" si="51"/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9">
        <f t="shared" si="50"/>
        <v>41281.767962962964</v>
      </c>
      <c r="T814" s="9">
        <f t="shared" si="51"/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9">
        <f t="shared" si="50"/>
        <v>41080.710243055553</v>
      </c>
      <c r="T815" s="9">
        <f t="shared" si="51"/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9">
        <f t="shared" si="50"/>
        <v>40679.493067129632</v>
      </c>
      <c r="T816" s="9">
        <f t="shared" si="51"/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9">
        <f t="shared" si="50"/>
        <v>41914.667858796296</v>
      </c>
      <c r="T817" s="9">
        <f t="shared" si="51"/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41341.620868055557</v>
      </c>
      <c r="T818" s="9">
        <f t="shared" si="51"/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9">
        <f t="shared" si="50"/>
        <v>40925.349664351852</v>
      </c>
      <c r="T819" s="9">
        <f t="shared" si="51"/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9">
        <f t="shared" si="50"/>
        <v>41120.632881944446</v>
      </c>
      <c r="T820" s="9">
        <f t="shared" si="51"/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9">
        <f t="shared" si="50"/>
        <v>41619.748310185183</v>
      </c>
      <c r="T821" s="9">
        <f t="shared" si="51"/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9">
        <f t="shared" si="50"/>
        <v>41768.591921296298</v>
      </c>
      <c r="T822" s="9">
        <f t="shared" si="51"/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9">
        <f t="shared" si="50"/>
        <v>42093.672048611115</v>
      </c>
      <c r="T823" s="9">
        <f t="shared" si="51"/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9">
        <f t="shared" si="50"/>
        <v>41157.697337962964</v>
      </c>
      <c r="T824" s="9">
        <f t="shared" si="51"/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9">
        <f t="shared" si="50"/>
        <v>42055.722824074073</v>
      </c>
      <c r="T825" s="9">
        <f t="shared" si="51"/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9">
        <f t="shared" si="50"/>
        <v>40249.992106481484</v>
      </c>
      <c r="T826" s="9">
        <f t="shared" si="51"/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9">
        <f t="shared" si="50"/>
        <v>41186.056527777779</v>
      </c>
      <c r="T827" s="9">
        <f t="shared" si="51"/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9">
        <f t="shared" si="50"/>
        <v>40972.788541666669</v>
      </c>
      <c r="T828" s="9">
        <f t="shared" si="51"/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9">
        <f t="shared" si="50"/>
        <v>40927.223460648151</v>
      </c>
      <c r="T829" s="9">
        <f t="shared" si="51"/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9">
        <f t="shared" si="50"/>
        <v>41072.800717592596</v>
      </c>
      <c r="T830" s="9">
        <f t="shared" si="51"/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42504.551388888889</v>
      </c>
      <c r="T831" s="9">
        <f t="shared" si="51"/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9">
        <f t="shared" si="50"/>
        <v>41325.275752314818</v>
      </c>
      <c r="T832" s="9">
        <f t="shared" si="51"/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40996.396921296298</v>
      </c>
      <c r="T833" s="9">
        <f t="shared" si="51"/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ref="O834:O897" si="52">E834/D834</f>
        <v>1.0060706666666666</v>
      </c>
      <c r="P834">
        <f t="shared" si="49"/>
        <v>97.993896103896105</v>
      </c>
      <c r="Q834" t="s">
        <v>8325</v>
      </c>
      <c r="R834" t="s">
        <v>8326</v>
      </c>
      <c r="S834" s="9">
        <f t="shared" si="50"/>
        <v>40869.425173611111</v>
      </c>
      <c r="T834" s="9">
        <f t="shared" si="51"/>
        <v>40929.092361111114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si="52"/>
        <v>1.0166666666666666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(((J835/60)/60)/24)+DATE(1970,1,1)+(-6/24)</f>
        <v>41718.628182870372</v>
      </c>
      <c r="T835" s="9">
        <f t="shared" ref="T835:T898" si="55">(((I835/60)/60)/24)+DATE(1970,1,1)+(-6/24)</f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41422.572824074072</v>
      </c>
      <c r="T836" s="9">
        <f t="shared" si="55"/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9">
        <f t="shared" si="54"/>
        <v>41005.20784722222</v>
      </c>
      <c r="T837" s="9">
        <f t="shared" si="55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9">
        <f t="shared" si="54"/>
        <v>41523.806921296295</v>
      </c>
      <c r="T838" s="9">
        <f t="shared" si="55"/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9">
        <f t="shared" si="54"/>
        <v>41730.748402777775</v>
      </c>
      <c r="T839" s="9">
        <f t="shared" si="55"/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9">
        <f t="shared" si="54"/>
        <v>40895.647974537038</v>
      </c>
      <c r="T840" s="9">
        <f t="shared" si="55"/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9">
        <f t="shared" si="54"/>
        <v>41144.513379629629</v>
      </c>
      <c r="T841" s="9">
        <f t="shared" si="55"/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52"/>
        <v>1.2041660000000001</v>
      </c>
      <c r="P842">
        <f t="shared" si="53"/>
        <v>63.37715789473684</v>
      </c>
      <c r="Q842" t="s">
        <v>8325</v>
      </c>
      <c r="R842" t="s">
        <v>8327</v>
      </c>
      <c r="S842" s="9">
        <f t="shared" si="54"/>
        <v>42606.976701388892</v>
      </c>
      <c r="T842" s="9">
        <f t="shared" si="55"/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52"/>
        <v>1.0132000000000001</v>
      </c>
      <c r="P843">
        <f t="shared" si="53"/>
        <v>53.893617021276597</v>
      </c>
      <c r="Q843" t="s">
        <v>8325</v>
      </c>
      <c r="R843" t="s">
        <v>8327</v>
      </c>
      <c r="S843" s="9">
        <f t="shared" si="54"/>
        <v>41923.588692129626</v>
      </c>
      <c r="T843" s="9">
        <f t="shared" si="55"/>
        <v>41953.63035879629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52"/>
        <v>1.0431999999999999</v>
      </c>
      <c r="P844">
        <f t="shared" si="53"/>
        <v>66.871794871794876</v>
      </c>
      <c r="Q844" t="s">
        <v>8325</v>
      </c>
      <c r="R844" t="s">
        <v>8327</v>
      </c>
      <c r="S844" s="9">
        <f t="shared" si="54"/>
        <v>41526.342395833337</v>
      </c>
      <c r="T844" s="9">
        <f t="shared" si="55"/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52"/>
        <v>2.6713333333333331</v>
      </c>
      <c r="P845">
        <f t="shared" si="53"/>
        <v>63.102362204724407</v>
      </c>
      <c r="Q845" t="s">
        <v>8325</v>
      </c>
      <c r="R845" t="s">
        <v>8327</v>
      </c>
      <c r="S845" s="9">
        <f t="shared" si="54"/>
        <v>42695.007870370369</v>
      </c>
      <c r="T845" s="9">
        <f t="shared" si="55"/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52"/>
        <v>1.9413333333333334</v>
      </c>
      <c r="P846">
        <f t="shared" si="53"/>
        <v>36.628930817610062</v>
      </c>
      <c r="Q846" t="s">
        <v>8325</v>
      </c>
      <c r="R846" t="s">
        <v>8327</v>
      </c>
      <c r="S846" s="9">
        <f t="shared" si="54"/>
        <v>41905.434629629628</v>
      </c>
      <c r="T846" s="9">
        <f t="shared" si="55"/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52"/>
        <v>1.203802</v>
      </c>
      <c r="P847">
        <f t="shared" si="53"/>
        <v>34.005706214689269</v>
      </c>
      <c r="Q847" t="s">
        <v>8325</v>
      </c>
      <c r="R847" t="s">
        <v>8327</v>
      </c>
      <c r="S847" s="9">
        <f t="shared" si="54"/>
        <v>42577.955972222218</v>
      </c>
      <c r="T847" s="9">
        <f t="shared" si="55"/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52"/>
        <v>1.2200090909090908</v>
      </c>
      <c r="P848">
        <f t="shared" si="53"/>
        <v>28.553404255319148</v>
      </c>
      <c r="Q848" t="s">
        <v>8325</v>
      </c>
      <c r="R848" t="s">
        <v>8327</v>
      </c>
      <c r="S848" s="9">
        <f t="shared" si="54"/>
        <v>41694.141840277778</v>
      </c>
      <c r="T848" s="9">
        <f t="shared" si="55"/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52"/>
        <v>1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42165.54833333334</v>
      </c>
      <c r="T849" s="9">
        <f t="shared" si="55"/>
        <v>42195.54833333334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52"/>
        <v>1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42078.542048611111</v>
      </c>
      <c r="T850" s="9">
        <f t="shared" si="55"/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52"/>
        <v>1.1990000000000001</v>
      </c>
      <c r="P851">
        <f t="shared" si="53"/>
        <v>41.704347826086959</v>
      </c>
      <c r="Q851" t="s">
        <v>8325</v>
      </c>
      <c r="R851" t="s">
        <v>8327</v>
      </c>
      <c r="S851" s="9">
        <f t="shared" si="54"/>
        <v>42050.898888888885</v>
      </c>
      <c r="T851" s="9">
        <f t="shared" si="55"/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52"/>
        <v>1.55175</v>
      </c>
      <c r="P852">
        <f t="shared" si="53"/>
        <v>46.669172932330824</v>
      </c>
      <c r="Q852" t="s">
        <v>8325</v>
      </c>
      <c r="R852" t="s">
        <v>8327</v>
      </c>
      <c r="S852" s="9">
        <f t="shared" si="54"/>
        <v>42452.577743055561</v>
      </c>
      <c r="T852" s="9">
        <f t="shared" si="55"/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52"/>
        <v>1.3045</v>
      </c>
      <c r="P853">
        <f t="shared" si="53"/>
        <v>37.271428571428572</v>
      </c>
      <c r="Q853" t="s">
        <v>8325</v>
      </c>
      <c r="R853" t="s">
        <v>8327</v>
      </c>
      <c r="S853" s="9">
        <f t="shared" si="54"/>
        <v>42522.630243055552</v>
      </c>
      <c r="T853" s="9">
        <f t="shared" si="55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52"/>
        <v>1.0497142857142858</v>
      </c>
      <c r="P854">
        <f t="shared" si="53"/>
        <v>59.258064516129032</v>
      </c>
      <c r="Q854" t="s">
        <v>8325</v>
      </c>
      <c r="R854" t="s">
        <v>8327</v>
      </c>
      <c r="S854" s="9">
        <f t="shared" si="54"/>
        <v>42656.555497685185</v>
      </c>
      <c r="T854" s="9">
        <f t="shared" si="55"/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52"/>
        <v>1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42021.582280092596</v>
      </c>
      <c r="T855" s="9">
        <f t="shared" si="55"/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52"/>
        <v>1.1822050359712231</v>
      </c>
      <c r="P856">
        <f t="shared" si="53"/>
        <v>65.8623246492986</v>
      </c>
      <c r="Q856" t="s">
        <v>8325</v>
      </c>
      <c r="R856" t="s">
        <v>8327</v>
      </c>
      <c r="S856" s="9">
        <f t="shared" si="54"/>
        <v>42701.962337962963</v>
      </c>
      <c r="T856" s="9">
        <f t="shared" si="55"/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52"/>
        <v>1.0344827586206897</v>
      </c>
      <c r="P857">
        <f t="shared" si="53"/>
        <v>31.914893617021278</v>
      </c>
      <c r="Q857" t="s">
        <v>8325</v>
      </c>
      <c r="R857" t="s">
        <v>8327</v>
      </c>
      <c r="S857" s="9">
        <f t="shared" si="54"/>
        <v>42544.875196759262</v>
      </c>
      <c r="T857" s="9">
        <f t="shared" si="55"/>
        <v>42574.875196759262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52"/>
        <v>2.1800000000000002</v>
      </c>
      <c r="P858">
        <f t="shared" si="53"/>
        <v>19.464285714285715</v>
      </c>
      <c r="Q858" t="s">
        <v>8325</v>
      </c>
      <c r="R858" t="s">
        <v>8327</v>
      </c>
      <c r="S858" s="9">
        <f t="shared" si="54"/>
        <v>42609.061990740738</v>
      </c>
      <c r="T858" s="9">
        <f t="shared" si="55"/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52"/>
        <v>1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42291.331377314811</v>
      </c>
      <c r="T859" s="9">
        <f t="shared" si="55"/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52"/>
        <v>1.4400583333333332</v>
      </c>
      <c r="P860">
        <f t="shared" si="53"/>
        <v>22.737763157894737</v>
      </c>
      <c r="Q860" t="s">
        <v>8325</v>
      </c>
      <c r="R860" t="s">
        <v>8327</v>
      </c>
      <c r="S860" s="9">
        <f t="shared" si="54"/>
        <v>42079.495578703703</v>
      </c>
      <c r="T860" s="9">
        <f t="shared" si="55"/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52"/>
        <v>1.0467500000000001</v>
      </c>
      <c r="P861">
        <f t="shared" si="53"/>
        <v>42.724489795918366</v>
      </c>
      <c r="Q861" t="s">
        <v>8325</v>
      </c>
      <c r="R861" t="s">
        <v>8327</v>
      </c>
      <c r="S861" s="9">
        <f t="shared" si="54"/>
        <v>42128.570231481484</v>
      </c>
      <c r="T861" s="9">
        <f t="shared" si="55"/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52"/>
        <v>0.18142857142857144</v>
      </c>
      <c r="P862">
        <f t="shared" si="53"/>
        <v>52.916666666666664</v>
      </c>
      <c r="Q862" t="s">
        <v>8325</v>
      </c>
      <c r="R862" t="s">
        <v>8328</v>
      </c>
      <c r="S862" s="9">
        <f t="shared" si="54"/>
        <v>41570.232789351852</v>
      </c>
      <c r="T862" s="9">
        <f t="shared" si="55"/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42599.715324074074</v>
      </c>
      <c r="T863" s="9">
        <f t="shared" si="55"/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41559.3049537037</v>
      </c>
      <c r="T864" s="9">
        <f t="shared" si="55"/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40920.867662037039</v>
      </c>
      <c r="T865" s="9">
        <f t="shared" si="55"/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52"/>
        <v>0.41538461538461541</v>
      </c>
      <c r="P866">
        <f t="shared" si="53"/>
        <v>34.177215189873415</v>
      </c>
      <c r="Q866" t="s">
        <v>8325</v>
      </c>
      <c r="R866" t="s">
        <v>8328</v>
      </c>
      <c r="S866" s="9">
        <f t="shared" si="54"/>
        <v>41540.856921296298</v>
      </c>
      <c r="T866" s="9">
        <f t="shared" si="55"/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41230.52311342593</v>
      </c>
      <c r="T867" s="9">
        <f t="shared" si="55"/>
        <v>41290.52311342593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52"/>
        <v>0.18285714285714286</v>
      </c>
      <c r="P868">
        <f t="shared" si="53"/>
        <v>58.18181818181818</v>
      </c>
      <c r="Q868" t="s">
        <v>8325</v>
      </c>
      <c r="R868" t="s">
        <v>8328</v>
      </c>
      <c r="S868" s="9">
        <f t="shared" si="54"/>
        <v>42025.387939814813</v>
      </c>
      <c r="T868" s="9">
        <f t="shared" si="55"/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52"/>
        <v>0.2402</v>
      </c>
      <c r="P869">
        <f t="shared" si="53"/>
        <v>109.18181818181819</v>
      </c>
      <c r="Q869" t="s">
        <v>8325</v>
      </c>
      <c r="R869" t="s">
        <v>8328</v>
      </c>
      <c r="S869" s="9">
        <f t="shared" si="54"/>
        <v>40087.855393518519</v>
      </c>
      <c r="T869" s="9">
        <f t="shared" si="55"/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41615.777754629627</v>
      </c>
      <c r="T870" s="9">
        <f t="shared" si="55"/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52"/>
        <v>0.11818181818181818</v>
      </c>
      <c r="P871">
        <f t="shared" si="53"/>
        <v>346.66666666666669</v>
      </c>
      <c r="Q871" t="s">
        <v>8325</v>
      </c>
      <c r="R871" t="s">
        <v>8328</v>
      </c>
      <c r="S871" s="9">
        <f t="shared" si="54"/>
        <v>41342.595567129632</v>
      </c>
      <c r="T871" s="9">
        <f t="shared" si="55"/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41487.772256944445</v>
      </c>
      <c r="T872" s="9">
        <f t="shared" si="55"/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52"/>
        <v>5.4166666666666669E-2</v>
      </c>
      <c r="P873">
        <f t="shared" si="53"/>
        <v>27.083333333333332</v>
      </c>
      <c r="Q873" t="s">
        <v>8325</v>
      </c>
      <c r="R873" t="s">
        <v>8328</v>
      </c>
      <c r="S873" s="9">
        <f t="shared" si="54"/>
        <v>41577.311284722222</v>
      </c>
      <c r="T873" s="9">
        <f t="shared" si="55"/>
        <v>41607.352951388886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40567.575543981482</v>
      </c>
      <c r="T874" s="9">
        <f t="shared" si="55"/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9">
        <f t="shared" si="54"/>
        <v>41183.917129629634</v>
      </c>
      <c r="T875" s="9">
        <f t="shared" si="55"/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52"/>
        <v>0.24333333333333335</v>
      </c>
      <c r="P876">
        <f t="shared" si="53"/>
        <v>34.761904761904759</v>
      </c>
      <c r="Q876" t="s">
        <v>8325</v>
      </c>
      <c r="R876" t="s">
        <v>8328</v>
      </c>
      <c r="S876" s="9">
        <f t="shared" si="54"/>
        <v>41368.333726851852</v>
      </c>
      <c r="T876" s="9">
        <f t="shared" si="55"/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42248.473738425921</v>
      </c>
      <c r="T877" s="9">
        <f t="shared" si="55"/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52"/>
        <v>0.40799492385786801</v>
      </c>
      <c r="P878">
        <f t="shared" si="53"/>
        <v>28.577777777777779</v>
      </c>
      <c r="Q878" t="s">
        <v>8325</v>
      </c>
      <c r="R878" t="s">
        <v>8328</v>
      </c>
      <c r="S878" s="9">
        <f t="shared" si="54"/>
        <v>41276.246840277774</v>
      </c>
      <c r="T878" s="9">
        <f t="shared" si="55"/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52"/>
        <v>0.67549999999999999</v>
      </c>
      <c r="P879">
        <f t="shared" si="53"/>
        <v>46.586206896551722</v>
      </c>
      <c r="Q879" t="s">
        <v>8325</v>
      </c>
      <c r="R879" t="s">
        <v>8328</v>
      </c>
      <c r="S879" s="9">
        <f t="shared" si="54"/>
        <v>41597.538888888892</v>
      </c>
      <c r="T879" s="9">
        <f t="shared" si="55"/>
        <v>41627.538888888892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40504.982916666668</v>
      </c>
      <c r="T880" s="9">
        <f t="shared" si="55"/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52"/>
        <v>0.30666666666666664</v>
      </c>
      <c r="P881">
        <f t="shared" si="53"/>
        <v>21.466666666666665</v>
      </c>
      <c r="Q881" t="s">
        <v>8325</v>
      </c>
      <c r="R881" t="s">
        <v>8328</v>
      </c>
      <c r="S881" s="9">
        <f t="shared" si="54"/>
        <v>41037.579918981479</v>
      </c>
      <c r="T881" s="9">
        <f t="shared" si="55"/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52"/>
        <v>2.9894179894179893E-2</v>
      </c>
      <c r="P882">
        <f t="shared" si="53"/>
        <v>14.125</v>
      </c>
      <c r="Q882" t="s">
        <v>8325</v>
      </c>
      <c r="R882" t="s">
        <v>8329</v>
      </c>
      <c r="S882" s="9">
        <f t="shared" si="54"/>
        <v>41179.07104166667</v>
      </c>
      <c r="T882" s="9">
        <f t="shared" si="55"/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40877.00099537037</v>
      </c>
      <c r="T883" s="9">
        <f t="shared" si="55"/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52"/>
        <v>0.20133333333333334</v>
      </c>
      <c r="P884">
        <f t="shared" si="53"/>
        <v>21.571428571428573</v>
      </c>
      <c r="Q884" t="s">
        <v>8325</v>
      </c>
      <c r="R884" t="s">
        <v>8329</v>
      </c>
      <c r="S884" s="9">
        <f t="shared" si="54"/>
        <v>40759.610532407409</v>
      </c>
      <c r="T884" s="9">
        <f t="shared" si="55"/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52"/>
        <v>0.4002</v>
      </c>
      <c r="P885">
        <f t="shared" si="53"/>
        <v>83.375</v>
      </c>
      <c r="Q885" t="s">
        <v>8325</v>
      </c>
      <c r="R885" t="s">
        <v>8329</v>
      </c>
      <c r="S885" s="9">
        <f t="shared" si="54"/>
        <v>42371.685590277775</v>
      </c>
      <c r="T885" s="9">
        <f t="shared" si="55"/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52"/>
        <v>0.01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40981.552615740737</v>
      </c>
      <c r="T886" s="9">
        <f t="shared" si="55"/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52"/>
        <v>0.75</v>
      </c>
      <c r="P887">
        <f t="shared" si="53"/>
        <v>35.714285714285715</v>
      </c>
      <c r="Q887" t="s">
        <v>8325</v>
      </c>
      <c r="R887" t="s">
        <v>8329</v>
      </c>
      <c r="S887" s="9">
        <f t="shared" si="54"/>
        <v>42713.691099537042</v>
      </c>
      <c r="T887" s="9">
        <f t="shared" si="55"/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52"/>
        <v>0.41</v>
      </c>
      <c r="P888">
        <f t="shared" si="53"/>
        <v>29.285714285714285</v>
      </c>
      <c r="Q888" t="s">
        <v>8325</v>
      </c>
      <c r="R888" t="s">
        <v>8329</v>
      </c>
      <c r="S888" s="9">
        <f t="shared" si="54"/>
        <v>42603.620520833334</v>
      </c>
      <c r="T888" s="9">
        <f t="shared" si="55"/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41026.708969907406</v>
      </c>
      <c r="T889" s="9">
        <f t="shared" si="55"/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40751.503298611111</v>
      </c>
      <c r="T890" s="9">
        <f t="shared" si="55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41887.534062500003</v>
      </c>
      <c r="T891" s="9">
        <f t="shared" si="55"/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41569.448831018519</v>
      </c>
      <c r="T892" s="9">
        <f t="shared" si="55"/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52"/>
        <v>3.2500000000000001E-2</v>
      </c>
      <c r="P893">
        <f t="shared" si="53"/>
        <v>28.888888888888889</v>
      </c>
      <c r="Q893" t="s">
        <v>8325</v>
      </c>
      <c r="R893" t="s">
        <v>8329</v>
      </c>
      <c r="S893" s="9">
        <f t="shared" si="54"/>
        <v>41841.781597222223</v>
      </c>
      <c r="T893" s="9">
        <f t="shared" si="55"/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52"/>
        <v>0.40749999999999997</v>
      </c>
      <c r="P894">
        <f t="shared" si="53"/>
        <v>143.8235294117647</v>
      </c>
      <c r="Q894" t="s">
        <v>8325</v>
      </c>
      <c r="R894" t="s">
        <v>8329</v>
      </c>
      <c r="S894" s="9">
        <f t="shared" si="54"/>
        <v>40303.95003472222</v>
      </c>
      <c r="T894" s="9">
        <f t="shared" si="55"/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52"/>
        <v>0.1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42065.647719907407</v>
      </c>
      <c r="T895" s="9">
        <f t="shared" si="55"/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52"/>
        <v>0.39169999999999999</v>
      </c>
      <c r="P896">
        <f t="shared" si="53"/>
        <v>147.81132075471697</v>
      </c>
      <c r="Q896" t="s">
        <v>8325</v>
      </c>
      <c r="R896" t="s">
        <v>8329</v>
      </c>
      <c r="S896" s="9">
        <f t="shared" si="54"/>
        <v>42496.731597222228</v>
      </c>
      <c r="T896" s="9">
        <f t="shared" si="55"/>
        <v>42526.731597222228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52"/>
        <v>2.4375000000000001E-2</v>
      </c>
      <c r="P897">
        <f t="shared" si="53"/>
        <v>27.857142857142858</v>
      </c>
      <c r="Q897" t="s">
        <v>8325</v>
      </c>
      <c r="R897" t="s">
        <v>8329</v>
      </c>
      <c r="S897" s="9">
        <f t="shared" si="54"/>
        <v>40430.877650462964</v>
      </c>
      <c r="T897" s="9">
        <f t="shared" si="55"/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ref="O898:O961" si="56">E898/D898</f>
        <v>0.4</v>
      </c>
      <c r="P898">
        <f t="shared" si="53"/>
        <v>44.444444444444443</v>
      </c>
      <c r="Q898" t="s">
        <v>8325</v>
      </c>
      <c r="R898" t="s">
        <v>8329</v>
      </c>
      <c r="S898" s="9">
        <f t="shared" si="54"/>
        <v>42218.622986111113</v>
      </c>
      <c r="T898" s="9">
        <f t="shared" si="55"/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si="56"/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(((J899/60)/60)/24)+DATE(1970,1,1)+(-6/24)</f>
        <v>41211.438750000001</v>
      </c>
      <c r="T899" s="9">
        <f t="shared" ref="T899:T962" si="59">(((I899/60)/60)/24)+DATE(1970,1,1)+(-6/24)</f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40878.508217592593</v>
      </c>
      <c r="T900" s="9">
        <f t="shared" si="59"/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40645.849097222221</v>
      </c>
      <c r="T901" s="9">
        <f t="shared" si="59"/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42429.59956018519</v>
      </c>
      <c r="T902" s="9">
        <f t="shared" si="59"/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40291.56150462963</v>
      </c>
      <c r="T903" s="9">
        <f t="shared" si="59"/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41829.715532407405</v>
      </c>
      <c r="T904" s="9">
        <f t="shared" si="59"/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41149.546064814815</v>
      </c>
      <c r="T905" s="9">
        <f t="shared" si="59"/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56"/>
        <v>3.0200000000000001E-3</v>
      </c>
      <c r="P906">
        <f t="shared" si="57"/>
        <v>50.333333333333336</v>
      </c>
      <c r="Q906" t="s">
        <v>8325</v>
      </c>
      <c r="R906" t="s">
        <v>8328</v>
      </c>
      <c r="S906" s="9">
        <f t="shared" si="58"/>
        <v>42341.830289351856</v>
      </c>
      <c r="T906" s="9">
        <f t="shared" si="59"/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56"/>
        <v>3.0153846153846153E-2</v>
      </c>
      <c r="P907">
        <f t="shared" si="57"/>
        <v>32.666666666666664</v>
      </c>
      <c r="Q907" t="s">
        <v>8325</v>
      </c>
      <c r="R907" t="s">
        <v>8328</v>
      </c>
      <c r="S907" s="9">
        <f t="shared" si="58"/>
        <v>40506.989884259259</v>
      </c>
      <c r="T907" s="9">
        <f t="shared" si="59"/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41680.939699074072</v>
      </c>
      <c r="T908" s="9">
        <f t="shared" si="59"/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40766.942395833335</v>
      </c>
      <c r="T909" s="9">
        <f t="shared" si="59"/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40340.551562499997</v>
      </c>
      <c r="T910" s="9">
        <f t="shared" si="59"/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41081.44027777778</v>
      </c>
      <c r="T911" s="9">
        <f t="shared" si="59"/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42737.295358796298</v>
      </c>
      <c r="T912" s="9">
        <f t="shared" si="59"/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41641.755150462966</v>
      </c>
      <c r="T913" s="9">
        <f t="shared" si="59"/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41193.859340277777</v>
      </c>
      <c r="T914" s="9">
        <f t="shared" si="59"/>
        <v>41253.901006944441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56"/>
        <v>6.6066666666666662E-2</v>
      </c>
      <c r="P915">
        <f t="shared" si="57"/>
        <v>82.583333333333329</v>
      </c>
      <c r="Q915" t="s">
        <v>8325</v>
      </c>
      <c r="R915" t="s">
        <v>8328</v>
      </c>
      <c r="S915" s="9">
        <f t="shared" si="58"/>
        <v>41003.889108796298</v>
      </c>
      <c r="T915" s="9">
        <f t="shared" si="59"/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41116.513275462967</v>
      </c>
      <c r="T916" s="9">
        <f t="shared" si="59"/>
        <v>41146.513275462967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56"/>
        <v>5.7692307692307696E-2</v>
      </c>
      <c r="P917">
        <f t="shared" si="57"/>
        <v>41.666666666666664</v>
      </c>
      <c r="Q917" t="s">
        <v>8325</v>
      </c>
      <c r="R917" t="s">
        <v>8328</v>
      </c>
      <c r="S917" s="9">
        <f t="shared" si="58"/>
        <v>40937.429560185185</v>
      </c>
      <c r="T917" s="9">
        <f t="shared" si="59"/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40434.603402777779</v>
      </c>
      <c r="T918" s="9">
        <f t="shared" si="59"/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41802.69363425926</v>
      </c>
      <c r="T919" s="9">
        <f t="shared" si="59"/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41944.666215277779</v>
      </c>
      <c r="T920" s="9">
        <f t="shared" si="59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41227.391724537039</v>
      </c>
      <c r="T921" s="9">
        <f t="shared" si="59"/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41562.42155092593</v>
      </c>
      <c r="T922" s="9">
        <f t="shared" si="59"/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40846.921018518515</v>
      </c>
      <c r="T923" s="9">
        <f t="shared" si="59"/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56"/>
        <v>0.21037037037037037</v>
      </c>
      <c r="P924">
        <f t="shared" si="57"/>
        <v>189.33333333333334</v>
      </c>
      <c r="Q924" t="s">
        <v>8325</v>
      </c>
      <c r="R924" t="s">
        <v>8328</v>
      </c>
      <c r="S924" s="9">
        <f t="shared" si="58"/>
        <v>41878.280011574076</v>
      </c>
      <c r="T924" s="9">
        <f t="shared" si="59"/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41934.709756944445</v>
      </c>
      <c r="T925" s="9">
        <f t="shared" si="59"/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41288.692928240744</v>
      </c>
      <c r="T926" s="9">
        <f t="shared" si="59"/>
        <v>41318.692928240744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41575.630914351852</v>
      </c>
      <c r="T927" s="9">
        <f t="shared" si="59"/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40337.77002314815</v>
      </c>
      <c r="T928" s="9">
        <f t="shared" si="59"/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41013.572858796295</v>
      </c>
      <c r="T929" s="9">
        <f t="shared" si="59"/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41180.61241898148</v>
      </c>
      <c r="T930" s="9">
        <f t="shared" si="59"/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40977.988067129627</v>
      </c>
      <c r="T931" s="9">
        <f t="shared" si="59"/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40312.665578703702</v>
      </c>
      <c r="T932" s="9">
        <f t="shared" si="59"/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56"/>
        <v>6.5500000000000003E-2</v>
      </c>
      <c r="P933">
        <f t="shared" si="57"/>
        <v>18.714285714285715</v>
      </c>
      <c r="Q933" t="s">
        <v>8325</v>
      </c>
      <c r="R933" t="s">
        <v>8328</v>
      </c>
      <c r="S933" s="9">
        <f t="shared" si="58"/>
        <v>41680.109976851854</v>
      </c>
      <c r="T933" s="9">
        <f t="shared" si="59"/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56"/>
        <v>0.14536842105263159</v>
      </c>
      <c r="P934">
        <f t="shared" si="57"/>
        <v>46.033333333333331</v>
      </c>
      <c r="Q934" t="s">
        <v>8325</v>
      </c>
      <c r="R934" t="s">
        <v>8328</v>
      </c>
      <c r="S934" s="9">
        <f t="shared" si="58"/>
        <v>41310.719270833331</v>
      </c>
      <c r="T934" s="9">
        <f t="shared" si="59"/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56"/>
        <v>0.06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41710.919085648151</v>
      </c>
      <c r="T935" s="9">
        <f t="shared" si="59"/>
        <v>41770.919085648151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56"/>
        <v>0.30399999999999999</v>
      </c>
      <c r="P936">
        <f t="shared" si="57"/>
        <v>50.666666666666664</v>
      </c>
      <c r="Q936" t="s">
        <v>8325</v>
      </c>
      <c r="R936" t="s">
        <v>8328</v>
      </c>
      <c r="S936" s="9">
        <f t="shared" si="58"/>
        <v>41733.487083333333</v>
      </c>
      <c r="T936" s="9">
        <f t="shared" si="59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42368.083668981482</v>
      </c>
      <c r="T937" s="9">
        <f t="shared" si="59"/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40882.774178240739</v>
      </c>
      <c r="T938" s="9">
        <f t="shared" si="59"/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41551.548113425924</v>
      </c>
      <c r="T939" s="9">
        <f t="shared" si="59"/>
        <v>41581.589780092596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41124.229722222226</v>
      </c>
      <c r="T940" s="9">
        <f t="shared" si="59"/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41416.513171296298</v>
      </c>
      <c r="T941" s="9">
        <f t="shared" si="59"/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9">
        <f t="shared" si="58"/>
        <v>42181.758402777778</v>
      </c>
      <c r="T942" s="9">
        <f t="shared" si="59"/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9">
        <f t="shared" si="58"/>
        <v>42745.846585648149</v>
      </c>
      <c r="T943" s="9">
        <f t="shared" si="59"/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42382.593287037031</v>
      </c>
      <c r="T944" s="9">
        <f t="shared" si="59"/>
        <v>42418.593287037031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9">
        <f t="shared" si="58"/>
        <v>42673.41788194445</v>
      </c>
      <c r="T945" s="9">
        <f t="shared" si="59"/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9">
        <f t="shared" si="58"/>
        <v>42444.333912037036</v>
      </c>
      <c r="T946" s="9">
        <f t="shared" si="59"/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42732.622986111113</v>
      </c>
      <c r="T947" s="9">
        <f t="shared" si="59"/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42592.500555555554</v>
      </c>
      <c r="T948" s="9">
        <f t="shared" si="59"/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42491.531319444446</v>
      </c>
      <c r="T949" s="9">
        <f t="shared" si="59"/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56"/>
        <v>0.12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42411.578287037039</v>
      </c>
      <c r="T950" s="9">
        <f t="shared" si="59"/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42360.793703703705</v>
      </c>
      <c r="T951" s="9">
        <f t="shared" si="59"/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9">
        <f t="shared" si="58"/>
        <v>42356.500706018516</v>
      </c>
      <c r="T952" s="9">
        <f t="shared" si="59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9">
        <f t="shared" si="58"/>
        <v>42480.403611111105</v>
      </c>
      <c r="T953" s="9">
        <f t="shared" si="59"/>
        <v>42525.403611111105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9">
        <f t="shared" si="58"/>
        <v>42662.363564814819</v>
      </c>
      <c r="T954" s="9">
        <f t="shared" si="59"/>
        <v>42692.405231481483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41998.914340277777</v>
      </c>
      <c r="T955" s="9">
        <f t="shared" si="59"/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9">
        <f t="shared" si="58"/>
        <v>42194.583784722221</v>
      </c>
      <c r="T956" s="9">
        <f t="shared" si="59"/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9">
        <f t="shared" si="58"/>
        <v>42586.045138888891</v>
      </c>
      <c r="T957" s="9">
        <f t="shared" si="59"/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9">
        <f t="shared" si="58"/>
        <v>42060.663877314815</v>
      </c>
      <c r="T958" s="9">
        <f t="shared" si="59"/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9">
        <f t="shared" si="58"/>
        <v>42660.302465277782</v>
      </c>
      <c r="T959" s="9">
        <f t="shared" si="59"/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9">
        <f t="shared" si="58"/>
        <v>42082.552812499998</v>
      </c>
      <c r="T960" s="9">
        <f t="shared" si="59"/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9">
        <f t="shared" si="58"/>
        <v>41992.924363425926</v>
      </c>
      <c r="T961" s="9">
        <f t="shared" si="59"/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ref="O962:O1025" si="60">E962/D962</f>
        <v>0.46100628930817611</v>
      </c>
      <c r="P962">
        <f t="shared" si="57"/>
        <v>136.46276595744681</v>
      </c>
      <c r="Q962" t="s">
        <v>8319</v>
      </c>
      <c r="R962" t="s">
        <v>8321</v>
      </c>
      <c r="S962" s="9">
        <f t="shared" si="58"/>
        <v>42766.376793981486</v>
      </c>
      <c r="T962" s="9">
        <f t="shared" si="59"/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si="60"/>
        <v>0.42188421052631581</v>
      </c>
      <c r="P963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(((J963/60)/60)/24)+DATE(1970,1,1)+(-6/24)</f>
        <v>42740.443692129629</v>
      </c>
      <c r="T963" s="9">
        <f t="shared" ref="T963:T1026" si="63">(((I963/60)/60)/24)+DATE(1970,1,1)+(-6/24)</f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9">
        <f t="shared" si="62"/>
        <v>42373.462418981479</v>
      </c>
      <c r="T964" s="9">
        <f t="shared" si="63"/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9">
        <f t="shared" si="62"/>
        <v>42625.385636574079</v>
      </c>
      <c r="T965" s="9">
        <f t="shared" si="63"/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9">
        <f t="shared" si="62"/>
        <v>42208.378692129627</v>
      </c>
      <c r="T966" s="9">
        <f t="shared" si="63"/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9">
        <f t="shared" si="62"/>
        <v>42636.766736111109</v>
      </c>
      <c r="T967" s="9">
        <f t="shared" si="63"/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42619.385787037041</v>
      </c>
      <c r="T968" s="9">
        <f t="shared" si="63"/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9">
        <f t="shared" si="62"/>
        <v>42422.004328703704</v>
      </c>
      <c r="T969" s="9">
        <f t="shared" si="63"/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41836.597615740742</v>
      </c>
      <c r="T970" s="9">
        <f t="shared" si="63"/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9">
        <f t="shared" si="62"/>
        <v>42742.05332175926</v>
      </c>
      <c r="T971" s="9">
        <f t="shared" si="63"/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42720.970520833333</v>
      </c>
      <c r="T972" s="9">
        <f t="shared" si="63"/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42111.459027777775</v>
      </c>
      <c r="T973" s="9">
        <f t="shared" si="63"/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9">
        <f t="shared" si="62"/>
        <v>41856.615717592591</v>
      </c>
      <c r="T974" s="9">
        <f t="shared" si="63"/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9">
        <f t="shared" si="62"/>
        <v>42256.764965277776</v>
      </c>
      <c r="T975" s="9">
        <f t="shared" si="63"/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9">
        <f t="shared" si="62"/>
        <v>42424.499490740738</v>
      </c>
      <c r="T976" s="9">
        <f t="shared" si="63"/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9">
        <f t="shared" si="62"/>
        <v>42489.446585648147</v>
      </c>
      <c r="T977" s="9">
        <f t="shared" si="63"/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42184.808993055558</v>
      </c>
      <c r="T978" s="9">
        <f t="shared" si="63"/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42391.692094907412</v>
      </c>
      <c r="T979" s="9">
        <f t="shared" si="63"/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9">
        <f t="shared" si="62"/>
        <v>42395.059039351851</v>
      </c>
      <c r="T980" s="9">
        <f t="shared" si="63"/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9">
        <f t="shared" si="62"/>
        <v>42506.166990740734</v>
      </c>
      <c r="T981" s="9">
        <f t="shared" si="63"/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9">
        <f t="shared" si="62"/>
        <v>41928.654189814813</v>
      </c>
      <c r="T982" s="9">
        <f t="shared" si="63"/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41830.697013888886</v>
      </c>
      <c r="T983" s="9">
        <f t="shared" si="63"/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42615.503310185188</v>
      </c>
      <c r="T984" s="9">
        <f t="shared" si="63"/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9">
        <f t="shared" si="62"/>
        <v>42574.417650462965</v>
      </c>
      <c r="T985" s="9">
        <f t="shared" si="63"/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9">
        <f t="shared" si="62"/>
        <v>42060.86583333333</v>
      </c>
      <c r="T986" s="9">
        <f t="shared" si="63"/>
        <v>42090.824166666673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9">
        <f t="shared" si="62"/>
        <v>42339.717708333337</v>
      </c>
      <c r="T987" s="9">
        <f t="shared" si="63"/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9">
        <f t="shared" si="62"/>
        <v>42324.517361111109</v>
      </c>
      <c r="T988" s="9">
        <f t="shared" si="63"/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9">
        <f t="shared" si="62"/>
        <v>41773.044560185182</v>
      </c>
      <c r="T989" s="9">
        <f t="shared" si="63"/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42614.106770833328</v>
      </c>
      <c r="T990" s="9">
        <f t="shared" si="63"/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9">
        <f t="shared" si="62"/>
        <v>42611.683969907404</v>
      </c>
      <c r="T991" s="9">
        <f t="shared" si="63"/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41855.534305555557</v>
      </c>
      <c r="T992" s="9">
        <f t="shared" si="63"/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9">
        <f t="shared" si="62"/>
        <v>42538.50680555556</v>
      </c>
      <c r="T993" s="9">
        <f t="shared" si="63"/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42437.674988425926</v>
      </c>
      <c r="T994" s="9">
        <f t="shared" si="63"/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9">
        <f t="shared" si="62"/>
        <v>42652.714907407411</v>
      </c>
      <c r="T995" s="9">
        <f t="shared" si="63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9">
        <f t="shared" si="62"/>
        <v>41921.013078703705</v>
      </c>
      <c r="T996" s="9">
        <f t="shared" si="63"/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9">
        <f t="shared" si="62"/>
        <v>41947.690740740742</v>
      </c>
      <c r="T997" s="9">
        <f t="shared" si="63"/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41817.616435185184</v>
      </c>
      <c r="T998" s="9">
        <f t="shared" si="63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9">
        <f t="shared" si="62"/>
        <v>41940.85297453704</v>
      </c>
      <c r="T999" s="9">
        <f t="shared" si="63"/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9">
        <f t="shared" si="62"/>
        <v>42281.918993055559</v>
      </c>
      <c r="T1000" s="9">
        <f t="shared" si="63"/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9">
        <f t="shared" si="62"/>
        <v>41926.04965277778</v>
      </c>
      <c r="T1001" s="9">
        <f t="shared" si="63"/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8305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42748.809722222228</v>
      </c>
      <c r="T1002" s="9">
        <f t="shared" si="63"/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8305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42720.470057870371</v>
      </c>
      <c r="T1003" s="9">
        <f t="shared" si="63"/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8305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9">
        <f t="shared" si="62"/>
        <v>42325.434189814812</v>
      </c>
      <c r="T1004" s="9">
        <f t="shared" si="63"/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8305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9">
        <f t="shared" si="62"/>
        <v>42780.459039351852</v>
      </c>
      <c r="T1005" s="9">
        <f t="shared" si="63"/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8305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9">
        <f t="shared" si="62"/>
        <v>42388.458645833336</v>
      </c>
      <c r="T1006" s="9">
        <f t="shared" si="63"/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8305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9">
        <f t="shared" si="62"/>
        <v>42276.374803240738</v>
      </c>
      <c r="T1007" s="9">
        <f t="shared" si="63"/>
        <v>42307.374803240738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8305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41976.790185185186</v>
      </c>
      <c r="T1008" s="9">
        <f t="shared" si="63"/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8305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9">
        <f t="shared" si="62"/>
        <v>42676.333599537036</v>
      </c>
      <c r="T1009" s="9">
        <f t="shared" si="63"/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8305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42702.559201388889</v>
      </c>
      <c r="T1010" s="9">
        <f t="shared" si="63"/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8305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42510.354699074072</v>
      </c>
      <c r="T1011" s="9">
        <f t="shared" si="63"/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8305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42561.579421296294</v>
      </c>
      <c r="T1012" s="9">
        <f t="shared" si="63"/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8305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41946.648090277777</v>
      </c>
      <c r="T1013" s="9">
        <f t="shared" si="63"/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8305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9">
        <f t="shared" si="62"/>
        <v>42714.190416666665</v>
      </c>
      <c r="T1014" s="9">
        <f t="shared" si="63"/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8305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9">
        <f t="shared" si="62"/>
        <v>42339.583981481483</v>
      </c>
      <c r="T1015" s="9">
        <f t="shared" si="63"/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8305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41954.752488425926</v>
      </c>
      <c r="T1016" s="9">
        <f t="shared" si="63"/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8305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42303.628414351857</v>
      </c>
      <c r="T1017" s="9">
        <f t="shared" si="63"/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8305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9">
        <f t="shared" si="62"/>
        <v>42421.857129629629</v>
      </c>
      <c r="T1018" s="9">
        <f t="shared" si="63"/>
        <v>42466.815462962957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8305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9">
        <f t="shared" si="62"/>
        <v>42289.425173611111</v>
      </c>
      <c r="T1019" s="9">
        <f t="shared" si="63"/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8305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9">
        <f t="shared" si="62"/>
        <v>42535.242280092592</v>
      </c>
      <c r="T1020" s="9">
        <f t="shared" si="63"/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8305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42009.723946759259</v>
      </c>
      <c r="T1021" s="9">
        <f t="shared" si="63"/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42126.819548611107</v>
      </c>
      <c r="T1022" s="9">
        <f t="shared" si="63"/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60"/>
        <v>3.5180366666666667</v>
      </c>
      <c r="P1023">
        <f t="shared" si="61"/>
        <v>22.079728033472804</v>
      </c>
      <c r="Q1023" t="s">
        <v>8325</v>
      </c>
      <c r="R1023" t="s">
        <v>8330</v>
      </c>
      <c r="S1023" s="9">
        <f t="shared" si="62"/>
        <v>42271.001979166671</v>
      </c>
      <c r="T1023" s="9">
        <f t="shared" si="63"/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60"/>
        <v>1.149</v>
      </c>
      <c r="P1024">
        <f t="shared" si="61"/>
        <v>31.054054054054053</v>
      </c>
      <c r="Q1024" t="s">
        <v>8325</v>
      </c>
      <c r="R1024" t="s">
        <v>8330</v>
      </c>
      <c r="S1024" s="9">
        <f t="shared" si="62"/>
        <v>42111.396724537044</v>
      </c>
      <c r="T1024" s="9">
        <f t="shared" si="63"/>
        <v>42141.396724537044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60"/>
        <v>2.3715000000000002</v>
      </c>
      <c r="P1025">
        <f t="shared" si="61"/>
        <v>36.206106870229007</v>
      </c>
      <c r="Q1025" t="s">
        <v>8325</v>
      </c>
      <c r="R1025" t="s">
        <v>8330</v>
      </c>
      <c r="S1025" s="9">
        <f t="shared" si="62"/>
        <v>42145.669687500005</v>
      </c>
      <c r="T1025" s="9">
        <f t="shared" si="63"/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ref="O1026:O1089" si="64">E1026/D1026</f>
        <v>1.1863774999999999</v>
      </c>
      <c r="P1026">
        <f t="shared" si="61"/>
        <v>388.9762295081967</v>
      </c>
      <c r="Q1026" t="s">
        <v>8325</v>
      </c>
      <c r="R1026" t="s">
        <v>8330</v>
      </c>
      <c r="S1026" s="9">
        <f t="shared" si="62"/>
        <v>42370.330590277779</v>
      </c>
      <c r="T1026" s="9">
        <f t="shared" si="63"/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si="64"/>
        <v>1.099283142857143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(((J1027/60)/60)/24)+DATE(1970,1,1)+(-6/24)</f>
        <v>42049.583761574075</v>
      </c>
      <c r="T1027" s="9">
        <f t="shared" ref="T1027:T1090" si="67">(((I1027/60)/60)/24)+DATE(1970,1,1)+(-6/24)</f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64"/>
        <v>1.0000828571428571</v>
      </c>
      <c r="P1028">
        <f t="shared" si="65"/>
        <v>57.381803278688523</v>
      </c>
      <c r="Q1028" t="s">
        <v>8325</v>
      </c>
      <c r="R1028" t="s">
        <v>8330</v>
      </c>
      <c r="S1028" s="9">
        <f t="shared" si="66"/>
        <v>42426.157592592594</v>
      </c>
      <c r="T1028" s="9">
        <f t="shared" si="67"/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64"/>
        <v>1.0309292094387414</v>
      </c>
      <c r="P1029">
        <f t="shared" si="65"/>
        <v>69.666666666666671</v>
      </c>
      <c r="Q1029" t="s">
        <v>8325</v>
      </c>
      <c r="R1029" t="s">
        <v>8330</v>
      </c>
      <c r="S1029" s="9">
        <f t="shared" si="66"/>
        <v>41904.784108796295</v>
      </c>
      <c r="T1029" s="9">
        <f t="shared" si="67"/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64"/>
        <v>1.1727000000000001</v>
      </c>
      <c r="P1030">
        <f t="shared" si="65"/>
        <v>45.988235294117644</v>
      </c>
      <c r="Q1030" t="s">
        <v>8325</v>
      </c>
      <c r="R1030" t="s">
        <v>8330</v>
      </c>
      <c r="S1030" s="9">
        <f t="shared" si="66"/>
        <v>42755.377372685187</v>
      </c>
      <c r="T1030" s="9">
        <f t="shared" si="67"/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64"/>
        <v>1.1175999999999999</v>
      </c>
      <c r="P1031">
        <f t="shared" si="65"/>
        <v>79.262411347517727</v>
      </c>
      <c r="Q1031" t="s">
        <v>8325</v>
      </c>
      <c r="R1031" t="s">
        <v>8330</v>
      </c>
      <c r="S1031" s="9">
        <f t="shared" si="66"/>
        <v>42044.461886574078</v>
      </c>
      <c r="T1031" s="9">
        <f t="shared" si="67"/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64"/>
        <v>3.4209999999999998</v>
      </c>
      <c r="P1032">
        <f t="shared" si="65"/>
        <v>43.031446540880502</v>
      </c>
      <c r="Q1032" t="s">
        <v>8325</v>
      </c>
      <c r="R1032" t="s">
        <v>8330</v>
      </c>
      <c r="S1032" s="9">
        <f t="shared" si="66"/>
        <v>42611.233206018514</v>
      </c>
      <c r="T1032" s="9">
        <f t="shared" si="67"/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64"/>
        <v>1.0740000000000001</v>
      </c>
      <c r="P1033">
        <f t="shared" si="65"/>
        <v>108.48484848484848</v>
      </c>
      <c r="Q1033" t="s">
        <v>8325</v>
      </c>
      <c r="R1033" t="s">
        <v>8330</v>
      </c>
      <c r="S1033" s="9">
        <f t="shared" si="66"/>
        <v>42324.514004629629</v>
      </c>
      <c r="T1033" s="9">
        <f t="shared" si="67"/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64"/>
        <v>1.0849703703703704</v>
      </c>
      <c r="P1034">
        <f t="shared" si="65"/>
        <v>61.029583333333335</v>
      </c>
      <c r="Q1034" t="s">
        <v>8325</v>
      </c>
      <c r="R1034" t="s">
        <v>8330</v>
      </c>
      <c r="S1034" s="9">
        <f t="shared" si="66"/>
        <v>42514.416956018518</v>
      </c>
      <c r="T1034" s="9">
        <f t="shared" si="67"/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64"/>
        <v>1.0286144578313252</v>
      </c>
      <c r="P1035">
        <f t="shared" si="65"/>
        <v>50.592592592592595</v>
      </c>
      <c r="Q1035" t="s">
        <v>8325</v>
      </c>
      <c r="R1035" t="s">
        <v>8330</v>
      </c>
      <c r="S1035" s="9">
        <f t="shared" si="66"/>
        <v>42688.482407407413</v>
      </c>
      <c r="T1035" s="9">
        <f t="shared" si="67"/>
        <v>42716.482407407413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64"/>
        <v>1.3000180000000001</v>
      </c>
      <c r="P1036">
        <f t="shared" si="65"/>
        <v>39.157168674698795</v>
      </c>
      <c r="Q1036" t="s">
        <v>8325</v>
      </c>
      <c r="R1036" t="s">
        <v>8330</v>
      </c>
      <c r="S1036" s="9">
        <f t="shared" si="66"/>
        <v>42554.916712962964</v>
      </c>
      <c r="T1036" s="9">
        <f t="shared" si="67"/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64"/>
        <v>1.0765217391304347</v>
      </c>
      <c r="P1037">
        <f t="shared" si="65"/>
        <v>65.15789473684211</v>
      </c>
      <c r="Q1037" t="s">
        <v>8325</v>
      </c>
      <c r="R1037" t="s">
        <v>8330</v>
      </c>
      <c r="S1037" s="9">
        <f t="shared" si="66"/>
        <v>42016.391435185185</v>
      </c>
      <c r="T1037" s="9">
        <f t="shared" si="67"/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64"/>
        <v>1.1236044444444444</v>
      </c>
      <c r="P1038">
        <f t="shared" si="65"/>
        <v>23.963127962085309</v>
      </c>
      <c r="Q1038" t="s">
        <v>8325</v>
      </c>
      <c r="R1038" t="s">
        <v>8330</v>
      </c>
      <c r="S1038" s="9">
        <f t="shared" si="66"/>
        <v>41249.198958333334</v>
      </c>
      <c r="T1038" s="9">
        <f t="shared" si="67"/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64"/>
        <v>1.0209999999999999</v>
      </c>
      <c r="P1039">
        <f t="shared" si="65"/>
        <v>48.61904761904762</v>
      </c>
      <c r="Q1039" t="s">
        <v>8325</v>
      </c>
      <c r="R1039" t="s">
        <v>8330</v>
      </c>
      <c r="S1039" s="9">
        <f t="shared" si="66"/>
        <v>42119.572476851856</v>
      </c>
      <c r="T1039" s="9">
        <f t="shared" si="67"/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64"/>
        <v>1.4533333333333334</v>
      </c>
      <c r="P1040">
        <f t="shared" si="65"/>
        <v>35.73770491803279</v>
      </c>
      <c r="Q1040" t="s">
        <v>8325</v>
      </c>
      <c r="R1040" t="s">
        <v>8330</v>
      </c>
      <c r="S1040" s="9">
        <f t="shared" si="66"/>
        <v>42417.981747685189</v>
      </c>
      <c r="T1040" s="9">
        <f t="shared" si="67"/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64"/>
        <v>1.282</v>
      </c>
      <c r="P1041">
        <f t="shared" si="65"/>
        <v>21.366666666666667</v>
      </c>
      <c r="Q1041" t="s">
        <v>8325</v>
      </c>
      <c r="R1041" t="s">
        <v>8330</v>
      </c>
      <c r="S1041" s="9">
        <f t="shared" si="66"/>
        <v>42691.859328703707</v>
      </c>
      <c r="T1041" s="9">
        <f t="shared" si="67"/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8305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42579.458437499998</v>
      </c>
      <c r="T1042" s="9">
        <f t="shared" si="67"/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8305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41830.810092592597</v>
      </c>
      <c r="T1043" s="9">
        <f t="shared" si="67"/>
        <v>41850.810092592597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8305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41851.446157407408</v>
      </c>
      <c r="T1044" s="9">
        <f t="shared" si="67"/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8305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64"/>
        <v>8.5370000000000001E-2</v>
      </c>
      <c r="P1045">
        <f t="shared" si="65"/>
        <v>29.236301369863014</v>
      </c>
      <c r="Q1045" t="s">
        <v>8331</v>
      </c>
      <c r="R1045" t="s">
        <v>8332</v>
      </c>
      <c r="S1045" s="9">
        <f t="shared" si="66"/>
        <v>42114.002951388888</v>
      </c>
      <c r="T1045" s="9">
        <f t="shared" si="67"/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8305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42011.675937499997</v>
      </c>
      <c r="T1046" s="9">
        <f t="shared" si="67"/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8305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41844.624421296299</v>
      </c>
      <c r="T1047" s="9">
        <f t="shared" si="67"/>
        <v>41874.624421296299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8305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42319.601388888885</v>
      </c>
      <c r="T1048" s="9">
        <f t="shared" si="67"/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8305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41918.568460648145</v>
      </c>
      <c r="T1049" s="9">
        <f t="shared" si="67"/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8305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42597.803113425922</v>
      </c>
      <c r="T1050" s="9">
        <f t="shared" si="67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8305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42382.181076388893</v>
      </c>
      <c r="T1051" s="9">
        <f t="shared" si="67"/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8305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42231.5471875</v>
      </c>
      <c r="T1052" s="9">
        <f t="shared" si="67"/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8305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41849.764178240745</v>
      </c>
      <c r="T1053" s="9">
        <f t="shared" si="67"/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8305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42483.547395833331</v>
      </c>
      <c r="T1054" s="9">
        <f t="shared" si="67"/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8305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42774.922824074078</v>
      </c>
      <c r="T1055" s="9">
        <f t="shared" si="67"/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8305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41831.601840277777</v>
      </c>
      <c r="T1056" s="9">
        <f t="shared" si="67"/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8305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42406.742418981477</v>
      </c>
      <c r="T1057" s="9">
        <f t="shared" si="67"/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8305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42058.469641203701</v>
      </c>
      <c r="T1058" s="9">
        <f t="shared" si="67"/>
        <v>42118.427974537044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8305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42678.621331018512</v>
      </c>
      <c r="T1059" s="9">
        <f t="shared" si="67"/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8305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42047.650960648149</v>
      </c>
      <c r="T1060" s="9">
        <f t="shared" si="67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8305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42046.54</v>
      </c>
      <c r="T1061" s="9">
        <f t="shared" si="67"/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8305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42079.663113425922</v>
      </c>
      <c r="T1062" s="9">
        <f t="shared" si="67"/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8305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42432.026712962965</v>
      </c>
      <c r="T1063" s="9">
        <f t="shared" si="67"/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8305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42556.557187500002</v>
      </c>
      <c r="T1064" s="9">
        <f t="shared" si="67"/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8305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42582.780810185184</v>
      </c>
      <c r="T1065" s="9">
        <f t="shared" si="67"/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64"/>
        <v>8.9744444444444446E-2</v>
      </c>
      <c r="P1066">
        <f t="shared" si="65"/>
        <v>65.666666666666671</v>
      </c>
      <c r="Q1066" t="s">
        <v>8333</v>
      </c>
      <c r="R1066" t="s">
        <v>8334</v>
      </c>
      <c r="S1066" s="9">
        <f t="shared" si="66"/>
        <v>41416.978043981479</v>
      </c>
      <c r="T1066" s="9">
        <f t="shared" si="67"/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41661.131041666667</v>
      </c>
      <c r="T1067" s="9">
        <f t="shared" si="67"/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64"/>
        <v>3.3673333333333333E-2</v>
      </c>
      <c r="P1068">
        <f t="shared" si="65"/>
        <v>34.128378378378379</v>
      </c>
      <c r="Q1068" t="s">
        <v>8333</v>
      </c>
      <c r="R1068" t="s">
        <v>8334</v>
      </c>
      <c r="S1068" s="9">
        <f t="shared" si="66"/>
        <v>41445.712754629632</v>
      </c>
      <c r="T1068" s="9">
        <f t="shared" si="67"/>
        <v>41490.712754629632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41599.605682870373</v>
      </c>
      <c r="T1069" s="9">
        <f t="shared" si="67"/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42440.121111111104</v>
      </c>
      <c r="T1070" s="9">
        <f t="shared" si="67"/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64"/>
        <v>0.38636363636363635</v>
      </c>
      <c r="P1071">
        <f t="shared" si="65"/>
        <v>40.476190476190474</v>
      </c>
      <c r="Q1071" t="s">
        <v>8333</v>
      </c>
      <c r="R1071" t="s">
        <v>8334</v>
      </c>
      <c r="S1071" s="9">
        <f t="shared" si="66"/>
        <v>41571.979849537034</v>
      </c>
      <c r="T1071" s="9">
        <f t="shared" si="67"/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41162.761828703704</v>
      </c>
      <c r="T1072" s="9">
        <f t="shared" si="67"/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42295.503391203703</v>
      </c>
      <c r="T1073" s="9">
        <f t="shared" si="67"/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41645.582141203704</v>
      </c>
      <c r="T1074" s="9">
        <f t="shared" si="67"/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40802.714594907404</v>
      </c>
      <c r="T1075" s="9">
        <f t="shared" si="67"/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64"/>
        <v>6.3092592592592589E-2</v>
      </c>
      <c r="P1076">
        <f t="shared" si="65"/>
        <v>113.56666666666666</v>
      </c>
      <c r="Q1076" t="s">
        <v>8333</v>
      </c>
      <c r="R1076" t="s">
        <v>8334</v>
      </c>
      <c r="S1076" s="9">
        <f t="shared" si="66"/>
        <v>41612.922974537039</v>
      </c>
      <c r="T1076" s="9">
        <f t="shared" si="67"/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41005.654120370367</v>
      </c>
      <c r="T1077" s="9">
        <f t="shared" si="67"/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64"/>
        <v>0.62765333333333329</v>
      </c>
      <c r="P1078">
        <f t="shared" si="65"/>
        <v>48.281025641025643</v>
      </c>
      <c r="Q1078" t="s">
        <v>8333</v>
      </c>
      <c r="R1078" t="s">
        <v>8334</v>
      </c>
      <c r="S1078" s="9">
        <f t="shared" si="66"/>
        <v>41838.127893518518</v>
      </c>
      <c r="T1078" s="9">
        <f t="shared" si="67"/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64"/>
        <v>0.29376000000000002</v>
      </c>
      <c r="P1079">
        <f t="shared" si="65"/>
        <v>43.976047904191617</v>
      </c>
      <c r="Q1079" t="s">
        <v>8333</v>
      </c>
      <c r="R1079" t="s">
        <v>8334</v>
      </c>
      <c r="S1079" s="9">
        <f t="shared" si="66"/>
        <v>42352.91679398148</v>
      </c>
      <c r="T1079" s="9">
        <f t="shared" si="67"/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40700.945844907408</v>
      </c>
      <c r="T1080" s="9">
        <f t="shared" si="67"/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64"/>
        <v>2.6076923076923077E-2</v>
      </c>
      <c r="P1081">
        <f t="shared" si="65"/>
        <v>37.666666666666664</v>
      </c>
      <c r="Q1081" t="s">
        <v>8333</v>
      </c>
      <c r="R1081" t="s">
        <v>8334</v>
      </c>
      <c r="S1081" s="9">
        <f t="shared" si="66"/>
        <v>42479.316388888896</v>
      </c>
      <c r="T1081" s="9">
        <f t="shared" si="67"/>
        <v>42504.316388888896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64"/>
        <v>9.1050000000000006E-2</v>
      </c>
      <c r="P1082">
        <f t="shared" si="65"/>
        <v>18.581632653061224</v>
      </c>
      <c r="Q1082" t="s">
        <v>8333</v>
      </c>
      <c r="R1082" t="s">
        <v>8334</v>
      </c>
      <c r="S1082" s="9">
        <f t="shared" si="66"/>
        <v>41739.888113425928</v>
      </c>
      <c r="T1082" s="9">
        <f t="shared" si="67"/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42002.676990740743</v>
      </c>
      <c r="T1083" s="9">
        <f t="shared" si="67"/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64"/>
        <v>5.5999999999999999E-3</v>
      </c>
      <c r="P1084">
        <f t="shared" si="65"/>
        <v>18.666666666666668</v>
      </c>
      <c r="Q1084" t="s">
        <v>8333</v>
      </c>
      <c r="R1084" t="s">
        <v>8334</v>
      </c>
      <c r="S1084" s="9">
        <f t="shared" si="66"/>
        <v>41101.656111111115</v>
      </c>
      <c r="T1084" s="9">
        <f t="shared" si="67"/>
        <v>41131.656111111115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41793.409525462965</v>
      </c>
      <c r="T1085" s="9">
        <f t="shared" si="67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41829.662083333329</v>
      </c>
      <c r="T1086" s="9">
        <f t="shared" si="67"/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42413.421006944445</v>
      </c>
      <c r="T1087" s="9">
        <f t="shared" si="67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41845.616793981484</v>
      </c>
      <c r="T1088" s="9">
        <f t="shared" si="67"/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41775.463969907411</v>
      </c>
      <c r="T1089" s="9">
        <f t="shared" si="67"/>
        <v>41805.463969907411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ref="O1090:O1153" si="68">E1090/D1090</f>
        <v>0.14182977777777778</v>
      </c>
      <c r="P1090">
        <f t="shared" si="65"/>
        <v>43.41727891156463</v>
      </c>
      <c r="Q1090" t="s">
        <v>8333</v>
      </c>
      <c r="R1090" t="s">
        <v>8334</v>
      </c>
      <c r="S1090" s="9">
        <f t="shared" si="66"/>
        <v>41723.549386574072</v>
      </c>
      <c r="T1090" s="9">
        <f t="shared" si="67"/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si="68"/>
        <v>7.8266666666666665E-2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(((J1091/60)/60)/24)+DATE(1970,1,1)+(-6/24)</f>
        <v>42150.939525462964</v>
      </c>
      <c r="T1091" s="9">
        <f t="shared" ref="T1091:T1154" si="71">(((I1091/60)/60)/24)+DATE(1970,1,1)+(-6/24)</f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42122.935798611114</v>
      </c>
      <c r="T1092" s="9">
        <f t="shared" si="71"/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42440.570277777777</v>
      </c>
      <c r="T1093" s="9">
        <f t="shared" si="71"/>
        <v>42470.528611111105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41249.775902777779</v>
      </c>
      <c r="T1094" s="9">
        <f t="shared" si="71"/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68"/>
        <v>0.14083333333333334</v>
      </c>
      <c r="P1095">
        <f t="shared" si="69"/>
        <v>10.5625</v>
      </c>
      <c r="Q1095" t="s">
        <v>8333</v>
      </c>
      <c r="R1095" t="s">
        <v>8334</v>
      </c>
      <c r="S1095" s="9">
        <f t="shared" si="70"/>
        <v>42396.723807870367</v>
      </c>
      <c r="T1095" s="9">
        <f t="shared" si="71"/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68"/>
        <v>0.18300055555555556</v>
      </c>
      <c r="P1096">
        <f t="shared" si="69"/>
        <v>122.00037037037038</v>
      </c>
      <c r="Q1096" t="s">
        <v>8333</v>
      </c>
      <c r="R1096" t="s">
        <v>8334</v>
      </c>
      <c r="S1096" s="9">
        <f t="shared" si="70"/>
        <v>40795.463344907403</v>
      </c>
      <c r="T1096" s="9">
        <f t="shared" si="71"/>
        <v>40825.463344907403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68"/>
        <v>5.0347999999999997E-2</v>
      </c>
      <c r="P1097">
        <f t="shared" si="69"/>
        <v>267.80851063829789</v>
      </c>
      <c r="Q1097" t="s">
        <v>8333</v>
      </c>
      <c r="R1097" t="s">
        <v>8334</v>
      </c>
      <c r="S1097" s="9">
        <f t="shared" si="70"/>
        <v>41486.287268518521</v>
      </c>
      <c r="T1097" s="9">
        <f t="shared" si="71"/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68"/>
        <v>0.17933333333333334</v>
      </c>
      <c r="P1098">
        <f t="shared" si="69"/>
        <v>74.206896551724142</v>
      </c>
      <c r="Q1098" t="s">
        <v>8333</v>
      </c>
      <c r="R1098" t="s">
        <v>8334</v>
      </c>
      <c r="S1098" s="9">
        <f t="shared" si="70"/>
        <v>41885.26798611111</v>
      </c>
      <c r="T1098" s="9">
        <f t="shared" si="71"/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68"/>
        <v>4.6999999999999999E-4</v>
      </c>
      <c r="P1099">
        <f t="shared" si="69"/>
        <v>6.7142857142857144</v>
      </c>
      <c r="Q1099" t="s">
        <v>8333</v>
      </c>
      <c r="R1099" t="s">
        <v>8334</v>
      </c>
      <c r="S1099" s="9">
        <f t="shared" si="70"/>
        <v>41660.542557870373</v>
      </c>
      <c r="T1099" s="9">
        <f t="shared" si="71"/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68"/>
        <v>7.2120000000000004E-2</v>
      </c>
      <c r="P1100">
        <f t="shared" si="69"/>
        <v>81.954545454545453</v>
      </c>
      <c r="Q1100" t="s">
        <v>8333</v>
      </c>
      <c r="R1100" t="s">
        <v>8334</v>
      </c>
      <c r="S1100" s="9">
        <f t="shared" si="70"/>
        <v>41712.512673611112</v>
      </c>
      <c r="T1100" s="9">
        <f t="shared" si="71"/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42107.586435185185</v>
      </c>
      <c r="T1101" s="9">
        <f t="shared" si="71"/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42383.860775462963</v>
      </c>
      <c r="T1102" s="9">
        <f t="shared" si="71"/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68"/>
        <v>4.0999999999999999E-4</v>
      </c>
      <c r="P1103">
        <f t="shared" si="69"/>
        <v>6.833333333333333</v>
      </c>
      <c r="Q1103" t="s">
        <v>8333</v>
      </c>
      <c r="R1103" t="s">
        <v>8334</v>
      </c>
      <c r="S1103" s="9">
        <f t="shared" si="70"/>
        <v>42538.52243055556</v>
      </c>
      <c r="T1103" s="9">
        <f t="shared" si="71"/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68"/>
        <v>5.3124999999999999E-2</v>
      </c>
      <c r="P1104">
        <f t="shared" si="69"/>
        <v>17.708333333333332</v>
      </c>
      <c r="Q1104" t="s">
        <v>8333</v>
      </c>
      <c r="R1104" t="s">
        <v>8334</v>
      </c>
      <c r="S1104" s="9">
        <f t="shared" si="70"/>
        <v>41576.795428240745</v>
      </c>
      <c r="T1104" s="9">
        <f t="shared" si="71"/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42478.97210648148</v>
      </c>
      <c r="T1105" s="9">
        <f t="shared" si="71"/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68"/>
        <v>4.9516666666666667E-2</v>
      </c>
      <c r="P1106">
        <f t="shared" si="69"/>
        <v>80.297297297297291</v>
      </c>
      <c r="Q1106" t="s">
        <v>8333</v>
      </c>
      <c r="R1106" t="s">
        <v>8334</v>
      </c>
      <c r="S1106" s="9">
        <f t="shared" si="70"/>
        <v>41771.15996527778</v>
      </c>
      <c r="T1106" s="9">
        <f t="shared" si="71"/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41691.885729166665</v>
      </c>
      <c r="T1107" s="9">
        <f t="shared" si="71"/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68"/>
        <v>0.41249999999999998</v>
      </c>
      <c r="P1108">
        <f t="shared" si="69"/>
        <v>23.571428571428573</v>
      </c>
      <c r="Q1108" t="s">
        <v>8333</v>
      </c>
      <c r="R1108" t="s">
        <v>8334</v>
      </c>
      <c r="S1108" s="9">
        <f t="shared" si="70"/>
        <v>40973.490451388891</v>
      </c>
      <c r="T1108" s="9">
        <f t="shared" si="71"/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41813.611388888887</v>
      </c>
      <c r="T1109" s="9">
        <f t="shared" si="71"/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68"/>
        <v>2.93E-2</v>
      </c>
      <c r="P1110">
        <f t="shared" si="69"/>
        <v>34.88095238095238</v>
      </c>
      <c r="Q1110" t="s">
        <v>8333</v>
      </c>
      <c r="R1110" t="s">
        <v>8334</v>
      </c>
      <c r="S1110" s="9">
        <f t="shared" si="70"/>
        <v>40952.386979166666</v>
      </c>
      <c r="T1110" s="9">
        <f t="shared" si="71"/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42662.502199074079</v>
      </c>
      <c r="T1111" s="9">
        <f t="shared" si="71"/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68"/>
        <v>5.1000000000000004E-3</v>
      </c>
      <c r="P1112">
        <f t="shared" si="69"/>
        <v>23.181818181818183</v>
      </c>
      <c r="Q1112" t="s">
        <v>8333</v>
      </c>
      <c r="R1112" t="s">
        <v>8334</v>
      </c>
      <c r="S1112" s="9">
        <f t="shared" si="70"/>
        <v>41220.683124999996</v>
      </c>
      <c r="T1112" s="9">
        <f t="shared" si="71"/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42346.953587962969</v>
      </c>
      <c r="T1113" s="9">
        <f t="shared" si="71"/>
        <v>42376.953587962969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68"/>
        <v>0.35537409090909089</v>
      </c>
      <c r="P1114">
        <f t="shared" si="69"/>
        <v>100.23371794871794</v>
      </c>
      <c r="Q1114" t="s">
        <v>8333</v>
      </c>
      <c r="R1114" t="s">
        <v>8334</v>
      </c>
      <c r="S1114" s="9">
        <f t="shared" si="70"/>
        <v>41963.509386574078</v>
      </c>
      <c r="T1114" s="9">
        <f t="shared" si="71"/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41835.727083333331</v>
      </c>
      <c r="T1115" s="9">
        <f t="shared" si="71"/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68"/>
        <v>1.6666666666666668E-3</v>
      </c>
      <c r="P1116">
        <f t="shared" si="69"/>
        <v>3.3333333333333335</v>
      </c>
      <c r="Q1116" t="s">
        <v>8333</v>
      </c>
      <c r="R1116" t="s">
        <v>8334</v>
      </c>
      <c r="S1116" s="9">
        <f t="shared" si="70"/>
        <v>41526.095914351856</v>
      </c>
      <c r="T1116" s="9">
        <f t="shared" si="71"/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42429.445543981477</v>
      </c>
      <c r="T1117" s="9">
        <f t="shared" si="71"/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68"/>
        <v>3.5704000000000004E-4</v>
      </c>
      <c r="P1118">
        <f t="shared" si="69"/>
        <v>17.852</v>
      </c>
      <c r="Q1118" t="s">
        <v>8333</v>
      </c>
      <c r="R1118" t="s">
        <v>8334</v>
      </c>
      <c r="S1118" s="9">
        <f t="shared" si="70"/>
        <v>41009.597314814811</v>
      </c>
      <c r="T1118" s="9">
        <f t="shared" si="71"/>
        <v>41069.597314814811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68"/>
        <v>8.3000000000000004E-2</v>
      </c>
      <c r="P1119">
        <f t="shared" si="69"/>
        <v>10.375</v>
      </c>
      <c r="Q1119" t="s">
        <v>8333</v>
      </c>
      <c r="R1119" t="s">
        <v>8334</v>
      </c>
      <c r="S1119" s="9">
        <f t="shared" si="70"/>
        <v>42333.348530092597</v>
      </c>
      <c r="T1119" s="9">
        <f t="shared" si="71"/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68"/>
        <v>2.4222222222222221E-2</v>
      </c>
      <c r="P1120">
        <f t="shared" si="69"/>
        <v>36.333333333333336</v>
      </c>
      <c r="Q1120" t="s">
        <v>8333</v>
      </c>
      <c r="R1120" t="s">
        <v>8334</v>
      </c>
      <c r="S1120" s="9">
        <f t="shared" si="70"/>
        <v>41703.91642361111</v>
      </c>
      <c r="T1120" s="9">
        <f t="shared" si="71"/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41722.542407407411</v>
      </c>
      <c r="T1121" s="9">
        <f t="shared" si="71"/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40799.622685185182</v>
      </c>
      <c r="T1122" s="9">
        <f t="shared" si="71"/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42412.684212962966</v>
      </c>
      <c r="T1123" s="9">
        <f t="shared" si="71"/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41410.453993055555</v>
      </c>
      <c r="T1124" s="9">
        <f t="shared" si="71"/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68"/>
        <v>2.2000000000000001E-3</v>
      </c>
      <c r="P1125">
        <f t="shared" si="69"/>
        <v>3.6666666666666665</v>
      </c>
      <c r="Q1125" t="s">
        <v>8333</v>
      </c>
      <c r="R1125" t="s">
        <v>8334</v>
      </c>
      <c r="S1125" s="9">
        <f t="shared" si="70"/>
        <v>41718.2737037037</v>
      </c>
      <c r="T1125" s="9">
        <f t="shared" si="71"/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68"/>
        <v>4.7222222222222223E-3</v>
      </c>
      <c r="P1126">
        <f t="shared" si="69"/>
        <v>60.714285714285715</v>
      </c>
      <c r="Q1126" t="s">
        <v>8333</v>
      </c>
      <c r="R1126" t="s">
        <v>8335</v>
      </c>
      <c r="S1126" s="9">
        <f t="shared" si="70"/>
        <v>42094.417256944449</v>
      </c>
      <c r="T1126" s="9">
        <f t="shared" si="71"/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42212.374189814815</v>
      </c>
      <c r="T1127" s="9">
        <f t="shared" si="71"/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42535.077476851846</v>
      </c>
      <c r="T1128" s="9">
        <f t="shared" si="71"/>
        <v>42565.077476851846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68"/>
        <v>1.6714285714285713E-2</v>
      </c>
      <c r="P1129">
        <f t="shared" si="69"/>
        <v>25.434782608695652</v>
      </c>
      <c r="Q1129" t="s">
        <v>8333</v>
      </c>
      <c r="R1129" t="s">
        <v>8335</v>
      </c>
      <c r="S1129" s="9">
        <f t="shared" si="70"/>
        <v>41926.604166666664</v>
      </c>
      <c r="T1129" s="9">
        <f t="shared" si="71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41828.399502314816</v>
      </c>
      <c r="T1130" s="9">
        <f t="shared" si="71"/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42496.014965277776</v>
      </c>
      <c r="T1131" s="9">
        <f t="shared" si="71"/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68"/>
        <v>2.2000000000000001E-3</v>
      </c>
      <c r="P1132">
        <f t="shared" si="69"/>
        <v>3.6666666666666665</v>
      </c>
      <c r="Q1132" t="s">
        <v>8333</v>
      </c>
      <c r="R1132" t="s">
        <v>8335</v>
      </c>
      <c r="S1132" s="9">
        <f t="shared" si="70"/>
        <v>41908.746527777781</v>
      </c>
      <c r="T1132" s="9">
        <f t="shared" si="71"/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42332.658194444448</v>
      </c>
      <c r="T1133" s="9">
        <f t="shared" si="71"/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68"/>
        <v>0.14380000000000001</v>
      </c>
      <c r="P1134">
        <f t="shared" si="69"/>
        <v>110.61538461538461</v>
      </c>
      <c r="Q1134" t="s">
        <v>8333</v>
      </c>
      <c r="R1134" t="s">
        <v>8335</v>
      </c>
      <c r="S1134" s="9">
        <f t="shared" si="70"/>
        <v>42705.865405092598</v>
      </c>
      <c r="T1134" s="9">
        <f t="shared" si="71"/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41821.157187500001</v>
      </c>
      <c r="T1135" s="9">
        <f t="shared" si="71"/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41958.035046296296</v>
      </c>
      <c r="T1136" s="9">
        <f t="shared" si="71"/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42558.739513888882</v>
      </c>
      <c r="T1137" s="9">
        <f t="shared" si="71"/>
        <v>42588.739513888882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42327.421631944439</v>
      </c>
      <c r="T1138" s="9">
        <f t="shared" si="71"/>
        <v>42357.421631944439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68"/>
        <v>0.39500000000000002</v>
      </c>
      <c r="P1139">
        <f t="shared" si="69"/>
        <v>253.2051282051282</v>
      </c>
      <c r="Q1139" t="s">
        <v>8333</v>
      </c>
      <c r="R1139" t="s">
        <v>8335</v>
      </c>
      <c r="S1139" s="9">
        <f t="shared" si="70"/>
        <v>42453.569687499999</v>
      </c>
      <c r="T1139" s="9">
        <f t="shared" si="71"/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42736.6566087963</v>
      </c>
      <c r="T1140" s="9">
        <f t="shared" si="71"/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41975.097523148142</v>
      </c>
      <c r="T1141" s="9">
        <f t="shared" si="71"/>
        <v>42005.097523148142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42192.212048611109</v>
      </c>
      <c r="T1142" s="9">
        <f t="shared" si="71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42164.449652777781</v>
      </c>
      <c r="T1143" s="9">
        <f t="shared" si="71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42021.756099537044</v>
      </c>
      <c r="T1144" s="9">
        <f t="shared" si="71"/>
        <v>42051.756099537044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42324.94358796296</v>
      </c>
      <c r="T1145" s="9">
        <f t="shared" si="71"/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42092.931944444441</v>
      </c>
      <c r="T1146" s="9">
        <f t="shared" si="71"/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41854.497592592597</v>
      </c>
      <c r="T1147" s="9">
        <f t="shared" si="71"/>
        <v>41914.497592592597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68"/>
        <v>8.8333333333333333E-2</v>
      </c>
      <c r="P1148">
        <f t="shared" si="69"/>
        <v>44.166666666666664</v>
      </c>
      <c r="Q1148" t="s">
        <v>8336</v>
      </c>
      <c r="R1148" t="s">
        <v>8337</v>
      </c>
      <c r="S1148" s="9">
        <f t="shared" si="70"/>
        <v>41723.7033912037</v>
      </c>
      <c r="T1148" s="9">
        <f t="shared" si="71"/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41871.722025462965</v>
      </c>
      <c r="T1149" s="9">
        <f t="shared" si="71"/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68"/>
        <v>4.8666666666666667E-3</v>
      </c>
      <c r="P1150">
        <f t="shared" si="69"/>
        <v>24.333333333333332</v>
      </c>
      <c r="Q1150" t="s">
        <v>8336</v>
      </c>
      <c r="R1150" t="s">
        <v>8337</v>
      </c>
      <c r="S1150" s="9">
        <f t="shared" si="70"/>
        <v>42674.921076388884</v>
      </c>
      <c r="T1150" s="9">
        <f t="shared" si="71"/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42507.46025462963</v>
      </c>
      <c r="T1151" s="9">
        <f t="shared" si="71"/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42317.704571759255</v>
      </c>
      <c r="T1152" s="9">
        <f t="shared" si="71"/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42223.852581018517</v>
      </c>
      <c r="T1153" s="9">
        <f t="shared" si="71"/>
        <v>42253.852581018517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ref="O1154:O1217" si="72">E1154/D1154</f>
        <v>5.6937500000000002E-2</v>
      </c>
      <c r="P1154">
        <f t="shared" si="69"/>
        <v>60.733333333333334</v>
      </c>
      <c r="Q1154" t="s">
        <v>8336</v>
      </c>
      <c r="R1154" t="s">
        <v>8337</v>
      </c>
      <c r="S1154" s="9">
        <f t="shared" si="70"/>
        <v>42109.459629629629</v>
      </c>
      <c r="T1154" s="9">
        <f t="shared" si="71"/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si="72"/>
        <v>6.2500000000000003E-3</v>
      </c>
      <c r="P1155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(((J1155/60)/60)/24)+DATE(1970,1,1)+(-6/24)</f>
        <v>42143.464178240742</v>
      </c>
      <c r="T1155" s="9">
        <f t="shared" ref="T1155:T1218" si="75">(((I1155/60)/60)/24)+DATE(1970,1,1)+(-6/24)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72"/>
        <v>6.5000000000000002E-2</v>
      </c>
      <c r="P1156">
        <f t="shared" si="73"/>
        <v>108.33333333333333</v>
      </c>
      <c r="Q1156" t="s">
        <v>8336</v>
      </c>
      <c r="R1156" t="s">
        <v>8337</v>
      </c>
      <c r="S1156" s="9">
        <f t="shared" si="74"/>
        <v>42222.858865740738</v>
      </c>
      <c r="T1156" s="9">
        <f t="shared" si="75"/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41835.513981481483</v>
      </c>
      <c r="T1157" s="9">
        <f t="shared" si="75"/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42028.82131944444</v>
      </c>
      <c r="T1158" s="9">
        <f t="shared" si="75"/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72"/>
        <v>1.5100000000000001E-2</v>
      </c>
      <c r="P1159">
        <f t="shared" si="73"/>
        <v>50.333333333333336</v>
      </c>
      <c r="Q1159" t="s">
        <v>8336</v>
      </c>
      <c r="R1159" t="s">
        <v>8337</v>
      </c>
      <c r="S1159" s="9">
        <f t="shared" si="74"/>
        <v>41918.378240740742</v>
      </c>
      <c r="T1159" s="9">
        <f t="shared" si="75"/>
        <v>41978.419907407413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72"/>
        <v>4.6666666666666671E-3</v>
      </c>
      <c r="P1160">
        <f t="shared" si="73"/>
        <v>11.666666666666666</v>
      </c>
      <c r="Q1160" t="s">
        <v>8336</v>
      </c>
      <c r="R1160" t="s">
        <v>8337</v>
      </c>
      <c r="S1160" s="9">
        <f t="shared" si="74"/>
        <v>41951.84175925926</v>
      </c>
      <c r="T1160" s="9">
        <f t="shared" si="75"/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42154.476446759261</v>
      </c>
      <c r="T1161" s="9">
        <f t="shared" si="75"/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72"/>
        <v>3.85E-2</v>
      </c>
      <c r="P1162">
        <f t="shared" si="73"/>
        <v>60.789473684210527</v>
      </c>
      <c r="Q1162" t="s">
        <v>8336</v>
      </c>
      <c r="R1162" t="s">
        <v>8337</v>
      </c>
      <c r="S1162" s="9">
        <f t="shared" si="74"/>
        <v>42060.904930555553</v>
      </c>
      <c r="T1162" s="9">
        <f t="shared" si="75"/>
        <v>42090.863263888896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42122.379502314812</v>
      </c>
      <c r="T1163" s="9">
        <f t="shared" si="75"/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41876.433611111112</v>
      </c>
      <c r="T1164" s="9">
        <f t="shared" si="75"/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41830.473611111112</v>
      </c>
      <c r="T1165" s="9">
        <f t="shared" si="75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42509.474328703705</v>
      </c>
      <c r="T1166" s="9">
        <f t="shared" si="75"/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41791.964467592588</v>
      </c>
      <c r="T1167" s="9">
        <f t="shared" si="75"/>
        <v>41825.964467592588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72"/>
        <v>0.19139999999999999</v>
      </c>
      <c r="P1168">
        <f t="shared" si="73"/>
        <v>358.875</v>
      </c>
      <c r="Q1168" t="s">
        <v>8336</v>
      </c>
      <c r="R1168" t="s">
        <v>8337</v>
      </c>
      <c r="S1168" s="9">
        <f t="shared" si="74"/>
        <v>42150.235439814816</v>
      </c>
      <c r="T1168" s="9">
        <f t="shared" si="75"/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72"/>
        <v>1.6316666666666667E-2</v>
      </c>
      <c r="P1169">
        <f t="shared" si="73"/>
        <v>61.1875</v>
      </c>
      <c r="Q1169" t="s">
        <v>8336</v>
      </c>
      <c r="R1169" t="s">
        <v>8337</v>
      </c>
      <c r="S1169" s="9">
        <f t="shared" si="74"/>
        <v>41863.484895833331</v>
      </c>
      <c r="T1169" s="9">
        <f t="shared" si="75"/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42604.803993055553</v>
      </c>
      <c r="T1170" s="9">
        <f t="shared" si="75"/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72"/>
        <v>1.6999999999999999E-3</v>
      </c>
      <c r="P1171">
        <f t="shared" si="73"/>
        <v>5.666666666666667</v>
      </c>
      <c r="Q1171" t="s">
        <v>8336</v>
      </c>
      <c r="R1171" t="s">
        <v>8337</v>
      </c>
      <c r="S1171" s="9">
        <f t="shared" si="74"/>
        <v>42027.103738425925</v>
      </c>
      <c r="T1171" s="9">
        <f t="shared" si="75"/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42124.643182870372</v>
      </c>
      <c r="T1172" s="9">
        <f t="shared" si="75"/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41938.554710648146</v>
      </c>
      <c r="T1173" s="9">
        <f t="shared" si="75"/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41841.432314814818</v>
      </c>
      <c r="T1174" s="9">
        <f t="shared" si="75"/>
        <v>41871.432314814818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42183.935844907406</v>
      </c>
      <c r="T1175" s="9">
        <f t="shared" si="75"/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72"/>
        <v>5.906666666666667E-2</v>
      </c>
      <c r="P1176">
        <f t="shared" si="73"/>
        <v>46.631578947368418</v>
      </c>
      <c r="Q1176" t="s">
        <v>8336</v>
      </c>
      <c r="R1176" t="s">
        <v>8337</v>
      </c>
      <c r="S1176" s="9">
        <f t="shared" si="74"/>
        <v>42468.59174768519</v>
      </c>
      <c r="T1176" s="9">
        <f t="shared" si="75"/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42170.478460648148</v>
      </c>
      <c r="T1177" s="9">
        <f t="shared" si="75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42745.769652777773</v>
      </c>
      <c r="T1178" s="9">
        <f t="shared" si="75"/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41897.410833333335</v>
      </c>
      <c r="T1179" s="9">
        <f t="shared" si="75"/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41837.655694444446</v>
      </c>
      <c r="T1180" s="9">
        <f t="shared" si="75"/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42275.470219907409</v>
      </c>
      <c r="T1181" s="9">
        <f t="shared" si="75"/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72"/>
        <v>0.11749999999999999</v>
      </c>
      <c r="P1182">
        <f t="shared" si="73"/>
        <v>69.117647058823536</v>
      </c>
      <c r="Q1182" t="s">
        <v>8336</v>
      </c>
      <c r="R1182" t="s">
        <v>8337</v>
      </c>
      <c r="S1182" s="9">
        <f t="shared" si="74"/>
        <v>41781.556875000002</v>
      </c>
      <c r="T1182" s="9">
        <f t="shared" si="75"/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72"/>
        <v>8.0000000000000007E-5</v>
      </c>
      <c r="P1183">
        <f t="shared" si="73"/>
        <v>1.3333333333333333</v>
      </c>
      <c r="Q1183" t="s">
        <v>8336</v>
      </c>
      <c r="R1183" t="s">
        <v>8337</v>
      </c>
      <c r="S1183" s="9">
        <f t="shared" si="74"/>
        <v>42034.089363425926</v>
      </c>
      <c r="T1183" s="9">
        <f t="shared" si="75"/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42728.577407407407</v>
      </c>
      <c r="T1184" s="9">
        <f t="shared" si="75"/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72"/>
        <v>0.04</v>
      </c>
      <c r="P1185">
        <f t="shared" si="73"/>
        <v>33.333333333333336</v>
      </c>
      <c r="Q1185" t="s">
        <v>8336</v>
      </c>
      <c r="R1185" t="s">
        <v>8337</v>
      </c>
      <c r="S1185" s="9">
        <f t="shared" si="74"/>
        <v>42656.61137731481</v>
      </c>
      <c r="T1185" s="9">
        <f t="shared" si="75"/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9">
        <f t="shared" si="74"/>
        <v>42741.349664351852</v>
      </c>
      <c r="T1186" s="9">
        <f t="shared" si="75"/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9">
        <f t="shared" si="74"/>
        <v>42130.615150462967</v>
      </c>
      <c r="T1187" s="9">
        <f t="shared" si="75"/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9">
        <f t="shared" si="74"/>
        <v>42123.61336805555</v>
      </c>
      <c r="T1188" s="9">
        <f t="shared" si="75"/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9">
        <f t="shared" si="74"/>
        <v>42109.644942129627</v>
      </c>
      <c r="T1189" s="9">
        <f t="shared" si="75"/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9">
        <f t="shared" si="74"/>
        <v>42711.450694444444</v>
      </c>
      <c r="T1190" s="9">
        <f t="shared" si="75"/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9">
        <f t="shared" si="74"/>
        <v>42529.729108796295</v>
      </c>
      <c r="T1191" s="9">
        <f t="shared" si="75"/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9">
        <f t="shared" si="74"/>
        <v>41852.415798611109</v>
      </c>
      <c r="T1192" s="9">
        <f t="shared" si="75"/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9">
        <f t="shared" si="74"/>
        <v>42419.353703703702</v>
      </c>
      <c r="T1193" s="9">
        <f t="shared" si="75"/>
        <v>42449.312037037031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9">
        <f t="shared" si="74"/>
        <v>42747.256689814814</v>
      </c>
      <c r="T1194" s="9">
        <f t="shared" si="75"/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9">
        <f t="shared" si="74"/>
        <v>42409.526076388895</v>
      </c>
      <c r="T1195" s="9">
        <f t="shared" si="75"/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9">
        <f t="shared" si="74"/>
        <v>42072.238182870366</v>
      </c>
      <c r="T1196" s="9">
        <f t="shared" si="75"/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9">
        <f t="shared" si="74"/>
        <v>42298.09783564815</v>
      </c>
      <c r="T1197" s="9">
        <f t="shared" si="75"/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9">
        <f t="shared" si="74"/>
        <v>42326.568738425922</v>
      </c>
      <c r="T1198" s="9">
        <f t="shared" si="75"/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42503.41474537037</v>
      </c>
      <c r="T1199" s="9">
        <f t="shared" si="75"/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9">
        <f t="shared" si="74"/>
        <v>42333.369050925925</v>
      </c>
      <c r="T1200" s="9">
        <f t="shared" si="75"/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9">
        <f t="shared" si="74"/>
        <v>42161.520833333328</v>
      </c>
      <c r="T1201" s="9">
        <f t="shared" si="75"/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9">
        <f t="shared" si="74"/>
        <v>42089.227500000001</v>
      </c>
      <c r="T1202" s="9">
        <f t="shared" si="75"/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9">
        <f t="shared" si="74"/>
        <v>42536.35701388889</v>
      </c>
      <c r="T1203" s="9">
        <f t="shared" si="75"/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9">
        <f t="shared" si="74"/>
        <v>42152.038819444439</v>
      </c>
      <c r="T1204" s="9">
        <f t="shared" si="75"/>
        <v>42182.038819444439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9">
        <f t="shared" si="74"/>
        <v>42125.364895833336</v>
      </c>
      <c r="T1205" s="9">
        <f t="shared" si="75"/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9">
        <f t="shared" si="74"/>
        <v>42297.498067129629</v>
      </c>
      <c r="T1206" s="9">
        <f t="shared" si="75"/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9">
        <f t="shared" si="74"/>
        <v>42138.256377314814</v>
      </c>
      <c r="T1207" s="9">
        <f t="shared" si="75"/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9">
        <f t="shared" si="74"/>
        <v>42772.526076388895</v>
      </c>
      <c r="T1208" s="9">
        <f t="shared" si="75"/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9">
        <f t="shared" si="74"/>
        <v>42430.180243055554</v>
      </c>
      <c r="T1209" s="9">
        <f t="shared" si="75"/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9">
        <f t="shared" si="74"/>
        <v>42423.459074074075</v>
      </c>
      <c r="T1210" s="9">
        <f t="shared" si="75"/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9">
        <f t="shared" si="74"/>
        <v>42761.596122685187</v>
      </c>
      <c r="T1211" s="9">
        <f t="shared" si="75"/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9">
        <f t="shared" si="74"/>
        <v>42132.691805555558</v>
      </c>
      <c r="T1212" s="9">
        <f t="shared" si="75"/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42515.616446759261</v>
      </c>
      <c r="T1213" s="9">
        <f t="shared" si="75"/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9">
        <f t="shared" si="74"/>
        <v>42318.700173611112</v>
      </c>
      <c r="T1214" s="9">
        <f t="shared" si="75"/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9">
        <f t="shared" si="74"/>
        <v>42731.505787037036</v>
      </c>
      <c r="T1215" s="9">
        <f t="shared" si="75"/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42104.590335648143</v>
      </c>
      <c r="T1216" s="9">
        <f t="shared" si="75"/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9">
        <f t="shared" si="74"/>
        <v>41759.673101851848</v>
      </c>
      <c r="T1217" s="9">
        <f t="shared" si="75"/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ref="O1218:O1281" si="76">E1218/D1218</f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9">
        <f t="shared" si="74"/>
        <v>42247.366400462968</v>
      </c>
      <c r="T1218" s="9">
        <f t="shared" si="75"/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si="76"/>
        <v>1.026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(((J1219/60)/60)/24)+DATE(1970,1,1)+(-6/24)</f>
        <v>42535.559490740736</v>
      </c>
      <c r="T1219" s="9">
        <f t="shared" ref="T1219:T1282" si="79">(((I1219/60)/60)/24)+DATE(1970,1,1)+(-6/24)</f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9">
        <f t="shared" si="78"/>
        <v>42278.412037037036</v>
      </c>
      <c r="T1220" s="9">
        <f t="shared" si="79"/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9">
        <f t="shared" si="78"/>
        <v>42633.211956018517</v>
      </c>
      <c r="T1221" s="9">
        <f t="shared" si="79"/>
        <v>42663.211956018517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9">
        <f t="shared" si="78"/>
        <v>42211.378611111111</v>
      </c>
      <c r="T1222" s="9">
        <f t="shared" si="79"/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9">
        <f t="shared" si="78"/>
        <v>42680.22555555556</v>
      </c>
      <c r="T1223" s="9">
        <f t="shared" si="79"/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9">
        <f t="shared" si="78"/>
        <v>42430.470451388886</v>
      </c>
      <c r="T1224" s="9">
        <f t="shared" si="79"/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9">
        <f t="shared" si="78"/>
        <v>42653.927187499998</v>
      </c>
      <c r="T1225" s="9">
        <f t="shared" si="79"/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8305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9">
        <f t="shared" si="78"/>
        <v>41736.299791666665</v>
      </c>
      <c r="T1226" s="9">
        <f t="shared" si="79"/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8305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41509.655995370369</v>
      </c>
      <c r="T1227" s="9">
        <f t="shared" si="79"/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8305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9">
        <f t="shared" si="78"/>
        <v>41715.624780092592</v>
      </c>
      <c r="T1228" s="9">
        <f t="shared" si="79"/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8305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41827.669166666667</v>
      </c>
      <c r="T1229" s="9">
        <f t="shared" si="79"/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8305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9">
        <f t="shared" si="78"/>
        <v>40754.479259259257</v>
      </c>
      <c r="T1230" s="9">
        <f t="shared" si="79"/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8305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40985.209803240738</v>
      </c>
      <c r="T1231" s="9">
        <f t="shared" si="79"/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8305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40568.722569444442</v>
      </c>
      <c r="T1232" s="9">
        <f t="shared" si="79"/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8305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42193.691759259258</v>
      </c>
      <c r="T1233" s="9">
        <f t="shared" si="79"/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8305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41506.598032407412</v>
      </c>
      <c r="T1234" s="9">
        <f t="shared" si="79"/>
        <v>41553.598032407412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8305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9">
        <f t="shared" si="78"/>
        <v>40939.698773148149</v>
      </c>
      <c r="T1235" s="9">
        <f t="shared" si="79"/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8305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42007.538680555561</v>
      </c>
      <c r="T1236" s="9">
        <f t="shared" si="79"/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8305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41582.885405092595</v>
      </c>
      <c r="T1237" s="9">
        <f t="shared" si="79"/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8305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41110.430138888885</v>
      </c>
      <c r="T1238" s="9">
        <f t="shared" si="79"/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8305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41125.033159722225</v>
      </c>
      <c r="T1239" s="9">
        <f t="shared" si="79"/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8305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9">
        <f t="shared" si="78"/>
        <v>40731.36037037037</v>
      </c>
      <c r="T1240" s="9">
        <f t="shared" si="79"/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8305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40883.712581018517</v>
      </c>
      <c r="T1241" s="9">
        <f t="shared" si="79"/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8305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9">
        <f t="shared" si="78"/>
        <v>41408.790011574078</v>
      </c>
      <c r="T1242" s="9">
        <f t="shared" si="79"/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8305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9">
        <f t="shared" si="78"/>
        <v>41923.587731481479</v>
      </c>
      <c r="T1243" s="9">
        <f t="shared" si="79"/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8305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40781.915532407409</v>
      </c>
      <c r="T1244" s="9">
        <f t="shared" si="79"/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8305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40671.629293981481</v>
      </c>
      <c r="T1245" s="9">
        <f t="shared" si="79"/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9">
        <f t="shared" si="78"/>
        <v>41355.575497685182</v>
      </c>
      <c r="T1246" s="9">
        <f t="shared" si="79"/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9">
        <f t="shared" si="78"/>
        <v>41774.349930555552</v>
      </c>
      <c r="T1247" s="9">
        <f t="shared" si="79"/>
        <v>41804.349930555552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9">
        <f t="shared" si="78"/>
        <v>40837.793391203704</v>
      </c>
      <c r="T1248" s="9">
        <f t="shared" si="79"/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41370.042303240742</v>
      </c>
      <c r="T1249" s="9">
        <f t="shared" si="79"/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9">
        <f t="shared" si="78"/>
        <v>41767.406863425924</v>
      </c>
      <c r="T1250" s="9">
        <f t="shared" si="79"/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9">
        <f t="shared" si="78"/>
        <v>41067.49086805556</v>
      </c>
      <c r="T1251" s="9">
        <f t="shared" si="79"/>
        <v>41097.49086805556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9">
        <f t="shared" si="78"/>
        <v>41843.39271990741</v>
      </c>
      <c r="T1252" s="9">
        <f t="shared" si="79"/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9">
        <f t="shared" si="78"/>
        <v>40751.564432870371</v>
      </c>
      <c r="T1253" s="9">
        <f t="shared" si="79"/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9">
        <f t="shared" si="78"/>
        <v>41543.738067129627</v>
      </c>
      <c r="T1254" s="9">
        <f t="shared" si="79"/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9">
        <f t="shared" si="78"/>
        <v>41855.533645833333</v>
      </c>
      <c r="T1255" s="9">
        <f t="shared" si="79"/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9">
        <f t="shared" si="78"/>
        <v>40487.371365740742</v>
      </c>
      <c r="T1256" s="9">
        <f t="shared" si="79"/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9">
        <f t="shared" si="78"/>
        <v>41579.595509259263</v>
      </c>
      <c r="T1257" s="9">
        <f t="shared" si="79"/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9">
        <f t="shared" si="78"/>
        <v>40921.669340277782</v>
      </c>
      <c r="T1258" s="9">
        <f t="shared" si="79"/>
        <v>40951.669340277782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9">
        <f t="shared" si="78"/>
        <v>40586.835532407407</v>
      </c>
      <c r="T1259" s="9">
        <f t="shared" si="79"/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9">
        <f t="shared" si="78"/>
        <v>41487.361250000002</v>
      </c>
      <c r="T1260" s="9">
        <f t="shared" si="79"/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9">
        <f t="shared" si="78"/>
        <v>41766.720648148148</v>
      </c>
      <c r="T1261" s="9">
        <f t="shared" si="79"/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9">
        <f t="shared" si="78"/>
        <v>41666.592824074076</v>
      </c>
      <c r="T1262" s="9">
        <f t="shared" si="79"/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9">
        <f t="shared" si="78"/>
        <v>41638.092905092592</v>
      </c>
      <c r="T1263" s="9">
        <f t="shared" si="79"/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9">
        <f t="shared" si="78"/>
        <v>41656.512638888889</v>
      </c>
      <c r="T1264" s="9">
        <f t="shared" si="79"/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9">
        <f t="shared" si="78"/>
        <v>41691.834143518521</v>
      </c>
      <c r="T1265" s="9">
        <f t="shared" si="79"/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9">
        <f t="shared" si="78"/>
        <v>41547.412997685184</v>
      </c>
      <c r="T1266" s="9">
        <f t="shared" si="79"/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9">
        <f t="shared" si="78"/>
        <v>40465.405266203699</v>
      </c>
      <c r="T1267" s="9">
        <f t="shared" si="79"/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41620.62667824074</v>
      </c>
      <c r="T1268" s="9">
        <f t="shared" si="79"/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9">
        <f t="shared" si="78"/>
        <v>41449.335162037038</v>
      </c>
      <c r="T1269" s="9">
        <f t="shared" si="79"/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9">
        <f t="shared" si="78"/>
        <v>41507.595451388886</v>
      </c>
      <c r="T1270" s="9">
        <f t="shared" si="79"/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9">
        <f t="shared" si="78"/>
        <v>42445.573055555549</v>
      </c>
      <c r="T1271" s="9">
        <f t="shared" si="79"/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9">
        <f t="shared" si="78"/>
        <v>40933.606967592597</v>
      </c>
      <c r="T1272" s="9">
        <f t="shared" si="79"/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9">
        <f t="shared" si="78"/>
        <v>41561.433553240742</v>
      </c>
      <c r="T1273" s="9">
        <f t="shared" si="79"/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9">
        <f t="shared" si="78"/>
        <v>40274.495127314818</v>
      </c>
      <c r="T1274" s="9">
        <f t="shared" si="79"/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9">
        <f t="shared" si="78"/>
        <v>41852.480219907404</v>
      </c>
      <c r="T1275" s="9">
        <f t="shared" si="79"/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9">
        <f t="shared" si="78"/>
        <v>41116.440104166664</v>
      </c>
      <c r="T1276" s="9">
        <f t="shared" si="79"/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9">
        <f t="shared" si="78"/>
        <v>41458.617905092593</v>
      </c>
      <c r="T1277" s="9">
        <f t="shared" si="79"/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9">
        <f t="shared" si="78"/>
        <v>40007.454247685186</v>
      </c>
      <c r="T1278" s="9">
        <f t="shared" si="79"/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9">
        <f t="shared" si="78"/>
        <v>41121.311886574076</v>
      </c>
      <c r="T1279" s="9">
        <f t="shared" si="79"/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9">
        <f t="shared" si="78"/>
        <v>41786.305162037039</v>
      </c>
      <c r="T1280" s="9">
        <f t="shared" si="79"/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9">
        <f t="shared" si="78"/>
        <v>41681.849189814813</v>
      </c>
      <c r="T1281" s="9">
        <f t="shared" si="79"/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ref="O1282:O1345" si="80">E1282/D1282</f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9">
        <f t="shared" si="78"/>
        <v>40513.507569444446</v>
      </c>
      <c r="T1282" s="9">
        <f t="shared" si="79"/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si="80"/>
        <v>1.1071428571428572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(((J1283/60)/60)/24)+DATE(1970,1,1)+(-6/24)</f>
        <v>41463.493472222224</v>
      </c>
      <c r="T1283" s="9">
        <f t="shared" ref="T1283:T1346" si="83">(((I1283/60)/60)/24)+DATE(1970,1,1)+(-6/24)</f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9">
        <f t="shared" si="82"/>
        <v>41586.225173611114</v>
      </c>
      <c r="T1284" s="9">
        <f t="shared" si="83"/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9">
        <f t="shared" si="82"/>
        <v>41320.467465277776</v>
      </c>
      <c r="T1285" s="9">
        <f t="shared" si="83"/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9">
        <f t="shared" si="82"/>
        <v>42711.98474537037</v>
      </c>
      <c r="T1286" s="9">
        <f t="shared" si="83"/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9">
        <f t="shared" si="82"/>
        <v>42160.333043981482</v>
      </c>
      <c r="T1287" s="9">
        <f t="shared" si="83"/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42039.134571759263</v>
      </c>
      <c r="T1288" s="9">
        <f t="shared" si="83"/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42107.371018518519</v>
      </c>
      <c r="T1289" s="9">
        <f t="shared" si="83"/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9">
        <f t="shared" si="82"/>
        <v>42560.904664351852</v>
      </c>
      <c r="T1290" s="9">
        <f t="shared" si="83"/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9">
        <f t="shared" si="82"/>
        <v>42708.884780092587</v>
      </c>
      <c r="T1291" s="9">
        <f t="shared" si="83"/>
        <v>42738.884780092587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9">
        <f t="shared" si="82"/>
        <v>42086.364942129629</v>
      </c>
      <c r="T1292" s="9">
        <f t="shared" si="83"/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9">
        <f t="shared" si="82"/>
        <v>42064.402673611112</v>
      </c>
      <c r="T1293" s="9">
        <f t="shared" si="83"/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9">
        <f t="shared" si="82"/>
        <v>42256.514212962968</v>
      </c>
      <c r="T1294" s="9">
        <f t="shared" si="83"/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9">
        <f t="shared" si="82"/>
        <v>42292.451053240744</v>
      </c>
      <c r="T1295" s="9">
        <f t="shared" si="83"/>
        <v>42322.492719907401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9">
        <f t="shared" si="82"/>
        <v>42278.203668981485</v>
      </c>
      <c r="T1296" s="9">
        <f t="shared" si="83"/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9">
        <f t="shared" si="82"/>
        <v>42184.322881944448</v>
      </c>
      <c r="T1297" s="9">
        <f t="shared" si="83"/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9">
        <f t="shared" si="82"/>
        <v>42422.800613425927</v>
      </c>
      <c r="T1298" s="9">
        <f t="shared" si="83"/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9">
        <f t="shared" si="82"/>
        <v>42461.497199074074</v>
      </c>
      <c r="T1299" s="9">
        <f t="shared" si="83"/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9">
        <f t="shared" si="82"/>
        <v>42458.430925925932</v>
      </c>
      <c r="T1300" s="9">
        <f t="shared" si="83"/>
        <v>42488.430925925932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9">
        <f t="shared" si="82"/>
        <v>42169.564340277779</v>
      </c>
      <c r="T1301" s="9">
        <f t="shared" si="83"/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42483.425208333334</v>
      </c>
      <c r="T1302" s="9">
        <f t="shared" si="83"/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9">
        <f t="shared" si="82"/>
        <v>42195.499745370369</v>
      </c>
      <c r="T1303" s="9">
        <f t="shared" si="83"/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42674.807997685188</v>
      </c>
      <c r="T1304" s="9">
        <f t="shared" si="83"/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9">
        <f t="shared" si="82"/>
        <v>42566.191203703704</v>
      </c>
      <c r="T1305" s="9">
        <f t="shared" si="83"/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8305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9">
        <f t="shared" si="82"/>
        <v>42746.944502314815</v>
      </c>
      <c r="T1306" s="9">
        <f t="shared" si="83"/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8305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9">
        <f t="shared" si="82"/>
        <v>42543.415601851855</v>
      </c>
      <c r="T1307" s="9">
        <f t="shared" si="83"/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8305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9">
        <f t="shared" si="82"/>
        <v>41947.207569444443</v>
      </c>
      <c r="T1308" s="9">
        <f t="shared" si="83"/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8305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9">
        <f t="shared" si="82"/>
        <v>42387.253229166665</v>
      </c>
      <c r="T1309" s="9">
        <f t="shared" si="83"/>
        <v>42417.253229166665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8305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9">
        <f t="shared" si="82"/>
        <v>42611.363564814819</v>
      </c>
      <c r="T1310" s="9">
        <f t="shared" si="83"/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8305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9">
        <f t="shared" si="82"/>
        <v>42257.632731481484</v>
      </c>
      <c r="T1311" s="9">
        <f t="shared" si="83"/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8305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9">
        <f t="shared" si="82"/>
        <v>42556.417245370365</v>
      </c>
      <c r="T1312" s="9">
        <f t="shared" si="83"/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8305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42669.552303240736</v>
      </c>
      <c r="T1313" s="9">
        <f t="shared" si="83"/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8305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42082.452800925923</v>
      </c>
      <c r="T1314" s="9">
        <f t="shared" si="83"/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8305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9">
        <f t="shared" si="82"/>
        <v>42402.459652777776</v>
      </c>
      <c r="T1315" s="9">
        <f t="shared" si="83"/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8305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9">
        <f t="shared" si="82"/>
        <v>42604.419675925921</v>
      </c>
      <c r="T1316" s="9">
        <f t="shared" si="83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8305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9">
        <f t="shared" si="82"/>
        <v>42278.248240740737</v>
      </c>
      <c r="T1317" s="9">
        <f t="shared" si="83"/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8305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42393.711909722217</v>
      </c>
      <c r="T1318" s="9">
        <f t="shared" si="83"/>
        <v>42428.711909722217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8305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9">
        <f t="shared" si="82"/>
        <v>42519.985486111109</v>
      </c>
      <c r="T1319" s="9">
        <f t="shared" si="83"/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8305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9">
        <f t="shared" si="82"/>
        <v>41984.793657407412</v>
      </c>
      <c r="T1320" s="9">
        <f t="shared" si="83"/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8305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9">
        <f t="shared" si="82"/>
        <v>41816.562094907407</v>
      </c>
      <c r="T1321" s="9">
        <f t="shared" si="83"/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8305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9">
        <f t="shared" si="82"/>
        <v>42705.440347222218</v>
      </c>
      <c r="T1322" s="9">
        <f t="shared" si="83"/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8305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9">
        <f t="shared" si="82"/>
        <v>42697.49927083333</v>
      </c>
      <c r="T1323" s="9">
        <f t="shared" si="83"/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8305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42115.406539351854</v>
      </c>
      <c r="T1324" s="9">
        <f t="shared" si="83"/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8305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9">
        <f t="shared" si="82"/>
        <v>42451.448449074072</v>
      </c>
      <c r="T1325" s="9">
        <f t="shared" si="83"/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8305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9">
        <f t="shared" si="82"/>
        <v>42626.383703703701</v>
      </c>
      <c r="T1326" s="9">
        <f t="shared" si="83"/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8305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42703.836053240739</v>
      </c>
      <c r="T1327" s="9">
        <f t="shared" si="83"/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8305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9">
        <f t="shared" si="82"/>
        <v>41974.541990740734</v>
      </c>
      <c r="T1328" s="9">
        <f t="shared" si="83"/>
        <v>42019.541990740734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8305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9">
        <f t="shared" si="82"/>
        <v>42123.428645833337</v>
      </c>
      <c r="T1329" s="9">
        <f t="shared" si="83"/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8305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9">
        <f t="shared" si="82"/>
        <v>42612.392754629633</v>
      </c>
      <c r="T1330" s="9">
        <f t="shared" si="83"/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8305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9">
        <f t="shared" si="82"/>
        <v>41934.971585648149</v>
      </c>
      <c r="T1331" s="9">
        <f t="shared" si="83"/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8305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42522.026724537034</v>
      </c>
      <c r="T1332" s="9">
        <f t="shared" si="83"/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8305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42569.25409722222</v>
      </c>
      <c r="T1333" s="9">
        <f t="shared" si="83"/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8305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42731.810277777782</v>
      </c>
      <c r="T1334" s="9">
        <f t="shared" si="83"/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8305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41805.856770833336</v>
      </c>
      <c r="T1335" s="9">
        <f t="shared" si="83"/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8305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9">
        <f t="shared" si="82"/>
        <v>42410.524155092593</v>
      </c>
      <c r="T1336" s="9">
        <f t="shared" si="83"/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8305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42313.686365740738</v>
      </c>
      <c r="T1337" s="9">
        <f t="shared" si="83"/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8305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9">
        <f t="shared" si="82"/>
        <v>41955.613750000004</v>
      </c>
      <c r="T1338" s="9">
        <f t="shared" si="83"/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8305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9">
        <f t="shared" si="82"/>
        <v>42767.327303240745</v>
      </c>
      <c r="T1339" s="9">
        <f t="shared" si="83"/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8305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9">
        <f t="shared" si="82"/>
        <v>42188.553622685184</v>
      </c>
      <c r="T1340" s="9">
        <f t="shared" si="83"/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8305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9">
        <f t="shared" si="82"/>
        <v>41936.397164351853</v>
      </c>
      <c r="T1341" s="9">
        <f t="shared" si="83"/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8305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41836.345520833333</v>
      </c>
      <c r="T1342" s="9">
        <f t="shared" si="83"/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8305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9">
        <f t="shared" si="82"/>
        <v>42612.374039351853</v>
      </c>
      <c r="T1343" s="9">
        <f t="shared" si="83"/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8305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42172.566423611104</v>
      </c>
      <c r="T1344" s="9">
        <f t="shared" si="83"/>
        <v>42202.566423611104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8305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9">
        <f t="shared" si="82"/>
        <v>42542.276423611111</v>
      </c>
      <c r="T1345" s="9">
        <f t="shared" si="83"/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ref="O1346:O1409" si="84">E1346/D1346</f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9">
        <f t="shared" si="82"/>
        <v>42522.539803240739</v>
      </c>
      <c r="T1346" s="9">
        <f t="shared" si="83"/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si="84"/>
        <v>1.25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(((J1347/60)/60)/24)+DATE(1970,1,1)+(-6/24)</f>
        <v>41799.564340277779</v>
      </c>
      <c r="T1347" s="9">
        <f t="shared" ref="T1347:T1410" si="87">(((I1347/60)/60)/24)+DATE(1970,1,1)+(-6/24)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9">
        <f t="shared" si="86"/>
        <v>41421.825821759259</v>
      </c>
      <c r="T1348" s="9">
        <f t="shared" si="87"/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9">
        <f t="shared" si="86"/>
        <v>42040.388020833328</v>
      </c>
      <c r="T1349" s="9">
        <f t="shared" si="87"/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9">
        <f t="shared" si="86"/>
        <v>41963.256168981476</v>
      </c>
      <c r="T1350" s="9">
        <f t="shared" si="87"/>
        <v>41991.256168981476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9">
        <f t="shared" si="86"/>
        <v>42317.08258101852</v>
      </c>
      <c r="T1351" s="9">
        <f t="shared" si="87"/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9">
        <f t="shared" si="86"/>
        <v>42333.763124999998</v>
      </c>
      <c r="T1352" s="9">
        <f t="shared" si="87"/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9">
        <f t="shared" si="86"/>
        <v>42382.49009259259</v>
      </c>
      <c r="T1353" s="9">
        <f t="shared" si="87"/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9">
        <f t="shared" si="86"/>
        <v>42200.328310185185</v>
      </c>
      <c r="T1354" s="9">
        <f t="shared" si="87"/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9">
        <f t="shared" si="86"/>
        <v>41308.86791666667</v>
      </c>
      <c r="T1355" s="9">
        <f t="shared" si="87"/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9">
        <f t="shared" si="86"/>
        <v>42502.557627314818</v>
      </c>
      <c r="T1356" s="9">
        <f t="shared" si="87"/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9">
        <f t="shared" si="86"/>
        <v>41213.004687499997</v>
      </c>
      <c r="T1357" s="9">
        <f t="shared" si="87"/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9">
        <f t="shared" si="86"/>
        <v>41429.788888888892</v>
      </c>
      <c r="T1358" s="9">
        <f t="shared" si="87"/>
        <v>41459.788888888892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9">
        <f t="shared" si="86"/>
        <v>41304.712233796294</v>
      </c>
      <c r="T1359" s="9">
        <f t="shared" si="87"/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9">
        <f t="shared" si="86"/>
        <v>40689.320868055554</v>
      </c>
      <c r="T1360" s="9">
        <f t="shared" si="87"/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9">
        <f t="shared" si="86"/>
        <v>40668.564699074072</v>
      </c>
      <c r="T1361" s="9">
        <f t="shared" si="87"/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9">
        <f t="shared" si="86"/>
        <v>41095.650694444441</v>
      </c>
      <c r="T1362" s="9">
        <f t="shared" si="87"/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9">
        <f t="shared" si="86"/>
        <v>41781.467268518521</v>
      </c>
      <c r="T1363" s="9">
        <f t="shared" si="87"/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41464.684386574074</v>
      </c>
      <c r="T1364" s="9">
        <f t="shared" si="87"/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42396.5940625</v>
      </c>
      <c r="T1365" s="9">
        <f t="shared" si="87"/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9">
        <f t="shared" si="86"/>
        <v>41951.445671296293</v>
      </c>
      <c r="T1366" s="9">
        <f t="shared" si="87"/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9">
        <f t="shared" si="86"/>
        <v>42049.483240740738</v>
      </c>
      <c r="T1367" s="9">
        <f t="shared" si="87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9">
        <f t="shared" si="86"/>
        <v>41924.746099537035</v>
      </c>
      <c r="T1368" s="9">
        <f t="shared" si="87"/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9">
        <f t="shared" si="86"/>
        <v>42291.752893518518</v>
      </c>
      <c r="T1369" s="9">
        <f t="shared" si="87"/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9">
        <f t="shared" si="86"/>
        <v>42145.940902777773</v>
      </c>
      <c r="T1370" s="9">
        <f t="shared" si="87"/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9">
        <f t="shared" si="86"/>
        <v>41710.344282407408</v>
      </c>
      <c r="T1371" s="9">
        <f t="shared" si="87"/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41547.75335648148</v>
      </c>
      <c r="T1372" s="9">
        <f t="shared" si="87"/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9">
        <f t="shared" si="86"/>
        <v>42101.508587962962</v>
      </c>
      <c r="T1373" s="9">
        <f t="shared" si="87"/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41072.489953703705</v>
      </c>
      <c r="T1374" s="9">
        <f t="shared" si="87"/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9">
        <f t="shared" si="86"/>
        <v>42704.70177083333</v>
      </c>
      <c r="T1375" s="9">
        <f t="shared" si="87"/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9">
        <f t="shared" si="86"/>
        <v>42423.911898148144</v>
      </c>
      <c r="T1376" s="9">
        <f t="shared" si="87"/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9">
        <f t="shared" si="86"/>
        <v>42719.816192129627</v>
      </c>
      <c r="T1377" s="9">
        <f t="shared" si="87"/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9">
        <f t="shared" si="86"/>
        <v>42677.419050925921</v>
      </c>
      <c r="T1378" s="9">
        <f t="shared" si="87"/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9">
        <f t="shared" si="86"/>
        <v>42746.969560185185</v>
      </c>
      <c r="T1379" s="9">
        <f t="shared" si="87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9">
        <f t="shared" si="86"/>
        <v>42568.509374999994</v>
      </c>
      <c r="T1380" s="9">
        <f t="shared" si="87"/>
        <v>42583.509374999994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9">
        <f t="shared" si="86"/>
        <v>42130.241620370376</v>
      </c>
      <c r="T1381" s="9">
        <f t="shared" si="87"/>
        <v>42160.241620370376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42141.512800925921</v>
      </c>
      <c r="T1382" s="9">
        <f t="shared" si="87"/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9">
        <f t="shared" si="86"/>
        <v>42702.964409722219</v>
      </c>
      <c r="T1383" s="9">
        <f t="shared" si="87"/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9">
        <f t="shared" si="86"/>
        <v>41370.550185185188</v>
      </c>
      <c r="T1384" s="9">
        <f t="shared" si="87"/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9">
        <f t="shared" si="86"/>
        <v>42706.824976851851</v>
      </c>
      <c r="T1385" s="9">
        <f t="shared" si="87"/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9">
        <f t="shared" si="86"/>
        <v>42160.485208333332</v>
      </c>
      <c r="T1386" s="9">
        <f t="shared" si="87"/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9">
        <f t="shared" si="86"/>
        <v>42433.438900462963</v>
      </c>
      <c r="T1387" s="9">
        <f t="shared" si="87"/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42184.396863425922</v>
      </c>
      <c r="T1388" s="9">
        <f t="shared" si="87"/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9">
        <f t="shared" si="86"/>
        <v>42126.67123842593</v>
      </c>
      <c r="T1389" s="9">
        <f t="shared" si="87"/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9">
        <f t="shared" si="86"/>
        <v>42634.364780092597</v>
      </c>
      <c r="T1390" s="9">
        <f t="shared" si="87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9">
        <f t="shared" si="86"/>
        <v>42565.230983796297</v>
      </c>
      <c r="T1391" s="9">
        <f t="shared" si="87"/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9">
        <f t="shared" si="86"/>
        <v>42087.553310185183</v>
      </c>
      <c r="T1392" s="9">
        <f t="shared" si="87"/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9">
        <f t="shared" si="86"/>
        <v>42193.400671296295</v>
      </c>
      <c r="T1393" s="9">
        <f t="shared" si="87"/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9">
        <f t="shared" si="86"/>
        <v>42400.904930555553</v>
      </c>
      <c r="T1394" s="9">
        <f t="shared" si="87"/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9">
        <f t="shared" si="86"/>
        <v>42553.431979166664</v>
      </c>
      <c r="T1395" s="9">
        <f t="shared" si="87"/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9">
        <f t="shared" si="86"/>
        <v>42751.894976851851</v>
      </c>
      <c r="T1396" s="9">
        <f t="shared" si="87"/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9">
        <f t="shared" si="86"/>
        <v>42719.65834490741</v>
      </c>
      <c r="T1397" s="9">
        <f t="shared" si="87"/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9">
        <f t="shared" si="86"/>
        <v>42018.74863425926</v>
      </c>
      <c r="T1398" s="9">
        <f t="shared" si="87"/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9">
        <f t="shared" si="86"/>
        <v>42640.667939814812</v>
      </c>
      <c r="T1399" s="9">
        <f t="shared" si="87"/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9">
        <f t="shared" si="86"/>
        <v>42526.624236111107</v>
      </c>
      <c r="T1400" s="9">
        <f t="shared" si="87"/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9">
        <f t="shared" si="86"/>
        <v>41888.754317129627</v>
      </c>
      <c r="T1401" s="9">
        <f t="shared" si="87"/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9">
        <f t="shared" si="86"/>
        <v>42498.091122685189</v>
      </c>
      <c r="T1402" s="9">
        <f t="shared" si="87"/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9">
        <f t="shared" si="86"/>
        <v>41399.74622685185</v>
      </c>
      <c r="T1403" s="9">
        <f t="shared" si="87"/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9">
        <f t="shared" si="86"/>
        <v>42064.803368055553</v>
      </c>
      <c r="T1404" s="9">
        <f t="shared" si="87"/>
        <v>42124.761701388896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9">
        <f t="shared" si="86"/>
        <v>41450.812905092593</v>
      </c>
      <c r="T1405" s="9">
        <f t="shared" si="87"/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42032.260243055556</v>
      </c>
      <c r="T1406" s="9">
        <f t="shared" si="87"/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9">
        <f t="shared" si="86"/>
        <v>41941.430567129632</v>
      </c>
      <c r="T1407" s="9">
        <f t="shared" si="87"/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42297.182951388888</v>
      </c>
      <c r="T1408" s="9">
        <f t="shared" si="87"/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41838.286782407406</v>
      </c>
      <c r="T1409" s="9">
        <f t="shared" si="87"/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ref="O1410:O1473" si="88">E1410/D1410</f>
        <v>7.1999999999999995E-2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42291.622175925921</v>
      </c>
      <c r="T1410" s="9">
        <f t="shared" si="87"/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si="88"/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(((J1411/60)/60)/24)+DATE(1970,1,1)+(-6/24)</f>
        <v>41944.883506944447</v>
      </c>
      <c r="T1411" s="9">
        <f t="shared" ref="T1411:T1474" si="91">(((I1411/60)/60)/24)+DATE(1970,1,1)+(-6/24)</f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42479.068518518514</v>
      </c>
      <c r="T1412" s="9">
        <f t="shared" si="91"/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9">
        <f t="shared" si="90"/>
        <v>42012.809027777781</v>
      </c>
      <c r="T1413" s="9">
        <f t="shared" si="91"/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9">
        <f t="shared" si="90"/>
        <v>41946.813645833332</v>
      </c>
      <c r="T1414" s="9">
        <f t="shared" si="91"/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42360.187152777777</v>
      </c>
      <c r="T1415" s="9">
        <f t="shared" si="91"/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42708.00309027778</v>
      </c>
      <c r="T1416" s="9">
        <f t="shared" si="91"/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9">
        <f t="shared" si="90"/>
        <v>42192.425821759258</v>
      </c>
      <c r="T1417" s="9">
        <f t="shared" si="91"/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42299.676145833335</v>
      </c>
      <c r="T1418" s="9">
        <f t="shared" si="91"/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42231.90016203704</v>
      </c>
      <c r="T1419" s="9">
        <f t="shared" si="91"/>
        <v>42262.215972222228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42395.206412037034</v>
      </c>
      <c r="T1420" s="9">
        <f t="shared" si="91"/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42622.206238425926</v>
      </c>
      <c r="T1421" s="9">
        <f t="shared" si="91"/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42524.417662037042</v>
      </c>
      <c r="T1422" s="9">
        <f t="shared" si="91"/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42013.665613425925</v>
      </c>
      <c r="T1423" s="9">
        <f t="shared" si="91"/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42603.989629629628</v>
      </c>
      <c r="T1424" s="9">
        <f t="shared" si="91"/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42340.110312500001</v>
      </c>
      <c r="T1425" s="9">
        <f t="shared" si="91"/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9">
        <f t="shared" si="90"/>
        <v>42676.467615740738</v>
      </c>
      <c r="T1426" s="9">
        <f t="shared" si="91"/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42092.881469907406</v>
      </c>
      <c r="T1427" s="9">
        <f t="shared" si="91"/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42180.140277777777</v>
      </c>
      <c r="T1428" s="9">
        <f t="shared" si="91"/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42601.601678240739</v>
      </c>
      <c r="T1429" s="9">
        <f t="shared" si="91"/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42432.129826388889</v>
      </c>
      <c r="T1430" s="9">
        <f t="shared" si="91"/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42073.810671296291</v>
      </c>
      <c r="T1431" s="9">
        <f t="shared" si="91"/>
        <v>42103.810671296291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41961.563518518517</v>
      </c>
      <c r="T1432" s="9">
        <f t="shared" si="91"/>
        <v>41992.563518518517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9">
        <f t="shared" si="90"/>
        <v>42303.960833333331</v>
      </c>
      <c r="T1433" s="9">
        <f t="shared" si="91"/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42175.530416666668</v>
      </c>
      <c r="T1434" s="9">
        <f t="shared" si="91"/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42673.375868055555</v>
      </c>
      <c r="T1435" s="9">
        <f t="shared" si="91"/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9">
        <f t="shared" si="90"/>
        <v>42142.517106481479</v>
      </c>
      <c r="T1436" s="9">
        <f t="shared" si="91"/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42258.530324074076</v>
      </c>
      <c r="T1437" s="9">
        <f t="shared" si="91"/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42391.10019675926</v>
      </c>
      <c r="T1438" s="9">
        <f t="shared" si="91"/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9">
        <f t="shared" si="90"/>
        <v>41796.281701388885</v>
      </c>
      <c r="T1439" s="9">
        <f t="shared" si="91"/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42457.621516203704</v>
      </c>
      <c r="T1440" s="9">
        <f t="shared" si="91"/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42040.579872685179</v>
      </c>
      <c r="T1441" s="9">
        <f t="shared" si="91"/>
        <v>42070.579872685179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42486.498414351852</v>
      </c>
      <c r="T1442" s="9">
        <f t="shared" si="91"/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9">
        <f t="shared" si="90"/>
        <v>42198.515844907408</v>
      </c>
      <c r="T1443" s="9">
        <f t="shared" si="91"/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42485.39534722222</v>
      </c>
      <c r="T1444" s="9">
        <f t="shared" si="91"/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42707.676030092596</v>
      </c>
      <c r="T1445" s="9">
        <f t="shared" si="91"/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42199.623402777783</v>
      </c>
      <c r="T1446" s="9">
        <f t="shared" si="91"/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42139.292303240742</v>
      </c>
      <c r="T1447" s="9">
        <f t="shared" si="91"/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42461.197662037041</v>
      </c>
      <c r="T1448" s="9">
        <f t="shared" si="91"/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42529.480717592596</v>
      </c>
      <c r="T1449" s="9">
        <f t="shared" si="91"/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42115.686550925922</v>
      </c>
      <c r="T1450" s="9">
        <f t="shared" si="91"/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42086.561400462961</v>
      </c>
      <c r="T1451" s="9">
        <f t="shared" si="91"/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42389.921261574069</v>
      </c>
      <c r="T1452" s="9">
        <f t="shared" si="91"/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8305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41931.709016203706</v>
      </c>
      <c r="T1453" s="9">
        <f t="shared" si="91"/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8305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41818.453275462962</v>
      </c>
      <c r="T1454" s="9">
        <f t="shared" si="91"/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8305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42795.446145833332</v>
      </c>
      <c r="T1455" s="9">
        <f t="shared" si="91"/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8305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42463.616666666669</v>
      </c>
      <c r="T1456" s="9">
        <f t="shared" si="91"/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8305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41832.422685185185</v>
      </c>
      <c r="T1457" s="9">
        <f t="shared" si="91"/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8305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9">
        <f t="shared" si="90"/>
        <v>42708.418576388889</v>
      </c>
      <c r="T1458" s="9">
        <f t="shared" si="91"/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8305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42289.64634259259</v>
      </c>
      <c r="T1459" s="9">
        <f t="shared" si="91"/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8305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41831.455555555556</v>
      </c>
      <c r="T1460" s="9">
        <f t="shared" si="91"/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8305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42311.954814814817</v>
      </c>
      <c r="T1461" s="9">
        <f t="shared" si="91"/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8305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41915.646967592591</v>
      </c>
      <c r="T1462" s="9">
        <f t="shared" si="91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9">
        <f t="shared" si="90"/>
        <v>41899.395300925928</v>
      </c>
      <c r="T1463" s="9">
        <f t="shared" si="91"/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9">
        <f t="shared" si="90"/>
        <v>41344.412858796299</v>
      </c>
      <c r="T1464" s="9">
        <f t="shared" si="91"/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41326.661319444444</v>
      </c>
      <c r="T1465" s="9">
        <f t="shared" si="91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9">
        <f t="shared" si="90"/>
        <v>41291.411550925928</v>
      </c>
      <c r="T1466" s="9">
        <f t="shared" si="91"/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9">
        <f t="shared" si="90"/>
        <v>40959.484398148146</v>
      </c>
      <c r="T1467" s="9">
        <f t="shared" si="91"/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9">
        <f t="shared" si="90"/>
        <v>42339.922060185185</v>
      </c>
      <c r="T1468" s="9">
        <f t="shared" si="91"/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40933.55190972222</v>
      </c>
      <c r="T1469" s="9">
        <f t="shared" si="91"/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9">
        <f t="shared" si="90"/>
        <v>40645.764456018522</v>
      </c>
      <c r="T1470" s="9">
        <f t="shared" si="91"/>
        <v>40705.764456018522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9">
        <f t="shared" si="90"/>
        <v>41290.348483796297</v>
      </c>
      <c r="T1471" s="9">
        <f t="shared" si="91"/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9">
        <f t="shared" si="90"/>
        <v>41250.577118055553</v>
      </c>
      <c r="T1472" s="9">
        <f t="shared" si="91"/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9">
        <f t="shared" si="90"/>
        <v>42073.707569444443</v>
      </c>
      <c r="T1473" s="9">
        <f t="shared" si="91"/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ref="O1474:O1537" si="92">E1474/D1474</f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9">
        <f t="shared" si="90"/>
        <v>41533.292858796296</v>
      </c>
      <c r="T1474" s="9">
        <f t="shared" si="91"/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si="92"/>
        <v>1.20516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(((J1475/60)/60)/24)+DATE(1970,1,1)+(-6/24)</f>
        <v>40939.729618055557</v>
      </c>
      <c r="T1475" s="9">
        <f t="shared" ref="T1475:T1538" si="95">(((I1475/60)/60)/24)+DATE(1970,1,1)+(-6/24)</f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9">
        <f t="shared" si="94"/>
        <v>41500.477916666663</v>
      </c>
      <c r="T1476" s="9">
        <f t="shared" si="95"/>
        <v>41530.477916666663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9">
        <f t="shared" si="94"/>
        <v>41960.472951388889</v>
      </c>
      <c r="T1477" s="9">
        <f t="shared" si="95"/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9">
        <f t="shared" si="94"/>
        <v>40765.791921296295</v>
      </c>
      <c r="T1478" s="9">
        <f t="shared" si="95"/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9">
        <f t="shared" si="94"/>
        <v>40840.365787037037</v>
      </c>
      <c r="T1479" s="9">
        <f t="shared" si="95"/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9">
        <f t="shared" si="94"/>
        <v>41394.621678240743</v>
      </c>
      <c r="T1480" s="9">
        <f t="shared" si="95"/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9">
        <f t="shared" si="94"/>
        <v>41754.495243055557</v>
      </c>
      <c r="T1481" s="9">
        <f t="shared" si="95"/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9">
        <f t="shared" si="94"/>
        <v>41464.684016203704</v>
      </c>
      <c r="T1482" s="9">
        <f t="shared" si="95"/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41550.672974537039</v>
      </c>
      <c r="T1483" s="9">
        <f t="shared" si="95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41136.60805555556</v>
      </c>
      <c r="T1484" s="9">
        <f t="shared" si="95"/>
        <v>41159.07708333333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42547.942997685182</v>
      </c>
      <c r="T1485" s="9">
        <f t="shared" si="95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41052.950960648144</v>
      </c>
      <c r="T1486" s="9">
        <f t="shared" si="95"/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42130.545983796299</v>
      </c>
      <c r="T1487" s="9">
        <f t="shared" si="95"/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42031.918530092589</v>
      </c>
      <c r="T1488" s="9">
        <f t="shared" si="95"/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42554.667488425926</v>
      </c>
      <c r="T1489" s="9">
        <f t="shared" si="95"/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41614.313194444447</v>
      </c>
      <c r="T1490" s="9">
        <f t="shared" si="95"/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41198.361712962964</v>
      </c>
      <c r="T1491" s="9">
        <f t="shared" si="95"/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9">
        <f t="shared" si="94"/>
        <v>41520.311041666668</v>
      </c>
      <c r="T1492" s="9">
        <f t="shared" si="95"/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41991.463460648149</v>
      </c>
      <c r="T1493" s="9">
        <f t="shared" si="95"/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40682.634791666671</v>
      </c>
      <c r="T1494" s="9">
        <f t="shared" si="95"/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41411.616608796299</v>
      </c>
      <c r="T1495" s="9">
        <f t="shared" si="95"/>
        <v>41441.616608796299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9">
        <f t="shared" si="94"/>
        <v>42067.472372685181</v>
      </c>
      <c r="T1496" s="9">
        <f t="shared" si="95"/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40752.539710648147</v>
      </c>
      <c r="T1497" s="9">
        <f t="shared" si="95"/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41838.225219907406</v>
      </c>
      <c r="T1498" s="9">
        <f t="shared" si="95"/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41444.39261574074</v>
      </c>
      <c r="T1499" s="9">
        <f t="shared" si="95"/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41840.733541666668</v>
      </c>
      <c r="T1500" s="9">
        <f t="shared" si="95"/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42526.757326388892</v>
      </c>
      <c r="T1501" s="9">
        <f t="shared" si="95"/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9">
        <f t="shared" si="94"/>
        <v>41365.654594907406</v>
      </c>
      <c r="T1502" s="9">
        <f t="shared" si="95"/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9">
        <f t="shared" si="94"/>
        <v>42163.333599537036</v>
      </c>
      <c r="T1503" s="9">
        <f t="shared" si="95"/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9">
        <f t="shared" si="94"/>
        <v>42426.292592592596</v>
      </c>
      <c r="T1504" s="9">
        <f t="shared" si="95"/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9">
        <f t="shared" si="94"/>
        <v>42606.097233796296</v>
      </c>
      <c r="T1505" s="9">
        <f t="shared" si="95"/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9">
        <f t="shared" si="94"/>
        <v>41772.407685185186</v>
      </c>
      <c r="T1506" s="9">
        <f t="shared" si="95"/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9">
        <f t="shared" si="94"/>
        <v>42414.19332175926</v>
      </c>
      <c r="T1507" s="9">
        <f t="shared" si="95"/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9">
        <f t="shared" si="94"/>
        <v>41814.535925925928</v>
      </c>
      <c r="T1508" s="9">
        <f t="shared" si="95"/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9">
        <f t="shared" si="94"/>
        <v>40254.200335648151</v>
      </c>
      <c r="T1509" s="9">
        <f t="shared" si="95"/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9">
        <f t="shared" si="94"/>
        <v>41786.364363425928</v>
      </c>
      <c r="T1510" s="9">
        <f t="shared" si="95"/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9">
        <f t="shared" si="94"/>
        <v>42751.283391203702</v>
      </c>
      <c r="T1511" s="9">
        <f t="shared" si="95"/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9">
        <f t="shared" si="94"/>
        <v>41809.135162037033</v>
      </c>
      <c r="T1512" s="9">
        <f t="shared" si="95"/>
        <v>41839.135162037033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9">
        <f t="shared" si="94"/>
        <v>42296.333379629628</v>
      </c>
      <c r="T1513" s="9">
        <f t="shared" si="95"/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9">
        <f t="shared" si="94"/>
        <v>42741.434479166666</v>
      </c>
      <c r="T1514" s="9">
        <f t="shared" si="95"/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9">
        <f t="shared" si="94"/>
        <v>41806.387337962966</v>
      </c>
      <c r="T1515" s="9">
        <f t="shared" si="95"/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9">
        <f t="shared" si="94"/>
        <v>42234.347685185188</v>
      </c>
      <c r="T1516" s="9">
        <f t="shared" si="95"/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9">
        <f t="shared" si="94"/>
        <v>42415.003437499996</v>
      </c>
      <c r="T1517" s="9">
        <f t="shared" si="95"/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9">
        <f t="shared" si="94"/>
        <v>42619.216342592597</v>
      </c>
      <c r="T1518" s="9">
        <f t="shared" si="95"/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9">
        <f t="shared" si="94"/>
        <v>41948.31658564815</v>
      </c>
      <c r="T1519" s="9">
        <f t="shared" si="95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9">
        <f t="shared" si="94"/>
        <v>41760.5700462963</v>
      </c>
      <c r="T1520" s="9">
        <f t="shared" si="95"/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9">
        <f t="shared" si="94"/>
        <v>41782.491701388892</v>
      </c>
      <c r="T1521" s="9">
        <f t="shared" si="95"/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9">
        <f t="shared" si="94"/>
        <v>41955.607789351852</v>
      </c>
      <c r="T1522" s="9">
        <f t="shared" si="95"/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9">
        <f t="shared" si="94"/>
        <v>42492.917719907404</v>
      </c>
      <c r="T1523" s="9">
        <f t="shared" si="95"/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9">
        <f t="shared" si="94"/>
        <v>41899.580312500002</v>
      </c>
      <c r="T1524" s="9">
        <f t="shared" si="95"/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9">
        <f t="shared" si="94"/>
        <v>41964.501342592594</v>
      </c>
      <c r="T1525" s="9">
        <f t="shared" si="95"/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9">
        <f t="shared" si="94"/>
        <v>42756.251041666663</v>
      </c>
      <c r="T1526" s="9">
        <f t="shared" si="95"/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9">
        <f t="shared" si="94"/>
        <v>42570.452986111108</v>
      </c>
      <c r="T1527" s="9">
        <f t="shared" si="95"/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9">
        <f t="shared" si="94"/>
        <v>42339.026006944448</v>
      </c>
      <c r="T1528" s="9">
        <f t="shared" si="95"/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9">
        <f t="shared" si="94"/>
        <v>42780.350532407407</v>
      </c>
      <c r="T1529" s="9">
        <f t="shared" si="95"/>
        <v>42808.308865740735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9">
        <f t="shared" si="94"/>
        <v>42736.482893518521</v>
      </c>
      <c r="T1530" s="9">
        <f t="shared" si="95"/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9">
        <f t="shared" si="94"/>
        <v>42052.378703703704</v>
      </c>
      <c r="T1531" s="9">
        <f t="shared" si="95"/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9">
        <f t="shared" si="94"/>
        <v>42275.517303240747</v>
      </c>
      <c r="T1532" s="9">
        <f t="shared" si="95"/>
        <v>42300.517303240747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9">
        <f t="shared" si="94"/>
        <v>41941.552384259259</v>
      </c>
      <c r="T1533" s="9">
        <f t="shared" si="95"/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9">
        <f t="shared" si="94"/>
        <v>42391.225289351853</v>
      </c>
      <c r="T1534" s="9">
        <f t="shared" si="95"/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9">
        <f t="shared" si="94"/>
        <v>42442.75204861111</v>
      </c>
      <c r="T1535" s="9">
        <f t="shared" si="95"/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9">
        <f t="shared" si="94"/>
        <v>42221.42432870371</v>
      </c>
      <c r="T1536" s="9">
        <f t="shared" si="95"/>
        <v>42251.42432870371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9">
        <f t="shared" si="94"/>
        <v>42484.579062500001</v>
      </c>
      <c r="T1537" s="9">
        <f t="shared" si="95"/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ref="O1538:O1601" si="96">E1538/D1538</f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9">
        <f t="shared" si="94"/>
        <v>42213.552199074074</v>
      </c>
      <c r="T1538" s="9">
        <f t="shared" si="95"/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si="96"/>
        <v>1.7989999999999999</v>
      </c>
      <c r="P1539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(((J1539/60)/60)/24)+DATE(1970,1,1)+(-6/24)</f>
        <v>42552.065127314811</v>
      </c>
      <c r="T1539" s="9">
        <f t="shared" ref="T1539:T1602" si="99">(((I1539/60)/60)/24)+DATE(1970,1,1)+(-6/24)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9">
        <f t="shared" si="98"/>
        <v>41981.532060185185</v>
      </c>
      <c r="T1540" s="9">
        <f t="shared" si="99"/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9">
        <f t="shared" si="98"/>
        <v>42705.669201388882</v>
      </c>
      <c r="T1541" s="9">
        <f t="shared" si="99"/>
        <v>42738.669201388882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9">
        <f t="shared" si="98"/>
        <v>41938.75712962963</v>
      </c>
      <c r="T1542" s="9">
        <f t="shared" si="99"/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41974.462245370371</v>
      </c>
      <c r="T1543" s="9">
        <f t="shared" si="99"/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42170.746527777781</v>
      </c>
      <c r="T1544" s="9">
        <f t="shared" si="99"/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41935.259652777779</v>
      </c>
      <c r="T1545" s="9">
        <f t="shared" si="99"/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42052.801203703704</v>
      </c>
      <c r="T1546" s="9">
        <f t="shared" si="99"/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42031.634652777779</v>
      </c>
      <c r="T1547" s="9">
        <f t="shared" si="99"/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9">
        <f t="shared" si="98"/>
        <v>41838.962951388887</v>
      </c>
      <c r="T1548" s="9">
        <f t="shared" si="99"/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42782.176875000005</v>
      </c>
      <c r="T1549" s="9">
        <f t="shared" si="99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42286.63217592593</v>
      </c>
      <c r="T1550" s="9">
        <f t="shared" si="99"/>
        <v>42316.673842592587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9">
        <f t="shared" si="98"/>
        <v>42280.886099537034</v>
      </c>
      <c r="T1551" s="9">
        <f t="shared" si="99"/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9">
        <f t="shared" si="98"/>
        <v>42472.199467592596</v>
      </c>
      <c r="T1552" s="9">
        <f t="shared" si="99"/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42121.574525462958</v>
      </c>
      <c r="T1553" s="9">
        <f t="shared" si="99"/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9">
        <f t="shared" si="98"/>
        <v>41892.438750000001</v>
      </c>
      <c r="T1554" s="9">
        <f t="shared" si="99"/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42219.032951388886</v>
      </c>
      <c r="T1555" s="9">
        <f t="shared" si="99"/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42188.002199074079</v>
      </c>
      <c r="T1556" s="9">
        <f t="shared" si="99"/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42241.363796296297</v>
      </c>
      <c r="T1557" s="9">
        <f t="shared" si="99"/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9">
        <f t="shared" si="98"/>
        <v>42524.903055555551</v>
      </c>
      <c r="T1558" s="9">
        <f t="shared" si="99"/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41871.40315972222</v>
      </c>
      <c r="T1559" s="9">
        <f t="shared" si="99"/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9">
        <f t="shared" si="98"/>
        <v>42185.147673611107</v>
      </c>
      <c r="T1560" s="9">
        <f t="shared" si="99"/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42107.80322916666</v>
      </c>
      <c r="T1561" s="9">
        <f t="shared" si="99"/>
        <v>42122.80322916666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41935.770752314813</v>
      </c>
      <c r="T1562" s="9">
        <f t="shared" si="99"/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8305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41554.791701388887</v>
      </c>
      <c r="T1563" s="9">
        <f t="shared" si="99"/>
        <v>41584.833368055559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8305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40079.316157407404</v>
      </c>
      <c r="T1564" s="9">
        <f t="shared" si="99"/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8305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41652.492488425924</v>
      </c>
      <c r="T1565" s="9">
        <f t="shared" si="99"/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8305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42121.117002314815</v>
      </c>
      <c r="T1566" s="9">
        <f t="shared" si="99"/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8305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40672.479872685188</v>
      </c>
      <c r="T1567" s="9">
        <f t="shared" si="99"/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8305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96"/>
        <v>0.21249999999999999</v>
      </c>
      <c r="P1568">
        <f t="shared" si="97"/>
        <v>108.05084745762711</v>
      </c>
      <c r="Q1568" t="s">
        <v>8322</v>
      </c>
      <c r="R1568" t="s">
        <v>8344</v>
      </c>
      <c r="S1568" s="9">
        <f t="shared" si="98"/>
        <v>42549.666712962964</v>
      </c>
      <c r="T1568" s="9">
        <f t="shared" si="99"/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8305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96"/>
        <v>4.1176470588235294E-2</v>
      </c>
      <c r="P1569">
        <f t="shared" si="97"/>
        <v>26.923076923076923</v>
      </c>
      <c r="Q1569" t="s">
        <v>8322</v>
      </c>
      <c r="R1569" t="s">
        <v>8344</v>
      </c>
      <c r="S1569" s="9">
        <f t="shared" si="98"/>
        <v>41671.686863425923</v>
      </c>
      <c r="T1569" s="9">
        <f t="shared" si="99"/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8305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41961.812326388885</v>
      </c>
      <c r="T1570" s="9">
        <f t="shared" si="99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8305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41389.429560185185</v>
      </c>
      <c r="T1571" s="9">
        <f t="shared" si="99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8305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96"/>
        <v>0.41399999999999998</v>
      </c>
      <c r="P1572">
        <f t="shared" si="97"/>
        <v>47.769230769230766</v>
      </c>
      <c r="Q1572" t="s">
        <v>8322</v>
      </c>
      <c r="R1572" t="s">
        <v>8344</v>
      </c>
      <c r="S1572" s="9">
        <f t="shared" si="98"/>
        <v>42438.563449074078</v>
      </c>
      <c r="T1572" s="9">
        <f t="shared" si="99"/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8305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42144.519479166673</v>
      </c>
      <c r="T1573" s="9">
        <f t="shared" si="99"/>
        <v>42174.519479166673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8305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96"/>
        <v>0.05</v>
      </c>
      <c r="P1574">
        <f t="shared" si="97"/>
        <v>41.666666666666664</v>
      </c>
      <c r="Q1574" t="s">
        <v>8322</v>
      </c>
      <c r="R1574" t="s">
        <v>8344</v>
      </c>
      <c r="S1574" s="9">
        <f t="shared" si="98"/>
        <v>42403.783090277779</v>
      </c>
      <c r="T1574" s="9">
        <f t="shared" si="99"/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8305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96"/>
        <v>2.4777777777777777E-2</v>
      </c>
      <c r="P1575">
        <f t="shared" si="97"/>
        <v>74.333333333333329</v>
      </c>
      <c r="Q1575" t="s">
        <v>8322</v>
      </c>
      <c r="R1575" t="s">
        <v>8344</v>
      </c>
      <c r="S1575" s="9">
        <f t="shared" si="98"/>
        <v>42785.750023148154</v>
      </c>
      <c r="T1575" s="9">
        <f t="shared" si="99"/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8305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96"/>
        <v>5.0599999999999999E-2</v>
      </c>
      <c r="P1576">
        <f t="shared" si="97"/>
        <v>84.333333333333329</v>
      </c>
      <c r="Q1576" t="s">
        <v>8322</v>
      </c>
      <c r="R1576" t="s">
        <v>8344</v>
      </c>
      <c r="S1576" s="9">
        <f t="shared" si="98"/>
        <v>42017.677418981482</v>
      </c>
      <c r="T1576" s="9">
        <f t="shared" si="99"/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8305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96"/>
        <v>0.2291</v>
      </c>
      <c r="P1577">
        <f t="shared" si="97"/>
        <v>65.457142857142856</v>
      </c>
      <c r="Q1577" t="s">
        <v>8322</v>
      </c>
      <c r="R1577" t="s">
        <v>8344</v>
      </c>
      <c r="S1577" s="9">
        <f t="shared" si="98"/>
        <v>41799.274259259262</v>
      </c>
      <c r="T1577" s="9">
        <f t="shared" si="99"/>
        <v>41829.274259259262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8305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42140.629259259258</v>
      </c>
      <c r="T1578" s="9">
        <f t="shared" si="99"/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8305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41054.597777777781</v>
      </c>
      <c r="T1579" s="9">
        <f t="shared" si="99"/>
        <v>41114.597777777781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8305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40398.815868055557</v>
      </c>
      <c r="T1580" s="9">
        <f t="shared" si="99"/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8305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41481.746423611112</v>
      </c>
      <c r="T1581" s="9">
        <f t="shared" si="99"/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8305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40989.800069444449</v>
      </c>
      <c r="T1582" s="9">
        <f t="shared" si="99"/>
        <v>41049.800069444449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42325.198958333334</v>
      </c>
      <c r="T1583" s="9">
        <f t="shared" si="99"/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42246.539965277778</v>
      </c>
      <c r="T1584" s="9">
        <f t="shared" si="99"/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41877.654988425929</v>
      </c>
      <c r="T1585" s="9">
        <f t="shared" si="99"/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41779.399317129632</v>
      </c>
      <c r="T1586" s="9">
        <f t="shared" si="99"/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9">
        <f t="shared" si="98"/>
        <v>42707.645462962959</v>
      </c>
      <c r="T1587" s="9">
        <f t="shared" si="99"/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42068.854421296302</v>
      </c>
      <c r="T1588" s="9">
        <f t="shared" si="99"/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41956.700983796298</v>
      </c>
      <c r="T1589" s="9">
        <f t="shared" si="99"/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42004.99998842593</v>
      </c>
      <c r="T1590" s="9">
        <f t="shared" si="99"/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42256.734791666662</v>
      </c>
      <c r="T1591" s="9">
        <f t="shared" si="99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42240.607222222221</v>
      </c>
      <c r="T1592" s="9">
        <f t="shared" si="99"/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9">
        <f t="shared" si="98"/>
        <v>42433.476168981477</v>
      </c>
      <c r="T1593" s="9">
        <f t="shared" si="99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42045.822743055556</v>
      </c>
      <c r="T1594" s="9">
        <f t="shared" si="99"/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42033.595543981486</v>
      </c>
      <c r="T1595" s="9">
        <f t="shared" si="99"/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42445.462754629625</v>
      </c>
      <c r="T1596" s="9">
        <f t="shared" si="99"/>
        <v>42505.431249999994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41779.800092592595</v>
      </c>
      <c r="T1597" s="9">
        <f t="shared" si="99"/>
        <v>41808.592361111114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41941.180196759262</v>
      </c>
      <c r="T1598" s="9">
        <f t="shared" si="99"/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42603.104131944448</v>
      </c>
      <c r="T1599" s="9">
        <f t="shared" si="99"/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42151.417337962965</v>
      </c>
      <c r="T1600" s="9">
        <f t="shared" si="99"/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42438.28907407407</v>
      </c>
      <c r="T1601" s="9">
        <f t="shared" si="99"/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ref="O1602:O1665" si="100">E1602/D1602</f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9">
        <f t="shared" si="98"/>
        <v>41790.807314814818</v>
      </c>
      <c r="T1602" s="9">
        <f t="shared" si="99"/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si="100"/>
        <v>1.082492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(((J1603/60)/60)/24)+DATE(1970,1,1)+(-6/24)</f>
        <v>40637.842974537038</v>
      </c>
      <c r="T1603" s="9">
        <f t="shared" ref="T1603:T1666" si="103">(((I1603/60)/60)/24)+DATE(1970,1,1)+(-6/24)</f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9">
        <f t="shared" si="102"/>
        <v>40788.047650462962</v>
      </c>
      <c r="T1604" s="9">
        <f t="shared" si="103"/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9">
        <f t="shared" si="102"/>
        <v>40875.919664351852</v>
      </c>
      <c r="T1605" s="9">
        <f t="shared" si="103"/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9">
        <f t="shared" si="102"/>
        <v>40945.595312500001</v>
      </c>
      <c r="T1606" s="9">
        <f t="shared" si="103"/>
        <v>40985.55364583333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9">
        <f t="shared" si="102"/>
        <v>40746.762881944444</v>
      </c>
      <c r="T1607" s="9">
        <f t="shared" si="103"/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9">
        <f t="shared" si="102"/>
        <v>40535.861550925925</v>
      </c>
      <c r="T1608" s="9">
        <f t="shared" si="103"/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9">
        <f t="shared" si="102"/>
        <v>41053.55846064815</v>
      </c>
      <c r="T1609" s="9">
        <f t="shared" si="103"/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9">
        <f t="shared" si="102"/>
        <v>41607.58085648148</v>
      </c>
      <c r="T1610" s="9">
        <f t="shared" si="103"/>
        <v>41639.976388888892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40795.751261574071</v>
      </c>
      <c r="T1611" s="9">
        <f t="shared" si="103"/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9">
        <f t="shared" si="102"/>
        <v>41228.674884259257</v>
      </c>
      <c r="T1612" s="9">
        <f t="shared" si="103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9">
        <f t="shared" si="102"/>
        <v>41408.75037037037</v>
      </c>
      <c r="T1613" s="9">
        <f t="shared" si="103"/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41246.624814814815</v>
      </c>
      <c r="T1614" s="9">
        <f t="shared" si="103"/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9">
        <f t="shared" si="102"/>
        <v>41081.819467592592</v>
      </c>
      <c r="T1615" s="9">
        <f t="shared" si="103"/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9">
        <f t="shared" si="102"/>
        <v>41794.731122685182</v>
      </c>
      <c r="T1616" s="9">
        <f t="shared" si="103"/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9">
        <f t="shared" si="102"/>
        <v>40844.800879629627</v>
      </c>
      <c r="T1617" s="9">
        <f t="shared" si="103"/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9">
        <f t="shared" si="102"/>
        <v>41194.465520833335</v>
      </c>
      <c r="T1618" s="9">
        <f t="shared" si="103"/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9">
        <f t="shared" si="102"/>
        <v>41546.414212962962</v>
      </c>
      <c r="T1619" s="9">
        <f t="shared" si="103"/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9">
        <f t="shared" si="102"/>
        <v>41301.404340277775</v>
      </c>
      <c r="T1620" s="9">
        <f t="shared" si="103"/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9">
        <f t="shared" si="102"/>
        <v>41875.93618055556</v>
      </c>
      <c r="T1621" s="9">
        <f t="shared" si="103"/>
        <v>41896.93618055556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9">
        <f t="shared" si="102"/>
        <v>41321.089583333334</v>
      </c>
      <c r="T1622" s="9">
        <f t="shared" si="103"/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9">
        <f t="shared" si="102"/>
        <v>41003.35665509259</v>
      </c>
      <c r="T1623" s="9">
        <f t="shared" si="103"/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9">
        <f t="shared" si="102"/>
        <v>41950.04483796296</v>
      </c>
      <c r="T1624" s="9">
        <f t="shared" si="103"/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9">
        <f t="shared" si="102"/>
        <v>41453.438530092593</v>
      </c>
      <c r="T1625" s="9">
        <f t="shared" si="103"/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41243.117303240739</v>
      </c>
      <c r="T1626" s="9">
        <f t="shared" si="103"/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9">
        <f t="shared" si="102"/>
        <v>41135.449687500004</v>
      </c>
      <c r="T1627" s="9">
        <f t="shared" si="103"/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9">
        <f t="shared" si="102"/>
        <v>41579.597997685189</v>
      </c>
      <c r="T1628" s="9">
        <f t="shared" si="103"/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9">
        <f t="shared" si="102"/>
        <v>41205.457048611112</v>
      </c>
      <c r="T1629" s="9">
        <f t="shared" si="103"/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9">
        <f t="shared" si="102"/>
        <v>41774.487060185187</v>
      </c>
      <c r="T1630" s="9">
        <f t="shared" si="103"/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9">
        <f t="shared" si="102"/>
        <v>41645.617280092592</v>
      </c>
      <c r="T1631" s="9">
        <f t="shared" si="103"/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9">
        <f t="shared" si="102"/>
        <v>40939.587673611109</v>
      </c>
      <c r="T1632" s="9">
        <f t="shared" si="103"/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9">
        <f t="shared" si="102"/>
        <v>41164.609502314815</v>
      </c>
      <c r="T1633" s="9">
        <f t="shared" si="103"/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9">
        <f t="shared" si="102"/>
        <v>40750.090902777774</v>
      </c>
      <c r="T1634" s="9">
        <f t="shared" si="103"/>
        <v>40810.090902777774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9">
        <f t="shared" si="102"/>
        <v>40896.633750000001</v>
      </c>
      <c r="T1635" s="9">
        <f t="shared" si="103"/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9">
        <f t="shared" si="102"/>
        <v>40657.939826388887</v>
      </c>
      <c r="T1636" s="9">
        <f t="shared" si="103"/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9">
        <f t="shared" si="102"/>
        <v>42502.618761574078</v>
      </c>
      <c r="T1637" s="9">
        <f t="shared" si="103"/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9">
        <f t="shared" si="102"/>
        <v>40662.83666666667</v>
      </c>
      <c r="T1638" s="9">
        <f t="shared" si="103"/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40122.501620370371</v>
      </c>
      <c r="T1639" s="9">
        <f t="shared" si="103"/>
        <v>40178.73541666667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9">
        <f t="shared" si="102"/>
        <v>41288.43712962963</v>
      </c>
      <c r="T1640" s="9">
        <f t="shared" si="103"/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9">
        <f t="shared" si="102"/>
        <v>40941.402372685188</v>
      </c>
      <c r="T1641" s="9">
        <f t="shared" si="103"/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9">
        <f t="shared" si="102"/>
        <v>40378.98096064815</v>
      </c>
      <c r="T1642" s="9">
        <f t="shared" si="103"/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41962.346574074079</v>
      </c>
      <c r="T1643" s="9">
        <f t="shared" si="103"/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9">
        <f t="shared" si="102"/>
        <v>40687.774618055555</v>
      </c>
      <c r="T1644" s="9">
        <f t="shared" si="103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9">
        <f t="shared" si="102"/>
        <v>41146.574212962965</v>
      </c>
      <c r="T1645" s="9">
        <f t="shared" si="103"/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9">
        <f t="shared" si="102"/>
        <v>41174.80972222222</v>
      </c>
      <c r="T1646" s="9">
        <f t="shared" si="103"/>
        <v>41234.851388888892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41521.367361111108</v>
      </c>
      <c r="T1647" s="9">
        <f t="shared" si="103"/>
        <v>41535.367361111108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9">
        <f t="shared" si="102"/>
        <v>41833.200266203705</v>
      </c>
      <c r="T1648" s="9">
        <f t="shared" si="103"/>
        <v>41865.507638888892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9">
        <f t="shared" si="102"/>
        <v>41039.159456018519</v>
      </c>
      <c r="T1649" s="9">
        <f t="shared" si="103"/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9">
        <f t="shared" si="102"/>
        <v>40592.454652777778</v>
      </c>
      <c r="T1650" s="9">
        <f t="shared" si="103"/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9">
        <f t="shared" si="102"/>
        <v>41737.434664351851</v>
      </c>
      <c r="T1651" s="9">
        <f t="shared" si="103"/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9">
        <f t="shared" si="102"/>
        <v>41526.185613425929</v>
      </c>
      <c r="T1652" s="9">
        <f t="shared" si="103"/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40625.650694444441</v>
      </c>
      <c r="T1653" s="9">
        <f t="shared" si="103"/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9">
        <f t="shared" si="102"/>
        <v>41572.242974537039</v>
      </c>
      <c r="T1654" s="9">
        <f t="shared" si="103"/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9">
        <f t="shared" si="102"/>
        <v>40626.584444444445</v>
      </c>
      <c r="T1655" s="9">
        <f t="shared" si="103"/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9">
        <f t="shared" si="102"/>
        <v>40987.640740740739</v>
      </c>
      <c r="T1656" s="9">
        <f t="shared" si="103"/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9">
        <f t="shared" si="102"/>
        <v>40974.541898148149</v>
      </c>
      <c r="T1657" s="9">
        <f t="shared" si="103"/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9">
        <f t="shared" si="102"/>
        <v>41226.678842592592</v>
      </c>
      <c r="T1658" s="9">
        <f t="shared" si="103"/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9">
        <f t="shared" si="102"/>
        <v>41023.532037037039</v>
      </c>
      <c r="T1659" s="9">
        <f t="shared" si="103"/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9">
        <f t="shared" si="102"/>
        <v>41222.97184027778</v>
      </c>
      <c r="T1660" s="9">
        <f t="shared" si="103"/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9">
        <f t="shared" si="102"/>
        <v>41596.663437499999</v>
      </c>
      <c r="T1661" s="9">
        <f t="shared" si="103"/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9">
        <f t="shared" si="102"/>
        <v>42459.443865740745</v>
      </c>
      <c r="T1662" s="9">
        <f t="shared" si="103"/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9">
        <f t="shared" si="102"/>
        <v>42343.748043981483</v>
      </c>
      <c r="T1663" s="9">
        <f t="shared" si="103"/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9">
        <f t="shared" si="102"/>
        <v>40847.948333333334</v>
      </c>
      <c r="T1664" s="9">
        <f t="shared" si="103"/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42005.77207175926</v>
      </c>
      <c r="T1665" s="9">
        <f t="shared" si="103"/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ref="O1666:O1729" si="104">E1666/D1666</f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9">
        <f t="shared" si="102"/>
        <v>40939.511782407404</v>
      </c>
      <c r="T1666" s="9">
        <f t="shared" si="103"/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si="104"/>
        <v>1.1945714285714286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(((J1667/60)/60)/24)+DATE(1970,1,1)+(-6/24)</f>
        <v>40564.399456018517</v>
      </c>
      <c r="T1667" s="9">
        <f t="shared" ref="T1667:T1730" si="107">(((I1667/60)/60)/24)+DATE(1970,1,1)+(-6/24)</f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9">
        <f t="shared" si="106"/>
        <v>41331.003159722226</v>
      </c>
      <c r="T1668" s="9">
        <f t="shared" si="107"/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9">
        <f t="shared" si="106"/>
        <v>41681.8205787037</v>
      </c>
      <c r="T1669" s="9">
        <f t="shared" si="107"/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9">
        <f t="shared" si="106"/>
        <v>40844.89975694444</v>
      </c>
      <c r="T1670" s="9">
        <f t="shared" si="107"/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42461.635138888887</v>
      </c>
      <c r="T1671" s="9">
        <f t="shared" si="107"/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9">
        <f t="shared" si="106"/>
        <v>40313.680543981485</v>
      </c>
      <c r="T1672" s="9">
        <f t="shared" si="107"/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9">
        <f t="shared" si="106"/>
        <v>42553.29414351852</v>
      </c>
      <c r="T1673" s="9">
        <f t="shared" si="107"/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9">
        <f t="shared" si="106"/>
        <v>41034.406597222223</v>
      </c>
      <c r="T1674" s="9">
        <f t="shared" si="107"/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9">
        <f t="shared" si="106"/>
        <v>42039.628379629634</v>
      </c>
      <c r="T1675" s="9">
        <f t="shared" si="107"/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9">
        <f t="shared" si="106"/>
        <v>42569.355393518519</v>
      </c>
      <c r="T1676" s="9">
        <f t="shared" si="107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9">
        <f t="shared" si="106"/>
        <v>40802.483101851853</v>
      </c>
      <c r="T1677" s="9">
        <f t="shared" si="107"/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9">
        <f t="shared" si="106"/>
        <v>40973.47623842593</v>
      </c>
      <c r="T1678" s="9">
        <f t="shared" si="107"/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9">
        <f t="shared" si="106"/>
        <v>42416.157129629632</v>
      </c>
      <c r="T1679" s="9">
        <f t="shared" si="107"/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9">
        <f t="shared" si="106"/>
        <v>41662.604988425926</v>
      </c>
      <c r="T1680" s="9">
        <f t="shared" si="107"/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40722.818807870368</v>
      </c>
      <c r="T1681" s="9">
        <f t="shared" si="107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41802.507719907408</v>
      </c>
      <c r="T1682" s="9">
        <f t="shared" si="107"/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9">
        <f t="shared" si="106"/>
        <v>42773.871342592596</v>
      </c>
      <c r="T1683" s="9">
        <f t="shared" si="107"/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42778.96365740741</v>
      </c>
      <c r="T1684" s="9">
        <f t="shared" si="107"/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42808.531689814816</v>
      </c>
      <c r="T1685" s="9">
        <f t="shared" si="107"/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9">
        <f t="shared" si="106"/>
        <v>42783.565289351856</v>
      </c>
      <c r="T1686" s="9">
        <f t="shared" si="107"/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42788.0002662037</v>
      </c>
      <c r="T1687" s="9">
        <f t="shared" si="107"/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42792.593969907408</v>
      </c>
      <c r="T1688" s="9">
        <f t="shared" si="107"/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9">
        <f t="shared" si="106"/>
        <v>42801.796817129631</v>
      </c>
      <c r="T1689" s="9">
        <f t="shared" si="107"/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9">
        <f t="shared" si="106"/>
        <v>42804.284652777773</v>
      </c>
      <c r="T1690" s="9">
        <f t="shared" si="107"/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9">
        <f t="shared" si="106"/>
        <v>42780.692476851851</v>
      </c>
      <c r="T1691" s="9">
        <f t="shared" si="107"/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9">
        <f t="shared" si="106"/>
        <v>42801.18104166667</v>
      </c>
      <c r="T1692" s="9">
        <f t="shared" si="107"/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9">
        <f t="shared" si="106"/>
        <v>42795.451481481476</v>
      </c>
      <c r="T1693" s="9">
        <f t="shared" si="107"/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9">
        <f t="shared" si="106"/>
        <v>42787.901238425926</v>
      </c>
      <c r="T1694" s="9">
        <f t="shared" si="107"/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42803.670277777783</v>
      </c>
      <c r="T1695" s="9">
        <f t="shared" si="107"/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42791.419837962967</v>
      </c>
      <c r="T1696" s="9">
        <f t="shared" si="107"/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9">
        <f t="shared" si="106"/>
        <v>42800.781412037039</v>
      </c>
      <c r="T1697" s="9">
        <f t="shared" si="107"/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42795.819571759261</v>
      </c>
      <c r="T1698" s="9">
        <f t="shared" si="107"/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9">
        <f t="shared" si="106"/>
        <v>42804.782962962956</v>
      </c>
      <c r="T1699" s="9">
        <f t="shared" si="107"/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42795.957870370374</v>
      </c>
      <c r="T1700" s="9">
        <f t="shared" si="107"/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42806.613946759258</v>
      </c>
      <c r="T1701" s="9">
        <f t="shared" si="107"/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9">
        <f t="shared" si="106"/>
        <v>42795.821643518517</v>
      </c>
      <c r="T1702" s="9">
        <f t="shared" si="107"/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41989.414409722223</v>
      </c>
      <c r="T1703" s="9">
        <f t="shared" si="107"/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42063.619791666672</v>
      </c>
      <c r="T1704" s="9">
        <f t="shared" si="107"/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42187.031678240746</v>
      </c>
      <c r="T1705" s="9">
        <f t="shared" si="107"/>
        <v>42247.031678240746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9">
        <f t="shared" si="106"/>
        <v>42020.889733796299</v>
      </c>
      <c r="T1706" s="9">
        <f t="shared" si="107"/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42244.766736111109</v>
      </c>
      <c r="T1707" s="9">
        <f t="shared" si="107"/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42179.056388888886</v>
      </c>
      <c r="T1708" s="9">
        <f t="shared" si="107"/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9">
        <f t="shared" si="106"/>
        <v>42427.471006944441</v>
      </c>
      <c r="T1709" s="9">
        <f t="shared" si="107"/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42451.616967592592</v>
      </c>
      <c r="T1710" s="9">
        <f t="shared" si="107"/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41841.31381944444</v>
      </c>
      <c r="T1711" s="9">
        <f t="shared" si="107"/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42341.34129629629</v>
      </c>
      <c r="T1712" s="9">
        <f t="shared" si="107"/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41852.396226851852</v>
      </c>
      <c r="T1713" s="9">
        <f t="shared" si="107"/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42125.663807870369</v>
      </c>
      <c r="T1714" s="9">
        <f t="shared" si="107"/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41887.551064814819</v>
      </c>
      <c r="T1715" s="9">
        <f t="shared" si="107"/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9">
        <f t="shared" si="106"/>
        <v>42095.668530092589</v>
      </c>
      <c r="T1716" s="9">
        <f t="shared" si="107"/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42063.967418981483</v>
      </c>
      <c r="T1717" s="9">
        <f t="shared" si="107"/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42673.327534722222</v>
      </c>
      <c r="T1718" s="9">
        <f t="shared" si="107"/>
        <v>42713.369201388887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9">
        <f t="shared" si="106"/>
        <v>42460.73192129629</v>
      </c>
      <c r="T1719" s="9">
        <f t="shared" si="107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42460.360520833332</v>
      </c>
      <c r="T1720" s="9">
        <f t="shared" si="107"/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9">
        <f t="shared" si="106"/>
        <v>41869.284618055557</v>
      </c>
      <c r="T1721" s="9">
        <f t="shared" si="107"/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9">
        <f t="shared" si="106"/>
        <v>41922.533229166671</v>
      </c>
      <c r="T1722" s="9">
        <f t="shared" si="107"/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42319.211377314816</v>
      </c>
      <c r="T1723" s="9">
        <f t="shared" si="107"/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42425.710983796293</v>
      </c>
      <c r="T1724" s="9">
        <f t="shared" si="107"/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9">
        <f t="shared" si="106"/>
        <v>42129.57540509259</v>
      </c>
      <c r="T1725" s="9">
        <f t="shared" si="107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41912.682430555556</v>
      </c>
      <c r="T1726" s="9">
        <f t="shared" si="107"/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9">
        <f t="shared" si="106"/>
        <v>41845.718159722222</v>
      </c>
      <c r="T1727" s="9">
        <f t="shared" si="107"/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41788.669722222221</v>
      </c>
      <c r="T1728" s="9">
        <f t="shared" si="107"/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42044.677974537044</v>
      </c>
      <c r="T1729" s="9">
        <f t="shared" si="107"/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ref="O1730:O1793" si="108">E1730/D1730</f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9">
        <f t="shared" si="106"/>
        <v>42268.375856481478</v>
      </c>
      <c r="T1730" s="9">
        <f t="shared" si="107"/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si="108"/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(((J1731/60)/60)/24)+DATE(1970,1,1)+(-6/24)</f>
        <v>42470.802152777775</v>
      </c>
      <c r="T1731" s="9">
        <f t="shared" ref="T1731:T1794" si="111">(((I1731/60)/60)/24)+DATE(1970,1,1)+(-6/24)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42271.837766203709</v>
      </c>
      <c r="T1732" s="9">
        <f t="shared" si="111"/>
        <v>42301.837766203709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42152.656851851847</v>
      </c>
      <c r="T1733" s="9">
        <f t="shared" si="111"/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42325.433807870373</v>
      </c>
      <c r="T1734" s="9">
        <f t="shared" si="111"/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42614.425625000003</v>
      </c>
      <c r="T1735" s="9">
        <f t="shared" si="111"/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42101.786527777775</v>
      </c>
      <c r="T1736" s="9">
        <f t="shared" si="111"/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42559.564178240747</v>
      </c>
      <c r="T1737" s="9">
        <f t="shared" si="111"/>
        <v>42589.564178240747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42286.611493055556</v>
      </c>
      <c r="T1738" s="9">
        <f t="shared" si="111"/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9">
        <f t="shared" si="110"/>
        <v>42175.698981481488</v>
      </c>
      <c r="T1739" s="9">
        <f t="shared" si="111"/>
        <v>42205.698981481488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41884.624328703707</v>
      </c>
      <c r="T1740" s="9">
        <f t="shared" si="111"/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42435.624212962968</v>
      </c>
      <c r="T1741" s="9">
        <f t="shared" si="111"/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42171.567384259266</v>
      </c>
      <c r="T1742" s="9">
        <f t="shared" si="111"/>
        <v>42201.567384259266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9">
        <f t="shared" si="110"/>
        <v>42120.378136574072</v>
      </c>
      <c r="T1743" s="9">
        <f t="shared" si="111"/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9">
        <f t="shared" si="110"/>
        <v>42710.626967592587</v>
      </c>
      <c r="T1744" s="9">
        <f t="shared" si="111"/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9">
        <f t="shared" si="110"/>
        <v>42586.675636574073</v>
      </c>
      <c r="T1745" s="9">
        <f t="shared" si="111"/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9">
        <f t="shared" si="110"/>
        <v>42026.355057870373</v>
      </c>
      <c r="T1746" s="9">
        <f t="shared" si="111"/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9">
        <f t="shared" si="110"/>
        <v>42690.009699074071</v>
      </c>
      <c r="T1747" s="9">
        <f t="shared" si="111"/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9">
        <f t="shared" si="110"/>
        <v>42667.926701388889</v>
      </c>
      <c r="T1748" s="9">
        <f t="shared" si="111"/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9">
        <f t="shared" si="110"/>
        <v>42292.185532407413</v>
      </c>
      <c r="T1749" s="9">
        <f t="shared" si="111"/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9">
        <f t="shared" si="110"/>
        <v>42219.700729166667</v>
      </c>
      <c r="T1750" s="9">
        <f t="shared" si="111"/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9">
        <f t="shared" si="110"/>
        <v>42758.725937499999</v>
      </c>
      <c r="T1751" s="9">
        <f t="shared" si="111"/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9">
        <f t="shared" si="110"/>
        <v>42454.586851851855</v>
      </c>
      <c r="T1752" s="9">
        <f t="shared" si="111"/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9">
        <f t="shared" si="110"/>
        <v>42052.5315162037</v>
      </c>
      <c r="T1753" s="9">
        <f t="shared" si="111"/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9">
        <f t="shared" si="110"/>
        <v>42627.003263888888</v>
      </c>
      <c r="T1754" s="9">
        <f t="shared" si="111"/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9">
        <f t="shared" si="110"/>
        <v>42420.49962962963</v>
      </c>
      <c r="T1755" s="9">
        <f t="shared" si="111"/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9">
        <f t="shared" si="110"/>
        <v>42067.626770833333</v>
      </c>
      <c r="T1756" s="9">
        <f t="shared" si="111"/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42252.538900462961</v>
      </c>
      <c r="T1757" s="9">
        <f t="shared" si="111"/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42570.917465277773</v>
      </c>
      <c r="T1758" s="9">
        <f t="shared" si="111"/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9">
        <f t="shared" si="110"/>
        <v>42733.577349537038</v>
      </c>
      <c r="T1759" s="9">
        <f t="shared" si="111"/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9">
        <f t="shared" si="110"/>
        <v>42505.705925925926</v>
      </c>
      <c r="T1760" s="9">
        <f t="shared" si="111"/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9">
        <f t="shared" si="110"/>
        <v>42068.579039351855</v>
      </c>
      <c r="T1761" s="9">
        <f t="shared" si="111"/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9">
        <f t="shared" si="110"/>
        <v>42405.42260416667</v>
      </c>
      <c r="T1762" s="9">
        <f t="shared" si="111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9">
        <f t="shared" si="110"/>
        <v>42209.317824074074</v>
      </c>
      <c r="T1763" s="9">
        <f t="shared" si="111"/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42410.732002314813</v>
      </c>
      <c r="T1764" s="9">
        <f t="shared" si="111"/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9">
        <f t="shared" si="110"/>
        <v>42636.618518518517</v>
      </c>
      <c r="T1765" s="9">
        <f t="shared" si="111"/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9">
        <f t="shared" si="110"/>
        <v>41825.235868055555</v>
      </c>
      <c r="T1766" s="9">
        <f t="shared" si="111"/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9">
        <f t="shared" si="110"/>
        <v>41834.730462962965</v>
      </c>
      <c r="T1767" s="9">
        <f t="shared" si="111"/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41855.609814814816</v>
      </c>
      <c r="T1768" s="9">
        <f t="shared" si="111"/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9">
        <f t="shared" si="110"/>
        <v>41824.408379629633</v>
      </c>
      <c r="T1769" s="9">
        <f t="shared" si="111"/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9">
        <f t="shared" si="110"/>
        <v>41849.310694444444</v>
      </c>
      <c r="T1770" s="9">
        <f t="shared" si="111"/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9">
        <f t="shared" si="110"/>
        <v>41987.568969907406</v>
      </c>
      <c r="T1771" s="9">
        <f t="shared" si="111"/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41891.530023148152</v>
      </c>
      <c r="T1772" s="9">
        <f t="shared" si="111"/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41905.729629629634</v>
      </c>
      <c r="T1773" s="9">
        <f t="shared" si="111"/>
        <v>41935.729629629634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9">
        <f t="shared" si="110"/>
        <v>41766.468009259261</v>
      </c>
      <c r="T1774" s="9">
        <f t="shared" si="111"/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9">
        <f t="shared" si="110"/>
        <v>41978.510393518518</v>
      </c>
      <c r="T1775" s="9">
        <f t="shared" si="111"/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9">
        <f t="shared" si="110"/>
        <v>41929.968657407408</v>
      </c>
      <c r="T1776" s="9">
        <f t="shared" si="111"/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9">
        <f t="shared" si="110"/>
        <v>41891.726388888892</v>
      </c>
      <c r="T1777" s="9">
        <f t="shared" si="111"/>
        <v>41936.726388888892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41905.70684027778</v>
      </c>
      <c r="T1778" s="9">
        <f t="shared" si="111"/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42025.107094907406</v>
      </c>
      <c r="T1779" s="9">
        <f t="shared" si="111"/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9">
        <f t="shared" si="110"/>
        <v>42045.61336805555</v>
      </c>
      <c r="T1780" s="9">
        <f t="shared" si="111"/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9">
        <f t="shared" si="110"/>
        <v>42585.441898148143</v>
      </c>
      <c r="T1781" s="9">
        <f t="shared" si="111"/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9">
        <f t="shared" si="110"/>
        <v>42493.350810185191</v>
      </c>
      <c r="T1782" s="9">
        <f t="shared" si="111"/>
        <v>42553.350810185191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9">
        <f t="shared" si="110"/>
        <v>42597.367418981477</v>
      </c>
      <c r="T1783" s="9">
        <f t="shared" si="111"/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9">
        <f t="shared" si="110"/>
        <v>42388.325104166666</v>
      </c>
      <c r="T1784" s="9">
        <f t="shared" si="111"/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9">
        <f t="shared" si="110"/>
        <v>42115.699976851851</v>
      </c>
      <c r="T1785" s="9">
        <f t="shared" si="111"/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9">
        <f t="shared" si="110"/>
        <v>42003.405555555553</v>
      </c>
      <c r="T1786" s="9">
        <f t="shared" si="111"/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9">
        <f t="shared" si="110"/>
        <v>41896.884895833333</v>
      </c>
      <c r="T1787" s="9">
        <f t="shared" si="111"/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9">
        <f t="shared" si="110"/>
        <v>41958.300659722227</v>
      </c>
      <c r="T1788" s="9">
        <f t="shared" si="111"/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9">
        <f t="shared" si="110"/>
        <v>42068.40552083333</v>
      </c>
      <c r="T1789" s="9">
        <f t="shared" si="111"/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41913.69840277778</v>
      </c>
      <c r="T1790" s="9">
        <f t="shared" si="111"/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41956.000034722223</v>
      </c>
      <c r="T1791" s="9">
        <f t="shared" si="111"/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9">
        <f t="shared" si="110"/>
        <v>42010.424513888895</v>
      </c>
      <c r="T1792" s="9">
        <f t="shared" si="111"/>
        <v>42040.424513888895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41973.490335648152</v>
      </c>
      <c r="T1793" s="9">
        <f t="shared" si="111"/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ref="O1794:O1857" si="112">E1794/D1794</f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9">
        <f t="shared" si="110"/>
        <v>42188.781041666662</v>
      </c>
      <c r="T1794" s="9">
        <f t="shared" si="111"/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si="112"/>
        <v>1.3333333333333334E-2</v>
      </c>
      <c r="P1795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(((J1795/60)/60)/24)+DATE(1970,1,1)+(-6/24)</f>
        <v>41940.64166666667</v>
      </c>
      <c r="T1795" s="9">
        <f t="shared" ref="T1795:T1858" si="115">(((I1795/60)/60)/24)+DATE(1970,1,1)+(-6/24)</f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9">
        <f t="shared" si="114"/>
        <v>42011.301180555558</v>
      </c>
      <c r="T1796" s="9">
        <f t="shared" si="115"/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9">
        <f t="shared" si="114"/>
        <v>42628.038668981477</v>
      </c>
      <c r="T1797" s="9">
        <f t="shared" si="115"/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9">
        <f t="shared" si="114"/>
        <v>42515.189421296294</v>
      </c>
      <c r="T1798" s="9">
        <f t="shared" si="115"/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42689.31931712963</v>
      </c>
      <c r="T1799" s="9">
        <f t="shared" si="115"/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9">
        <f t="shared" si="114"/>
        <v>42344.07677083333</v>
      </c>
      <c r="T1800" s="9">
        <f t="shared" si="115"/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9">
        <f t="shared" si="114"/>
        <v>41934.592685185184</v>
      </c>
      <c r="T1801" s="9">
        <f t="shared" si="115"/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9">
        <f t="shared" si="114"/>
        <v>42623.356134259258</v>
      </c>
      <c r="T1802" s="9">
        <f t="shared" si="115"/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9">
        <f t="shared" si="114"/>
        <v>42321.410509259258</v>
      </c>
      <c r="T1803" s="9">
        <f t="shared" si="115"/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9">
        <f t="shared" si="114"/>
        <v>42159.22256944445</v>
      </c>
      <c r="T1804" s="9">
        <f t="shared" si="115"/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9">
        <f t="shared" si="114"/>
        <v>42017.821550925932</v>
      </c>
      <c r="T1805" s="9">
        <f t="shared" si="115"/>
        <v>42048.821550925932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9">
        <f t="shared" si="114"/>
        <v>42282.428287037037</v>
      </c>
      <c r="T1806" s="9">
        <f t="shared" si="115"/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9">
        <f t="shared" si="114"/>
        <v>42247.553912037038</v>
      </c>
      <c r="T1807" s="9">
        <f t="shared" si="115"/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9">
        <f t="shared" si="114"/>
        <v>41877.388298611113</v>
      </c>
      <c r="T1808" s="9">
        <f t="shared" si="115"/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9">
        <f t="shared" si="114"/>
        <v>41879.818437499998</v>
      </c>
      <c r="T1809" s="9">
        <f t="shared" si="115"/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9">
        <f t="shared" si="114"/>
        <v>42742.430902777778</v>
      </c>
      <c r="T1810" s="9">
        <f t="shared" si="115"/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9">
        <f t="shared" si="114"/>
        <v>42029.657858796301</v>
      </c>
      <c r="T1811" s="9">
        <f t="shared" si="115"/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41860.66002314815</v>
      </c>
      <c r="T1812" s="9">
        <f t="shared" si="115"/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9">
        <f t="shared" si="114"/>
        <v>41876.183680555558</v>
      </c>
      <c r="T1813" s="9">
        <f t="shared" si="115"/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9">
        <f t="shared" si="114"/>
        <v>42524.068703703699</v>
      </c>
      <c r="T1814" s="9">
        <f t="shared" si="115"/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41829.639027777775</v>
      </c>
      <c r="T1815" s="9">
        <f t="shared" si="115"/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9">
        <f t="shared" si="114"/>
        <v>42033.064074074078</v>
      </c>
      <c r="T1816" s="9">
        <f t="shared" si="115"/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42172.656678240746</v>
      </c>
      <c r="T1817" s="9">
        <f t="shared" si="115"/>
        <v>42186.656678240746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9">
        <f t="shared" si="114"/>
        <v>42548.626192129625</v>
      </c>
      <c r="T1818" s="9">
        <f t="shared" si="115"/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42705.412118055552</v>
      </c>
      <c r="T1819" s="9">
        <f t="shared" si="115"/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42066.984375</v>
      </c>
      <c r="T1820" s="9">
        <f t="shared" si="115"/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41820.502268518518</v>
      </c>
      <c r="T1821" s="9">
        <f t="shared" si="115"/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9">
        <f t="shared" si="114"/>
        <v>42064.834375000006</v>
      </c>
      <c r="T1822" s="9">
        <f t="shared" si="115"/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9">
        <f t="shared" si="114"/>
        <v>40926.069062499999</v>
      </c>
      <c r="T1823" s="9">
        <f t="shared" si="115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9">
        <f t="shared" si="114"/>
        <v>41634.547013888885</v>
      </c>
      <c r="T1824" s="9">
        <f t="shared" si="115"/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9">
        <f t="shared" si="114"/>
        <v>41176.434907407405</v>
      </c>
      <c r="T1825" s="9">
        <f t="shared" si="115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41626.666284722225</v>
      </c>
      <c r="T1826" s="9">
        <f t="shared" si="115"/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41443.58452546296</v>
      </c>
      <c r="T1827" s="9">
        <f t="shared" si="115"/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9">
        <f t="shared" si="114"/>
        <v>41657.673807870371</v>
      </c>
      <c r="T1828" s="9">
        <f t="shared" si="115"/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9">
        <f t="shared" si="114"/>
        <v>40555.075937499998</v>
      </c>
      <c r="T1829" s="9">
        <f t="shared" si="115"/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9">
        <f t="shared" si="114"/>
        <v>41736.649652777778</v>
      </c>
      <c r="T1830" s="9">
        <f t="shared" si="115"/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9">
        <f t="shared" si="114"/>
        <v>40515.837627314817</v>
      </c>
      <c r="T1831" s="9">
        <f t="shared" si="115"/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9">
        <f t="shared" si="114"/>
        <v>41664.434108796297</v>
      </c>
      <c r="T1832" s="9">
        <f t="shared" si="115"/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9">
        <f t="shared" si="114"/>
        <v>41026.746099537035</v>
      </c>
      <c r="T1833" s="9">
        <f t="shared" si="115"/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40576.289664351854</v>
      </c>
      <c r="T1834" s="9">
        <f t="shared" si="115"/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41302.794016203705</v>
      </c>
      <c r="T1835" s="9">
        <f t="shared" si="115"/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9">
        <f t="shared" si="114"/>
        <v>41988.714062500003</v>
      </c>
      <c r="T1836" s="9">
        <f t="shared" si="115"/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9">
        <f t="shared" si="114"/>
        <v>42430.452210648145</v>
      </c>
      <c r="T1837" s="9">
        <f t="shared" si="115"/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9">
        <f t="shared" si="114"/>
        <v>41305.559363425928</v>
      </c>
      <c r="T1838" s="9">
        <f t="shared" si="115"/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9">
        <f t="shared" si="114"/>
        <v>40925.797858796301</v>
      </c>
      <c r="T1839" s="9">
        <f t="shared" si="115"/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9">
        <f t="shared" si="114"/>
        <v>40788.536539351851</v>
      </c>
      <c r="T1840" s="9">
        <f t="shared" si="115"/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9">
        <f t="shared" si="114"/>
        <v>42614.472013888888</v>
      </c>
      <c r="T1841" s="9">
        <f t="shared" si="115"/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9">
        <f t="shared" si="114"/>
        <v>41381.846180555556</v>
      </c>
      <c r="T1842" s="9">
        <f t="shared" si="115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9">
        <f t="shared" si="114"/>
        <v>41745.59542824074</v>
      </c>
      <c r="T1843" s="9">
        <f t="shared" si="115"/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9">
        <f t="shared" si="114"/>
        <v>42031.381724537037</v>
      </c>
      <c r="T1844" s="9">
        <f t="shared" si="115"/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9">
        <f t="shared" si="114"/>
        <v>40564.744837962964</v>
      </c>
      <c r="T1845" s="9">
        <f t="shared" si="115"/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40666.723541666666</v>
      </c>
      <c r="T1846" s="9">
        <f t="shared" si="115"/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9">
        <f t="shared" si="114"/>
        <v>42523.083310185189</v>
      </c>
      <c r="T1847" s="9">
        <f t="shared" si="115"/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9">
        <f t="shared" si="114"/>
        <v>41228.400196759263</v>
      </c>
      <c r="T1848" s="9">
        <f t="shared" si="115"/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9">
        <f t="shared" si="114"/>
        <v>42093.986481481479</v>
      </c>
      <c r="T1849" s="9">
        <f t="shared" si="115"/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9">
        <f t="shared" si="114"/>
        <v>40691.538055555553</v>
      </c>
      <c r="T1850" s="9">
        <f t="shared" si="115"/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9">
        <f t="shared" si="114"/>
        <v>41169.595590277779</v>
      </c>
      <c r="T1851" s="9">
        <f t="shared" si="115"/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9">
        <f t="shared" si="114"/>
        <v>41800.709490740745</v>
      </c>
      <c r="T1852" s="9">
        <f t="shared" si="115"/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9">
        <f t="shared" si="114"/>
        <v>41827.656689814816</v>
      </c>
      <c r="T1853" s="9">
        <f t="shared" si="115"/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9">
        <f t="shared" si="114"/>
        <v>42081.52143518519</v>
      </c>
      <c r="T1854" s="9">
        <f t="shared" si="115"/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9">
        <f t="shared" si="114"/>
        <v>41176.810381944444</v>
      </c>
      <c r="T1855" s="9">
        <f t="shared" si="115"/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9">
        <f t="shared" si="114"/>
        <v>41387.771261574075</v>
      </c>
      <c r="T1856" s="9">
        <f t="shared" si="115"/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9">
        <f t="shared" si="114"/>
        <v>41600.288657407407</v>
      </c>
      <c r="T1857" s="9">
        <f t="shared" si="115"/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ref="O1858:O1921" si="116">E1858/D1858</f>
        <v>1.0125</v>
      </c>
      <c r="P1858">
        <f t="shared" si="113"/>
        <v>53.289473684210527</v>
      </c>
      <c r="Q1858" t="s">
        <v>8325</v>
      </c>
      <c r="R1858" t="s">
        <v>8326</v>
      </c>
      <c r="S1858" s="9">
        <f t="shared" si="114"/>
        <v>41817.604999999996</v>
      </c>
      <c r="T1858" s="9">
        <f t="shared" si="115"/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si="116"/>
        <v>1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(((J1859/60)/60)/24)+DATE(1970,1,1)+(-6/24)</f>
        <v>41864.51866898148</v>
      </c>
      <c r="T1859" s="9">
        <f t="shared" ref="T1859:T1922" si="119">(((I1859/60)/60)/24)+DATE(1970,1,1)+(-6/24)</f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9">
        <f t="shared" si="118"/>
        <v>40832.950474537036</v>
      </c>
      <c r="T1860" s="9">
        <f t="shared" si="119"/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9">
        <f t="shared" si="118"/>
        <v>40778.520011574074</v>
      </c>
      <c r="T1861" s="9">
        <f t="shared" si="119"/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9">
        <f t="shared" si="118"/>
        <v>41655.459305555552</v>
      </c>
      <c r="T1862" s="9">
        <f t="shared" si="119"/>
        <v>41676.459305555552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42000.050243055557</v>
      </c>
      <c r="T1863" s="9">
        <f t="shared" si="119"/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16"/>
        <v>8.0833333333333326E-2</v>
      </c>
      <c r="P1864">
        <f t="shared" si="117"/>
        <v>90.9375</v>
      </c>
      <c r="Q1864" t="s">
        <v>8333</v>
      </c>
      <c r="R1864" t="s">
        <v>8335</v>
      </c>
      <c r="S1864" s="9">
        <f t="shared" si="118"/>
        <v>42755.242754629624</v>
      </c>
      <c r="T1864" s="9">
        <f t="shared" si="119"/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41772.547280092593</v>
      </c>
      <c r="T1865" s="9">
        <f t="shared" si="119"/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16"/>
        <v>0.42892307692307691</v>
      </c>
      <c r="P1866">
        <f t="shared" si="117"/>
        <v>58.083333333333336</v>
      </c>
      <c r="Q1866" t="s">
        <v>8333</v>
      </c>
      <c r="R1866" t="s">
        <v>8335</v>
      </c>
      <c r="S1866" s="9">
        <f t="shared" si="118"/>
        <v>41733.466435185182</v>
      </c>
      <c r="T1866" s="9">
        <f t="shared" si="119"/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42645.117442129631</v>
      </c>
      <c r="T1867" s="9">
        <f t="shared" si="119"/>
        <v>42680.159108796302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42741.996493055558</v>
      </c>
      <c r="T1868" s="9">
        <f t="shared" si="119"/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42649.674907407403</v>
      </c>
      <c r="T1869" s="9">
        <f t="shared" si="119"/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16"/>
        <v>4.8680000000000001E-2</v>
      </c>
      <c r="P1870">
        <f t="shared" si="117"/>
        <v>71.588235294117652</v>
      </c>
      <c r="Q1870" t="s">
        <v>8333</v>
      </c>
      <c r="R1870" t="s">
        <v>8335</v>
      </c>
      <c r="S1870" s="9">
        <f t="shared" si="118"/>
        <v>42328.529224537036</v>
      </c>
      <c r="T1870" s="9">
        <f t="shared" si="119"/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42708.752881944441</v>
      </c>
      <c r="T1871" s="9">
        <f t="shared" si="119"/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16"/>
        <v>0.10314285714285715</v>
      </c>
      <c r="P1872">
        <f t="shared" si="117"/>
        <v>32.81818181818182</v>
      </c>
      <c r="Q1872" t="s">
        <v>8333</v>
      </c>
      <c r="R1872" t="s">
        <v>8335</v>
      </c>
      <c r="S1872" s="9">
        <f t="shared" si="118"/>
        <v>42371.105729166666</v>
      </c>
      <c r="T1872" s="9">
        <f t="shared" si="119"/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16"/>
        <v>0.7178461538461538</v>
      </c>
      <c r="P1873">
        <f t="shared" si="117"/>
        <v>49.11578947368421</v>
      </c>
      <c r="Q1873" t="s">
        <v>8333</v>
      </c>
      <c r="R1873" t="s">
        <v>8335</v>
      </c>
      <c r="S1873" s="9">
        <f t="shared" si="118"/>
        <v>41923.533576388887</v>
      </c>
      <c r="T1873" s="9">
        <f t="shared" si="119"/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16"/>
        <v>1.06E-2</v>
      </c>
      <c r="P1874">
        <f t="shared" si="117"/>
        <v>16.307692307692307</v>
      </c>
      <c r="Q1874" t="s">
        <v>8333</v>
      </c>
      <c r="R1874" t="s">
        <v>8335</v>
      </c>
      <c r="S1874" s="9">
        <f t="shared" si="118"/>
        <v>42154.879652777774</v>
      </c>
      <c r="T1874" s="9">
        <f t="shared" si="119"/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42164.365856481483</v>
      </c>
      <c r="T1875" s="9">
        <f t="shared" si="119"/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42529.719131944439</v>
      </c>
      <c r="T1876" s="9">
        <f t="shared" si="119"/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42528.649398148147</v>
      </c>
      <c r="T1877" s="9">
        <f t="shared" si="119"/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41776.034780092588</v>
      </c>
      <c r="T1878" s="9">
        <f t="shared" si="119"/>
        <v>41806.034780092588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42034.779224537036</v>
      </c>
      <c r="T1879" s="9">
        <f t="shared" si="119"/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41772.758738425924</v>
      </c>
      <c r="T1880" s="9">
        <f t="shared" si="119"/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42413.399641203709</v>
      </c>
      <c r="T1881" s="9">
        <f t="shared" si="119"/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16"/>
        <v>0.20080000000000001</v>
      </c>
      <c r="P1882">
        <f t="shared" si="117"/>
        <v>41.833333333333336</v>
      </c>
      <c r="Q1882" t="s">
        <v>8333</v>
      </c>
      <c r="R1882" t="s">
        <v>8335</v>
      </c>
      <c r="S1882" s="9">
        <f t="shared" si="118"/>
        <v>42430.316898148143</v>
      </c>
      <c r="T1882" s="9">
        <f t="shared" si="119"/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16"/>
        <v>1.726845</v>
      </c>
      <c r="P1883">
        <f t="shared" si="117"/>
        <v>49.338428571428572</v>
      </c>
      <c r="Q1883" t="s">
        <v>8325</v>
      </c>
      <c r="R1883" t="s">
        <v>8329</v>
      </c>
      <c r="S1883" s="9">
        <f t="shared" si="118"/>
        <v>42042.902650462958</v>
      </c>
      <c r="T1883" s="9">
        <f t="shared" si="119"/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16"/>
        <v>1.008955223880597</v>
      </c>
      <c r="P1884">
        <f t="shared" si="117"/>
        <v>41.728395061728392</v>
      </c>
      <c r="Q1884" t="s">
        <v>8325</v>
      </c>
      <c r="R1884" t="s">
        <v>8329</v>
      </c>
      <c r="S1884" s="9">
        <f t="shared" si="118"/>
        <v>41067.699212962965</v>
      </c>
      <c r="T1884" s="9">
        <f t="shared" si="119"/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16"/>
        <v>1.0480480480480481</v>
      </c>
      <c r="P1885">
        <f t="shared" si="117"/>
        <v>32.71875</v>
      </c>
      <c r="Q1885" t="s">
        <v>8325</v>
      </c>
      <c r="R1885" t="s">
        <v>8329</v>
      </c>
      <c r="S1885" s="9">
        <f t="shared" si="118"/>
        <v>40977.698009259257</v>
      </c>
      <c r="T1885" s="9">
        <f t="shared" si="119"/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16"/>
        <v>1.351</v>
      </c>
      <c r="P1886">
        <f t="shared" si="117"/>
        <v>51.96153846153846</v>
      </c>
      <c r="Q1886" t="s">
        <v>8325</v>
      </c>
      <c r="R1886" t="s">
        <v>8329</v>
      </c>
      <c r="S1886" s="9">
        <f t="shared" si="118"/>
        <v>41204.948321759257</v>
      </c>
      <c r="T1886" s="9">
        <f t="shared" si="119"/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16"/>
        <v>1.1632786885245903</v>
      </c>
      <c r="P1887">
        <f t="shared" si="117"/>
        <v>50.685714285714283</v>
      </c>
      <c r="Q1887" t="s">
        <v>8325</v>
      </c>
      <c r="R1887" t="s">
        <v>8329</v>
      </c>
      <c r="S1887" s="9">
        <f t="shared" si="118"/>
        <v>41098.843865740739</v>
      </c>
      <c r="T1887" s="9">
        <f t="shared" si="119"/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16"/>
        <v>1.0208333333333333</v>
      </c>
      <c r="P1888">
        <f t="shared" si="117"/>
        <v>42.241379310344826</v>
      </c>
      <c r="Q1888" t="s">
        <v>8325</v>
      </c>
      <c r="R1888" t="s">
        <v>8329</v>
      </c>
      <c r="S1888" s="9">
        <f t="shared" si="118"/>
        <v>41925.656689814816</v>
      </c>
      <c r="T1888" s="9">
        <f t="shared" si="119"/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16"/>
        <v>1.1116666666666666</v>
      </c>
      <c r="P1889">
        <f t="shared" si="117"/>
        <v>416.875</v>
      </c>
      <c r="Q1889" t="s">
        <v>8325</v>
      </c>
      <c r="R1889" t="s">
        <v>8329</v>
      </c>
      <c r="S1889" s="9">
        <f t="shared" si="118"/>
        <v>42323.550138888888</v>
      </c>
      <c r="T1889" s="9">
        <f t="shared" si="119"/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16"/>
        <v>1.6608000000000001</v>
      </c>
      <c r="P1890">
        <f t="shared" si="117"/>
        <v>46.651685393258425</v>
      </c>
      <c r="Q1890" t="s">
        <v>8325</v>
      </c>
      <c r="R1890" t="s">
        <v>8329</v>
      </c>
      <c r="S1890" s="9">
        <f t="shared" si="118"/>
        <v>40298.989953703705</v>
      </c>
      <c r="T1890" s="9">
        <f t="shared" si="119"/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16"/>
        <v>1.0660000000000001</v>
      </c>
      <c r="P1891">
        <f t="shared" si="117"/>
        <v>48.454545454545453</v>
      </c>
      <c r="Q1891" t="s">
        <v>8325</v>
      </c>
      <c r="R1891" t="s">
        <v>8329</v>
      </c>
      <c r="S1891" s="9">
        <f t="shared" si="118"/>
        <v>41299.543356481481</v>
      </c>
      <c r="T1891" s="9">
        <f t="shared" si="119"/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16"/>
        <v>1.4458441666666668</v>
      </c>
      <c r="P1892">
        <f t="shared" si="117"/>
        <v>70.5289837398374</v>
      </c>
      <c r="Q1892" t="s">
        <v>8325</v>
      </c>
      <c r="R1892" t="s">
        <v>8329</v>
      </c>
      <c r="S1892" s="9">
        <f t="shared" si="118"/>
        <v>41228.536203703705</v>
      </c>
      <c r="T1892" s="9">
        <f t="shared" si="119"/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16"/>
        <v>1.0555000000000001</v>
      </c>
      <c r="P1893">
        <f t="shared" si="117"/>
        <v>87.958333333333329</v>
      </c>
      <c r="Q1893" t="s">
        <v>8325</v>
      </c>
      <c r="R1893" t="s">
        <v>8329</v>
      </c>
      <c r="S1893" s="9">
        <f t="shared" si="118"/>
        <v>40335.548078703701</v>
      </c>
      <c r="T1893" s="9">
        <f t="shared" si="119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16"/>
        <v>1.3660000000000001</v>
      </c>
      <c r="P1894">
        <f t="shared" si="117"/>
        <v>26.26923076923077</v>
      </c>
      <c r="Q1894" t="s">
        <v>8325</v>
      </c>
      <c r="R1894" t="s">
        <v>8329</v>
      </c>
      <c r="S1894" s="9">
        <f t="shared" si="118"/>
        <v>40671.387511574074</v>
      </c>
      <c r="T1894" s="9">
        <f t="shared" si="119"/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16"/>
        <v>1.04</v>
      </c>
      <c r="P1895">
        <f t="shared" si="117"/>
        <v>57.777777777777779</v>
      </c>
      <c r="Q1895" t="s">
        <v>8325</v>
      </c>
      <c r="R1895" t="s">
        <v>8329</v>
      </c>
      <c r="S1895" s="9">
        <f t="shared" si="118"/>
        <v>40632.69195601852</v>
      </c>
      <c r="T1895" s="9">
        <f t="shared" si="119"/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40920.654895833337</v>
      </c>
      <c r="T1896" s="9">
        <f t="shared" si="119"/>
        <v>40951.654895833337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16"/>
        <v>1.0171957671957672</v>
      </c>
      <c r="P1897">
        <f t="shared" si="117"/>
        <v>196.34042553191489</v>
      </c>
      <c r="Q1897" t="s">
        <v>8325</v>
      </c>
      <c r="R1897" t="s">
        <v>8329</v>
      </c>
      <c r="S1897" s="9">
        <f t="shared" si="118"/>
        <v>42267.496782407412</v>
      </c>
      <c r="T1897" s="9">
        <f t="shared" si="119"/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40981.460243055553</v>
      </c>
      <c r="T1898" s="9">
        <f t="shared" si="119"/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16"/>
        <v>1.0245669291338582</v>
      </c>
      <c r="P1899">
        <f t="shared" si="117"/>
        <v>35.551912568306008</v>
      </c>
      <c r="Q1899" t="s">
        <v>8325</v>
      </c>
      <c r="R1899" t="s">
        <v>8329</v>
      </c>
      <c r="S1899" s="9">
        <f t="shared" si="118"/>
        <v>41680.333402777782</v>
      </c>
      <c r="T1899" s="9">
        <f t="shared" si="119"/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16"/>
        <v>1.4450000000000001</v>
      </c>
      <c r="P1900">
        <f t="shared" si="117"/>
        <v>68.80952380952381</v>
      </c>
      <c r="Q1900" t="s">
        <v>8325</v>
      </c>
      <c r="R1900" t="s">
        <v>8329</v>
      </c>
      <c r="S1900" s="9">
        <f t="shared" si="118"/>
        <v>42365.942974537036</v>
      </c>
      <c r="T1900" s="9">
        <f t="shared" si="119"/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16"/>
        <v>1.3333333333333333</v>
      </c>
      <c r="P1901">
        <f t="shared" si="117"/>
        <v>28.571428571428573</v>
      </c>
      <c r="Q1901" t="s">
        <v>8325</v>
      </c>
      <c r="R1901" t="s">
        <v>8329</v>
      </c>
      <c r="S1901" s="9">
        <f t="shared" si="118"/>
        <v>42058.691736111112</v>
      </c>
      <c r="T1901" s="9">
        <f t="shared" si="119"/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16"/>
        <v>1.0936440000000001</v>
      </c>
      <c r="P1902">
        <f t="shared" si="117"/>
        <v>50.631666666666668</v>
      </c>
      <c r="Q1902" t="s">
        <v>8325</v>
      </c>
      <c r="R1902" t="s">
        <v>8329</v>
      </c>
      <c r="S1902" s="9">
        <f t="shared" si="118"/>
        <v>41160.621886574074</v>
      </c>
      <c r="T1902" s="9">
        <f t="shared" si="119"/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42116.29315972222</v>
      </c>
      <c r="T1903" s="9">
        <f t="shared" si="119"/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42037.539895833332</v>
      </c>
      <c r="T1904" s="9">
        <f t="shared" si="119"/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9">
        <f t="shared" si="118"/>
        <v>42702.520729166667</v>
      </c>
      <c r="T1905" s="9">
        <f t="shared" si="119"/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42326.435428240744</v>
      </c>
      <c r="T1906" s="9">
        <f t="shared" si="119"/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41859.675856481481</v>
      </c>
      <c r="T1907" s="9">
        <f t="shared" si="119"/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9">
        <f t="shared" si="118"/>
        <v>42514.421099537038</v>
      </c>
      <c r="T1908" s="9">
        <f t="shared" si="119"/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41767.337094907409</v>
      </c>
      <c r="T1909" s="9">
        <f t="shared" si="119"/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42703.667824074073</v>
      </c>
      <c r="T1910" s="9">
        <f t="shared" si="119"/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9">
        <f t="shared" si="118"/>
        <v>41905.179155092592</v>
      </c>
      <c r="T1911" s="9">
        <f t="shared" si="119"/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9">
        <f t="shared" si="118"/>
        <v>42264.713159722218</v>
      </c>
      <c r="T1912" s="9">
        <f t="shared" si="119"/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41829.783958333333</v>
      </c>
      <c r="T1913" s="9">
        <f t="shared" si="119"/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9">
        <f t="shared" si="118"/>
        <v>42128.976388888885</v>
      </c>
      <c r="T1914" s="9">
        <f t="shared" si="119"/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41890.261319444442</v>
      </c>
      <c r="T1915" s="9">
        <f t="shared" si="119"/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41928.924456018518</v>
      </c>
      <c r="T1916" s="9">
        <f t="shared" si="119"/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41863.79886574074</v>
      </c>
      <c r="T1917" s="9">
        <f t="shared" si="119"/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42656.467303240745</v>
      </c>
      <c r="T1918" s="9">
        <f t="shared" si="119"/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9">
        <f t="shared" si="118"/>
        <v>42746.020057870366</v>
      </c>
      <c r="T1919" s="9">
        <f t="shared" si="119"/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9">
        <f t="shared" si="118"/>
        <v>41828.539942129632</v>
      </c>
      <c r="T1920" s="9">
        <f t="shared" si="119"/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9">
        <f t="shared" si="118"/>
        <v>42113.625567129624</v>
      </c>
      <c r="T1921" s="9">
        <f t="shared" si="119"/>
        <v>42143.625567129624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ref="O1922:O1985" si="120">E1922/D1922</f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9">
        <f t="shared" si="118"/>
        <v>42270.625706018516</v>
      </c>
      <c r="T1922" s="9">
        <f t="shared" si="119"/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si="120"/>
        <v>1.3680000000000001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(((J1923/60)/60)/24)+DATE(1970,1,1)+(-6/24)</f>
        <v>41073.971562500003</v>
      </c>
      <c r="T1923" s="9">
        <f t="shared" ref="T1923:T1986" si="123">(((I1923/60)/60)/24)+DATE(1970,1,1)+(-6/24)</f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20"/>
        <v>1.1555</v>
      </c>
      <c r="P1924">
        <f t="shared" si="121"/>
        <v>36.109375</v>
      </c>
      <c r="Q1924" t="s">
        <v>8325</v>
      </c>
      <c r="R1924" t="s">
        <v>8329</v>
      </c>
      <c r="S1924" s="9">
        <f t="shared" si="122"/>
        <v>41590.005868055552</v>
      </c>
      <c r="T1924" s="9">
        <f t="shared" si="123"/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20"/>
        <v>2.4079999999999999</v>
      </c>
      <c r="P1925">
        <f t="shared" si="121"/>
        <v>23.153846153846153</v>
      </c>
      <c r="Q1925" t="s">
        <v>8325</v>
      </c>
      <c r="R1925" t="s">
        <v>8329</v>
      </c>
      <c r="S1925" s="9">
        <f t="shared" si="122"/>
        <v>40772.598749999997</v>
      </c>
      <c r="T1925" s="9">
        <f t="shared" si="123"/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41626.511053240742</v>
      </c>
      <c r="T1926" s="9">
        <f t="shared" si="123"/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20"/>
        <v>1.1033333333333333</v>
      </c>
      <c r="P1927">
        <f t="shared" si="121"/>
        <v>31.826923076923077</v>
      </c>
      <c r="Q1927" t="s">
        <v>8325</v>
      </c>
      <c r="R1927" t="s">
        <v>8329</v>
      </c>
      <c r="S1927" s="9">
        <f t="shared" si="122"/>
        <v>41535.65148148148</v>
      </c>
      <c r="T1927" s="9">
        <f t="shared" si="123"/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20"/>
        <v>1.9537933333333333</v>
      </c>
      <c r="P1928">
        <f t="shared" si="121"/>
        <v>27.3896261682243</v>
      </c>
      <c r="Q1928" t="s">
        <v>8325</v>
      </c>
      <c r="R1928" t="s">
        <v>8329</v>
      </c>
      <c r="S1928" s="9">
        <f t="shared" si="122"/>
        <v>40456.704351851848</v>
      </c>
      <c r="T1928" s="9">
        <f t="shared" si="123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20"/>
        <v>1.0333333333333334</v>
      </c>
      <c r="P1929">
        <f t="shared" si="121"/>
        <v>56.363636363636367</v>
      </c>
      <c r="Q1929" t="s">
        <v>8325</v>
      </c>
      <c r="R1929" t="s">
        <v>8329</v>
      </c>
      <c r="S1929" s="9">
        <f t="shared" si="122"/>
        <v>40960.611562500002</v>
      </c>
      <c r="T1929" s="9">
        <f t="shared" si="123"/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20"/>
        <v>1.031372549019608</v>
      </c>
      <c r="P1930">
        <f t="shared" si="121"/>
        <v>77.352941176470594</v>
      </c>
      <c r="Q1930" t="s">
        <v>8325</v>
      </c>
      <c r="R1930" t="s">
        <v>8329</v>
      </c>
      <c r="S1930" s="9">
        <f t="shared" si="122"/>
        <v>41371.398078703707</v>
      </c>
      <c r="T1930" s="9">
        <f t="shared" si="123"/>
        <v>41401.398078703707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40686.771597222221</v>
      </c>
      <c r="T1931" s="9">
        <f t="shared" si="123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20"/>
        <v>1.27</v>
      </c>
      <c r="P1932">
        <f t="shared" si="121"/>
        <v>48.846153846153847</v>
      </c>
      <c r="Q1932" t="s">
        <v>8325</v>
      </c>
      <c r="R1932" t="s">
        <v>8329</v>
      </c>
      <c r="S1932" s="9">
        <f t="shared" si="122"/>
        <v>41402.308819444443</v>
      </c>
      <c r="T1932" s="9">
        <f t="shared" si="123"/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20"/>
        <v>1.20601</v>
      </c>
      <c r="P1933">
        <f t="shared" si="121"/>
        <v>48.240400000000001</v>
      </c>
      <c r="Q1933" t="s">
        <v>8325</v>
      </c>
      <c r="R1933" t="s">
        <v>8329</v>
      </c>
      <c r="S1933" s="9">
        <f t="shared" si="122"/>
        <v>41037.642465277779</v>
      </c>
      <c r="T1933" s="9">
        <f t="shared" si="123"/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20"/>
        <v>1.0699047619047619</v>
      </c>
      <c r="P1934">
        <f t="shared" si="121"/>
        <v>70.212500000000006</v>
      </c>
      <c r="Q1934" t="s">
        <v>8325</v>
      </c>
      <c r="R1934" t="s">
        <v>8329</v>
      </c>
      <c r="S1934" s="9">
        <f t="shared" si="122"/>
        <v>40911.559872685182</v>
      </c>
      <c r="T1934" s="9">
        <f t="shared" si="123"/>
        <v>40932.559872685182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20"/>
        <v>1.7243333333333333</v>
      </c>
      <c r="P1935">
        <f t="shared" si="121"/>
        <v>94.054545454545448</v>
      </c>
      <c r="Q1935" t="s">
        <v>8325</v>
      </c>
      <c r="R1935" t="s">
        <v>8329</v>
      </c>
      <c r="S1935" s="9">
        <f t="shared" si="122"/>
        <v>41878.880868055552</v>
      </c>
      <c r="T1935" s="9">
        <f t="shared" si="123"/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20"/>
        <v>1.2362</v>
      </c>
      <c r="P1936">
        <f t="shared" si="121"/>
        <v>80.272727272727266</v>
      </c>
      <c r="Q1936" t="s">
        <v>8325</v>
      </c>
      <c r="R1936" t="s">
        <v>8329</v>
      </c>
      <c r="S1936" s="9">
        <f t="shared" si="122"/>
        <v>40865.617141203707</v>
      </c>
      <c r="T1936" s="9">
        <f t="shared" si="123"/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41773.682534722226</v>
      </c>
      <c r="T1937" s="9">
        <f t="shared" si="123"/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20"/>
        <v>1.1652013333333333</v>
      </c>
      <c r="P1938">
        <f t="shared" si="121"/>
        <v>60.26903448275862</v>
      </c>
      <c r="Q1938" t="s">
        <v>8325</v>
      </c>
      <c r="R1938" t="s">
        <v>8329</v>
      </c>
      <c r="S1938" s="9">
        <f t="shared" si="122"/>
        <v>40852.639699074076</v>
      </c>
      <c r="T1938" s="9">
        <f t="shared" si="123"/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20"/>
        <v>1.8724499999999999</v>
      </c>
      <c r="P1939">
        <f t="shared" si="121"/>
        <v>38.740344827586206</v>
      </c>
      <c r="Q1939" t="s">
        <v>8325</v>
      </c>
      <c r="R1939" t="s">
        <v>8329</v>
      </c>
      <c r="S1939" s="9">
        <f t="shared" si="122"/>
        <v>41058.868993055556</v>
      </c>
      <c r="T1939" s="9">
        <f t="shared" si="123"/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20"/>
        <v>1.1593333333333333</v>
      </c>
      <c r="P1940">
        <f t="shared" si="121"/>
        <v>152.54385964912279</v>
      </c>
      <c r="Q1940" t="s">
        <v>8325</v>
      </c>
      <c r="R1940" t="s">
        <v>8329</v>
      </c>
      <c r="S1940" s="9">
        <f t="shared" si="122"/>
        <v>41426.009618055556</v>
      </c>
      <c r="T1940" s="9">
        <f t="shared" si="123"/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20"/>
        <v>1.107</v>
      </c>
      <c r="P1941">
        <f t="shared" si="121"/>
        <v>115.3125</v>
      </c>
      <c r="Q1941" t="s">
        <v>8325</v>
      </c>
      <c r="R1941" t="s">
        <v>8329</v>
      </c>
      <c r="S1941" s="9">
        <f t="shared" si="122"/>
        <v>41313.735046296293</v>
      </c>
      <c r="T1941" s="9">
        <f t="shared" si="123"/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20"/>
        <v>1.7092307692307693</v>
      </c>
      <c r="P1942">
        <f t="shared" si="121"/>
        <v>35.838709677419352</v>
      </c>
      <c r="Q1942" t="s">
        <v>8325</v>
      </c>
      <c r="R1942" t="s">
        <v>8329</v>
      </c>
      <c r="S1942" s="9">
        <f t="shared" si="122"/>
        <v>40670.257326388892</v>
      </c>
      <c r="T1942" s="9">
        <f t="shared" si="123"/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9">
        <f t="shared" si="122"/>
        <v>41744.040868055556</v>
      </c>
      <c r="T1943" s="9">
        <f t="shared" si="123"/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9">
        <f t="shared" si="122"/>
        <v>40638.578009259261</v>
      </c>
      <c r="T1944" s="9">
        <f t="shared" si="123"/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9">
        <f t="shared" si="122"/>
        <v>42548.019861111112</v>
      </c>
      <c r="T1945" s="9">
        <f t="shared" si="123"/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9">
        <f t="shared" si="122"/>
        <v>41730.334374999999</v>
      </c>
      <c r="T1946" s="9">
        <f t="shared" si="123"/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9">
        <f t="shared" si="122"/>
        <v>42157.001828703709</v>
      </c>
      <c r="T1947" s="9">
        <f t="shared" si="123"/>
        <v>42197.001828703709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9">
        <f t="shared" si="122"/>
        <v>41688.900011574071</v>
      </c>
      <c r="T1948" s="9">
        <f t="shared" si="123"/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9">
        <f t="shared" si="122"/>
        <v>40102.668055555558</v>
      </c>
      <c r="T1949" s="9">
        <f t="shared" si="123"/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9">
        <f t="shared" si="122"/>
        <v>42473.354270833333</v>
      </c>
      <c r="T1950" s="9">
        <f t="shared" si="123"/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9">
        <f t="shared" si="122"/>
        <v>41800.173043981478</v>
      </c>
      <c r="T1951" s="9">
        <f t="shared" si="123"/>
        <v>41830.173043981478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9">
        <f t="shared" si="122"/>
        <v>40623.931400462963</v>
      </c>
      <c r="T1952" s="9">
        <f t="shared" si="123"/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9">
        <f t="shared" si="122"/>
        <v>42651.170567129629</v>
      </c>
      <c r="T1953" s="9">
        <f t="shared" si="123"/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9">
        <f t="shared" si="122"/>
        <v>41526.35665509259</v>
      </c>
      <c r="T1954" s="9">
        <f t="shared" si="123"/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9">
        <f t="shared" si="122"/>
        <v>40940.949826388889</v>
      </c>
      <c r="T1955" s="9">
        <f t="shared" si="123"/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9">
        <f t="shared" si="122"/>
        <v>42394.330740740741</v>
      </c>
      <c r="T1956" s="9">
        <f t="shared" si="123"/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9">
        <f t="shared" si="122"/>
        <v>41020.021770833337</v>
      </c>
      <c r="T1957" s="9">
        <f t="shared" si="123"/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9">
        <f t="shared" si="122"/>
        <v>42067.673668981486</v>
      </c>
      <c r="T1958" s="9">
        <f t="shared" si="123"/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9">
        <f t="shared" si="122"/>
        <v>41178.848530092589</v>
      </c>
      <c r="T1959" s="9">
        <f t="shared" si="123"/>
        <v>41208.848530092589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9">
        <f t="shared" si="122"/>
        <v>41326.737974537034</v>
      </c>
      <c r="T1960" s="9">
        <f t="shared" si="123"/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9">
        <f t="shared" si="122"/>
        <v>41871.595601851855</v>
      </c>
      <c r="T1961" s="9">
        <f t="shared" si="123"/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9">
        <f t="shared" si="122"/>
        <v>41964.112743055557</v>
      </c>
      <c r="T1962" s="9">
        <f t="shared" si="123"/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9">
        <f t="shared" si="122"/>
        <v>41147.944641203707</v>
      </c>
      <c r="T1963" s="9">
        <f t="shared" si="123"/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9">
        <f t="shared" si="122"/>
        <v>41742.530509259261</v>
      </c>
      <c r="T1964" s="9">
        <f t="shared" si="123"/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41863.179791666669</v>
      </c>
      <c r="T1965" s="9">
        <f t="shared" si="123"/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9">
        <f t="shared" si="122"/>
        <v>42452.022824074069</v>
      </c>
      <c r="T1966" s="9">
        <f t="shared" si="123"/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9">
        <f t="shared" si="122"/>
        <v>40897.839236111111</v>
      </c>
      <c r="T1967" s="9">
        <f t="shared" si="123"/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9">
        <f t="shared" si="122"/>
        <v>41835.290486111109</v>
      </c>
      <c r="T1968" s="9">
        <f t="shared" si="123"/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9">
        <f t="shared" si="122"/>
        <v>41730.413530092592</v>
      </c>
      <c r="T1969" s="9">
        <f t="shared" si="123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9">
        <f t="shared" si="122"/>
        <v>42676.336979166663</v>
      </c>
      <c r="T1970" s="9">
        <f t="shared" si="123"/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9">
        <f t="shared" si="122"/>
        <v>42557.542453703703</v>
      </c>
      <c r="T1971" s="9">
        <f t="shared" si="123"/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9">
        <f t="shared" si="122"/>
        <v>41323.943298611113</v>
      </c>
      <c r="T1972" s="9">
        <f t="shared" si="123"/>
        <v>41383.901631944449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9">
        <f t="shared" si="122"/>
        <v>41561.250706018516</v>
      </c>
      <c r="T1973" s="9">
        <f t="shared" si="123"/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9">
        <f t="shared" si="122"/>
        <v>41200.762083333335</v>
      </c>
      <c r="T1974" s="9">
        <f t="shared" si="123"/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9">
        <f t="shared" si="122"/>
        <v>42549.472962962958</v>
      </c>
      <c r="T1975" s="9">
        <f t="shared" si="123"/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9">
        <f t="shared" si="122"/>
        <v>41445.084131944444</v>
      </c>
      <c r="T1976" s="9">
        <f t="shared" si="123"/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9">
        <f t="shared" si="122"/>
        <v>41313.505219907405</v>
      </c>
      <c r="T1977" s="9">
        <f t="shared" si="123"/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9">
        <f t="shared" si="122"/>
        <v>41438.649594907409</v>
      </c>
      <c r="T1978" s="9">
        <f t="shared" si="123"/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9">
        <f t="shared" si="122"/>
        <v>42310.966898148152</v>
      </c>
      <c r="T1979" s="9">
        <f t="shared" si="123"/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9">
        <f t="shared" si="122"/>
        <v>41038.975601851853</v>
      </c>
      <c r="T1980" s="9">
        <f t="shared" si="123"/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9">
        <f t="shared" si="122"/>
        <v>42290.210023148145</v>
      </c>
      <c r="T1981" s="9">
        <f t="shared" si="123"/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9">
        <f t="shared" si="122"/>
        <v>42423.292384259257</v>
      </c>
      <c r="T1982" s="9">
        <f t="shared" si="123"/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41799.475289351853</v>
      </c>
      <c r="T1983" s="9">
        <f t="shared" si="123"/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42678.336655092593</v>
      </c>
      <c r="T1984" s="9">
        <f t="shared" si="123"/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20"/>
        <v>4.2999999999999997E-2</v>
      </c>
      <c r="P1985">
        <f t="shared" si="121"/>
        <v>88.6875</v>
      </c>
      <c r="Q1985" t="s">
        <v>8338</v>
      </c>
      <c r="R1985" t="s">
        <v>8350</v>
      </c>
      <c r="S1985" s="9">
        <f t="shared" si="122"/>
        <v>42592.761782407411</v>
      </c>
      <c r="T1985" s="9">
        <f t="shared" si="123"/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ref="O1986:O2049" si="124">E1986/D1986</f>
        <v>0.21146666666666666</v>
      </c>
      <c r="P1986">
        <f t="shared" si="121"/>
        <v>453.14285714285717</v>
      </c>
      <c r="Q1986" t="s">
        <v>8338</v>
      </c>
      <c r="R1986" t="s">
        <v>8350</v>
      </c>
      <c r="S1986" s="9">
        <f t="shared" si="122"/>
        <v>41913.540289351848</v>
      </c>
      <c r="T1986" s="9">
        <f t="shared" si="123"/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si="124"/>
        <v>3.1875000000000001E-2</v>
      </c>
      <c r="P1987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(((J1987/60)/60)/24)+DATE(1970,1,1)+(-6/24)</f>
        <v>42555.448738425926</v>
      </c>
      <c r="T1987" s="9">
        <f t="shared" ref="T1987:T2050" si="127">(((I1987/60)/60)/24)+DATE(1970,1,1)+(-6/24)</f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42413.183831018512</v>
      </c>
      <c r="T1988" s="9">
        <f t="shared" si="127"/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24"/>
        <v>0.42472727272727273</v>
      </c>
      <c r="P1989">
        <f t="shared" si="125"/>
        <v>83.428571428571431</v>
      </c>
      <c r="Q1989" t="s">
        <v>8338</v>
      </c>
      <c r="R1989" t="s">
        <v>8350</v>
      </c>
      <c r="S1989" s="9">
        <f t="shared" si="126"/>
        <v>42034.389768518522</v>
      </c>
      <c r="T1989" s="9">
        <f t="shared" si="127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42206.513217592597</v>
      </c>
      <c r="T1990" s="9">
        <f t="shared" si="127"/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42685.430648148147</v>
      </c>
      <c r="T1991" s="9">
        <f t="shared" si="127"/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42397.945972222224</v>
      </c>
      <c r="T1992" s="9">
        <f t="shared" si="127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24"/>
        <v>7.0000000000000007E-2</v>
      </c>
      <c r="P1993">
        <f t="shared" si="125"/>
        <v>46.666666666666664</v>
      </c>
      <c r="Q1993" t="s">
        <v>8338</v>
      </c>
      <c r="R1993" t="s">
        <v>8350</v>
      </c>
      <c r="S1993" s="9">
        <f t="shared" si="126"/>
        <v>42167.64335648148</v>
      </c>
      <c r="T1993" s="9">
        <f t="shared" si="127"/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42022.893414351856</v>
      </c>
      <c r="T1994" s="9">
        <f t="shared" si="127"/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42329.33839120371</v>
      </c>
      <c r="T1995" s="9">
        <f t="shared" si="127"/>
        <v>42359.33839120371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42650.756273148145</v>
      </c>
      <c r="T1996" s="9">
        <f t="shared" si="127"/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42181.652037037042</v>
      </c>
      <c r="T1997" s="9">
        <f t="shared" si="127"/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41800.569571759261</v>
      </c>
      <c r="T1998" s="9">
        <f t="shared" si="127"/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41847.680694444447</v>
      </c>
      <c r="T1999" s="9">
        <f t="shared" si="127"/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24"/>
        <v>0.26200000000000001</v>
      </c>
      <c r="P2000">
        <f t="shared" si="125"/>
        <v>218.33333333333334</v>
      </c>
      <c r="Q2000" t="s">
        <v>8338</v>
      </c>
      <c r="R2000" t="s">
        <v>8350</v>
      </c>
      <c r="S2000" s="9">
        <f t="shared" si="126"/>
        <v>41806.868495370371</v>
      </c>
      <c r="T2000" s="9">
        <f t="shared" si="127"/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24"/>
        <v>7.6129032258064515E-3</v>
      </c>
      <c r="P2001">
        <f t="shared" si="125"/>
        <v>33.714285714285715</v>
      </c>
      <c r="Q2001" t="s">
        <v>8338</v>
      </c>
      <c r="R2001" t="s">
        <v>8350</v>
      </c>
      <c r="S2001" s="9">
        <f t="shared" si="126"/>
        <v>41926.232731481483</v>
      </c>
      <c r="T2001" s="9">
        <f t="shared" si="127"/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42345.701539351852</v>
      </c>
      <c r="T2002" s="9">
        <f t="shared" si="127"/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9">
        <f t="shared" si="126"/>
        <v>42135.959675925929</v>
      </c>
      <c r="T2003" s="9">
        <f t="shared" si="127"/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9">
        <f t="shared" si="126"/>
        <v>42728.46230324074</v>
      </c>
      <c r="T2004" s="9">
        <f t="shared" si="127"/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9">
        <f t="shared" si="126"/>
        <v>40346.875601851854</v>
      </c>
      <c r="T2005" s="9">
        <f t="shared" si="127"/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9">
        <f t="shared" si="126"/>
        <v>41800.354895833334</v>
      </c>
      <c r="T2006" s="9">
        <f t="shared" si="127"/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9">
        <f t="shared" si="126"/>
        <v>41535.562708333331</v>
      </c>
      <c r="T2007" s="9">
        <f t="shared" si="127"/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9">
        <f t="shared" si="126"/>
        <v>41941.250520833331</v>
      </c>
      <c r="T2008" s="9">
        <f t="shared" si="127"/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9">
        <f t="shared" si="126"/>
        <v>40347.587800925925</v>
      </c>
      <c r="T2009" s="9">
        <f t="shared" si="127"/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9">
        <f t="shared" si="126"/>
        <v>40761.354421296295</v>
      </c>
      <c r="T2010" s="9">
        <f t="shared" si="127"/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9">
        <f t="shared" si="126"/>
        <v>42661.073414351849</v>
      </c>
      <c r="T2011" s="9">
        <f t="shared" si="127"/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9">
        <f t="shared" si="126"/>
        <v>42570.746423611112</v>
      </c>
      <c r="T2012" s="9">
        <f t="shared" si="127"/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9">
        <f t="shared" si="126"/>
        <v>42347.108483796299</v>
      </c>
      <c r="T2013" s="9">
        <f t="shared" si="127"/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9">
        <f t="shared" si="126"/>
        <v>42010.572233796294</v>
      </c>
      <c r="T2014" s="9">
        <f t="shared" si="127"/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9">
        <f t="shared" si="126"/>
        <v>42499.710810185185</v>
      </c>
      <c r="T2015" s="9">
        <f t="shared" si="127"/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9">
        <f t="shared" si="126"/>
        <v>41323.964571759258</v>
      </c>
      <c r="T2016" s="9">
        <f t="shared" si="127"/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9">
        <f t="shared" si="126"/>
        <v>40765.626886574071</v>
      </c>
      <c r="T2017" s="9">
        <f t="shared" si="127"/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9">
        <f t="shared" si="126"/>
        <v>41312.63077546296</v>
      </c>
      <c r="T2018" s="9">
        <f t="shared" si="127"/>
        <v>41342.63077546296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9">
        <f t="shared" si="126"/>
        <v>40960.807349537034</v>
      </c>
      <c r="T2019" s="9">
        <f t="shared" si="127"/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9">
        <f t="shared" si="126"/>
        <v>42199.115844907406</v>
      </c>
      <c r="T2020" s="9">
        <f t="shared" si="127"/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9">
        <f t="shared" si="126"/>
        <v>42605.45857638889</v>
      </c>
      <c r="T2021" s="9">
        <f t="shared" si="127"/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9">
        <f t="shared" si="126"/>
        <v>41736.847499999996</v>
      </c>
      <c r="T2022" s="9">
        <f t="shared" si="127"/>
        <v>41773.711111111108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9">
        <f t="shared" si="126"/>
        <v>41860.820567129631</v>
      </c>
      <c r="T2023" s="9">
        <f t="shared" si="127"/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9">
        <f t="shared" si="126"/>
        <v>42502.319120370375</v>
      </c>
      <c r="T2024" s="9">
        <f t="shared" si="127"/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9">
        <f t="shared" si="126"/>
        <v>42136.170752314814</v>
      </c>
      <c r="T2025" s="9">
        <f t="shared" si="127"/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9">
        <f t="shared" si="126"/>
        <v>41099.716944444444</v>
      </c>
      <c r="T2026" s="9">
        <f t="shared" si="127"/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9">
        <f t="shared" si="126"/>
        <v>42135.934560185182</v>
      </c>
      <c r="T2027" s="9">
        <f t="shared" si="127"/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9">
        <f t="shared" si="126"/>
        <v>41704.485937500001</v>
      </c>
      <c r="T2028" s="9">
        <f t="shared" si="127"/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9">
        <f t="shared" si="126"/>
        <v>42048.563877314817</v>
      </c>
      <c r="T2029" s="9">
        <f t="shared" si="127"/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9">
        <f t="shared" si="126"/>
        <v>40215.669050925928</v>
      </c>
      <c r="T2030" s="9">
        <f t="shared" si="127"/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9">
        <f t="shared" si="126"/>
        <v>41847.771770833337</v>
      </c>
      <c r="T2031" s="9">
        <f t="shared" si="127"/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9">
        <f t="shared" si="126"/>
        <v>41212.746481481481</v>
      </c>
      <c r="T2032" s="9">
        <f t="shared" si="127"/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9">
        <f t="shared" si="126"/>
        <v>41975.079317129625</v>
      </c>
      <c r="T2033" s="9">
        <f t="shared" si="127"/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9">
        <f t="shared" si="126"/>
        <v>42689.315671296295</v>
      </c>
      <c r="T2034" s="9">
        <f t="shared" si="127"/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9">
        <f t="shared" si="126"/>
        <v>41724.832384259258</v>
      </c>
      <c r="T2035" s="9">
        <f t="shared" si="127"/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9">
        <f t="shared" si="126"/>
        <v>42075.880011574074</v>
      </c>
      <c r="T2036" s="9">
        <f t="shared" si="127"/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9">
        <f t="shared" si="126"/>
        <v>42311.375081018516</v>
      </c>
      <c r="T2037" s="9">
        <f t="shared" si="127"/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9">
        <f t="shared" si="126"/>
        <v>41738.614803240744</v>
      </c>
      <c r="T2038" s="9">
        <f t="shared" si="127"/>
        <v>41768.614803240744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9">
        <f t="shared" si="126"/>
        <v>41577.960104166668</v>
      </c>
      <c r="T2039" s="9">
        <f t="shared" si="127"/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9">
        <f t="shared" si="126"/>
        <v>41424.02107638889</v>
      </c>
      <c r="T2040" s="9">
        <f t="shared" si="127"/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9">
        <f t="shared" si="126"/>
        <v>42675.188946759255</v>
      </c>
      <c r="T2041" s="9">
        <f t="shared" si="127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9">
        <f t="shared" si="126"/>
        <v>41578.677118055559</v>
      </c>
      <c r="T2042" s="9">
        <f t="shared" si="127"/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9">
        <f t="shared" si="126"/>
        <v>42654.275775462964</v>
      </c>
      <c r="T2043" s="9">
        <f t="shared" si="127"/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9">
        <f t="shared" si="126"/>
        <v>42331.458032407405</v>
      </c>
      <c r="T2044" s="9">
        <f t="shared" si="127"/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9">
        <f t="shared" si="126"/>
        <v>42660.926817129628</v>
      </c>
      <c r="T2045" s="9">
        <f t="shared" si="127"/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9">
        <f t="shared" si="126"/>
        <v>42138.434189814812</v>
      </c>
      <c r="T2046" s="9">
        <f t="shared" si="127"/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9">
        <f t="shared" si="126"/>
        <v>41068.838506944441</v>
      </c>
      <c r="T2047" s="9">
        <f t="shared" si="127"/>
        <v>41098.838506944441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9">
        <f t="shared" si="126"/>
        <v>41386.921805555554</v>
      </c>
      <c r="T2048" s="9">
        <f t="shared" si="127"/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9">
        <f t="shared" si="126"/>
        <v>42081.653587962966</v>
      </c>
      <c r="T2049" s="9">
        <f t="shared" si="127"/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ref="O2050:O2113" si="128">E2050/D2050</f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9">
        <f t="shared" si="126"/>
        <v>41387.401516203703</v>
      </c>
      <c r="T2050" s="9">
        <f t="shared" si="127"/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si="128"/>
        <v>1.2019070000000001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(((J2051/60)/60)/24)+DATE(1970,1,1)+(-6/24)</f>
        <v>41575.277349537035</v>
      </c>
      <c r="T2051" s="9">
        <f t="shared" ref="T2051:T2114" si="131">(((I2051/60)/60)/24)+DATE(1970,1,1)+(-6/24)</f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9">
        <f t="shared" si="130"/>
        <v>42114.821504629625</v>
      </c>
      <c r="T2052" s="9">
        <f t="shared" si="131"/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9">
        <f t="shared" si="130"/>
        <v>41603.772418981483</v>
      </c>
      <c r="T2053" s="9">
        <f t="shared" si="131"/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9">
        <f t="shared" si="130"/>
        <v>42374.83394675926</v>
      </c>
      <c r="T2054" s="9">
        <f t="shared" si="131"/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9">
        <f t="shared" si="130"/>
        <v>42303.367488425924</v>
      </c>
      <c r="T2055" s="9">
        <f t="shared" si="131"/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9">
        <f t="shared" si="130"/>
        <v>41731.270949074074</v>
      </c>
      <c r="T2056" s="9">
        <f t="shared" si="131"/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9">
        <f t="shared" si="130"/>
        <v>41946.424108796295</v>
      </c>
      <c r="T2057" s="9">
        <f t="shared" si="131"/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9">
        <f t="shared" si="130"/>
        <v>41351.51090277778</v>
      </c>
      <c r="T2058" s="9">
        <f t="shared" si="131"/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9">
        <f t="shared" si="130"/>
        <v>42396.244583333333</v>
      </c>
      <c r="T2059" s="9">
        <f t="shared" si="131"/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9">
        <f t="shared" si="130"/>
        <v>42026.120717592596</v>
      </c>
      <c r="T2060" s="9">
        <f t="shared" si="131"/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9">
        <f t="shared" si="130"/>
        <v>42361.352476851855</v>
      </c>
      <c r="T2061" s="9">
        <f t="shared" si="131"/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9">
        <f t="shared" si="130"/>
        <v>41783.392939814818</v>
      </c>
      <c r="T2062" s="9">
        <f t="shared" si="131"/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9">
        <f t="shared" si="130"/>
        <v>42705.514513888891</v>
      </c>
      <c r="T2063" s="9">
        <f t="shared" si="131"/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9">
        <f t="shared" si="130"/>
        <v>42423.1330787037</v>
      </c>
      <c r="T2064" s="9">
        <f t="shared" si="131"/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9">
        <f t="shared" si="130"/>
        <v>42472.48265046296</v>
      </c>
      <c r="T2065" s="9">
        <f t="shared" si="131"/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9">
        <f t="shared" si="130"/>
        <v>41389.114849537036</v>
      </c>
      <c r="T2066" s="9">
        <f t="shared" si="131"/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9">
        <f t="shared" si="130"/>
        <v>41603.083668981482</v>
      </c>
      <c r="T2067" s="9">
        <f t="shared" si="131"/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9">
        <f t="shared" si="130"/>
        <v>41844.521793981483</v>
      </c>
      <c r="T2068" s="9">
        <f t="shared" si="131"/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42115.603888888887</v>
      </c>
      <c r="T2069" s="9">
        <f t="shared" si="131"/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9">
        <f t="shared" si="130"/>
        <v>42633.591608796298</v>
      </c>
      <c r="T2070" s="9">
        <f t="shared" si="131"/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9">
        <f t="shared" si="130"/>
        <v>42340.722118055557</v>
      </c>
      <c r="T2071" s="9">
        <f t="shared" si="131"/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9">
        <f t="shared" si="130"/>
        <v>42519.4065162037</v>
      </c>
      <c r="T2072" s="9">
        <f t="shared" si="131"/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9">
        <f t="shared" si="130"/>
        <v>42600.028749999998</v>
      </c>
      <c r="T2073" s="9">
        <f t="shared" si="131"/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9">
        <f t="shared" si="130"/>
        <v>42467.331388888888</v>
      </c>
      <c r="T2074" s="9">
        <f t="shared" si="131"/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42087.418032407411</v>
      </c>
      <c r="T2075" s="9">
        <f t="shared" si="131"/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42466.576180555552</v>
      </c>
      <c r="T2076" s="9">
        <f t="shared" si="131"/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9">
        <f t="shared" si="130"/>
        <v>41450.431574074071</v>
      </c>
      <c r="T2077" s="9">
        <f t="shared" si="131"/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9">
        <f t="shared" si="130"/>
        <v>41803.630659722221</v>
      </c>
      <c r="T2078" s="9">
        <f t="shared" si="131"/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9">
        <f t="shared" si="130"/>
        <v>42102.792546296296</v>
      </c>
      <c r="T2079" s="9">
        <f t="shared" si="131"/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9">
        <f t="shared" si="130"/>
        <v>42692.521493055552</v>
      </c>
      <c r="T2080" s="9">
        <f t="shared" si="131"/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9">
        <f t="shared" si="130"/>
        <v>42150.46056712963</v>
      </c>
      <c r="T2081" s="9">
        <f t="shared" si="131"/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42289.707175925927</v>
      </c>
      <c r="T2082" s="9">
        <f t="shared" si="131"/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28"/>
        <v>1.1457142857142857</v>
      </c>
      <c r="P2083">
        <f t="shared" si="129"/>
        <v>72.909090909090907</v>
      </c>
      <c r="Q2083" t="s">
        <v>8325</v>
      </c>
      <c r="R2083" t="s">
        <v>8329</v>
      </c>
      <c r="S2083" s="9">
        <f t="shared" si="130"/>
        <v>41003.906886574077</v>
      </c>
      <c r="T2083" s="9">
        <f t="shared" si="131"/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28"/>
        <v>1.1073333333333333</v>
      </c>
      <c r="P2084">
        <f t="shared" si="129"/>
        <v>43.710526315789473</v>
      </c>
      <c r="Q2084" t="s">
        <v>8325</v>
      </c>
      <c r="R2084" t="s">
        <v>8329</v>
      </c>
      <c r="S2084" s="9">
        <f t="shared" si="130"/>
        <v>40810.870324074072</v>
      </c>
      <c r="T2084" s="9">
        <f t="shared" si="131"/>
        <v>40870.911990740737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41034.47216435185</v>
      </c>
      <c r="T2085" s="9">
        <f t="shared" si="131"/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28"/>
        <v>1.0833333333333333</v>
      </c>
      <c r="P2086">
        <f t="shared" si="129"/>
        <v>70.652173913043484</v>
      </c>
      <c r="Q2086" t="s">
        <v>8325</v>
      </c>
      <c r="R2086" t="s">
        <v>8329</v>
      </c>
      <c r="S2086" s="9">
        <f t="shared" si="130"/>
        <v>41731.583124999997</v>
      </c>
      <c r="T2086" s="9">
        <f t="shared" si="131"/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28"/>
        <v>1.2353333333333334</v>
      </c>
      <c r="P2087">
        <f t="shared" si="129"/>
        <v>89.301204819277103</v>
      </c>
      <c r="Q2087" t="s">
        <v>8325</v>
      </c>
      <c r="R2087" t="s">
        <v>8329</v>
      </c>
      <c r="S2087" s="9">
        <f t="shared" si="130"/>
        <v>41075.585497685184</v>
      </c>
      <c r="T2087" s="9">
        <f t="shared" si="131"/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28"/>
        <v>1.0069999999999999</v>
      </c>
      <c r="P2088">
        <f t="shared" si="129"/>
        <v>115.08571428571429</v>
      </c>
      <c r="Q2088" t="s">
        <v>8325</v>
      </c>
      <c r="R2088" t="s">
        <v>8329</v>
      </c>
      <c r="S2088" s="9">
        <f t="shared" si="130"/>
        <v>40860.42050925926</v>
      </c>
      <c r="T2088" s="9">
        <f t="shared" si="131"/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40763.954375000001</v>
      </c>
      <c r="T2089" s="9">
        <f t="shared" si="131"/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28"/>
        <v>1.1551066666666667</v>
      </c>
      <c r="P2090">
        <f t="shared" si="129"/>
        <v>46.204266666666669</v>
      </c>
      <c r="Q2090" t="s">
        <v>8325</v>
      </c>
      <c r="R2090" t="s">
        <v>8329</v>
      </c>
      <c r="S2090" s="9">
        <f t="shared" si="130"/>
        <v>40395.464722222219</v>
      </c>
      <c r="T2090" s="9">
        <f t="shared" si="131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28"/>
        <v>1.2040040000000001</v>
      </c>
      <c r="P2091">
        <f t="shared" si="129"/>
        <v>48.54854838709678</v>
      </c>
      <c r="Q2091" t="s">
        <v>8325</v>
      </c>
      <c r="R2091" t="s">
        <v>8329</v>
      </c>
      <c r="S2091" s="9">
        <f t="shared" si="130"/>
        <v>41452.826319444444</v>
      </c>
      <c r="T2091" s="9">
        <f t="shared" si="131"/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28"/>
        <v>1.1504037499999999</v>
      </c>
      <c r="P2092">
        <f t="shared" si="129"/>
        <v>57.520187499999999</v>
      </c>
      <c r="Q2092" t="s">
        <v>8325</v>
      </c>
      <c r="R2092" t="s">
        <v>8329</v>
      </c>
      <c r="S2092" s="9">
        <f t="shared" si="130"/>
        <v>41299.131423611114</v>
      </c>
      <c r="T2092" s="9">
        <f t="shared" si="131"/>
        <v>41329.131423611114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28"/>
        <v>1.2046777777777777</v>
      </c>
      <c r="P2093">
        <f t="shared" si="129"/>
        <v>88.147154471544724</v>
      </c>
      <c r="Q2093" t="s">
        <v>8325</v>
      </c>
      <c r="R2093" t="s">
        <v>8329</v>
      </c>
      <c r="S2093" s="9">
        <f t="shared" si="130"/>
        <v>40555.072662037033</v>
      </c>
      <c r="T2093" s="9">
        <f t="shared" si="131"/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28"/>
        <v>1.0128333333333333</v>
      </c>
      <c r="P2094">
        <f t="shared" si="129"/>
        <v>110.49090909090908</v>
      </c>
      <c r="Q2094" t="s">
        <v>8325</v>
      </c>
      <c r="R2094" t="s">
        <v>8329</v>
      </c>
      <c r="S2094" s="9">
        <f t="shared" si="130"/>
        <v>40763.457546296297</v>
      </c>
      <c r="T2094" s="9">
        <f t="shared" si="131"/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28"/>
        <v>1.0246666666666666</v>
      </c>
      <c r="P2095">
        <f t="shared" si="129"/>
        <v>66.826086956521735</v>
      </c>
      <c r="Q2095" t="s">
        <v>8325</v>
      </c>
      <c r="R2095" t="s">
        <v>8329</v>
      </c>
      <c r="S2095" s="9">
        <f t="shared" si="130"/>
        <v>41205.604537037041</v>
      </c>
      <c r="T2095" s="9">
        <f t="shared" si="131"/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28"/>
        <v>1.2054285714285715</v>
      </c>
      <c r="P2096">
        <f t="shared" si="129"/>
        <v>58.597222222222221</v>
      </c>
      <c r="Q2096" t="s">
        <v>8325</v>
      </c>
      <c r="R2096" t="s">
        <v>8329</v>
      </c>
      <c r="S2096" s="9">
        <f t="shared" si="130"/>
        <v>40938.77002314815</v>
      </c>
      <c r="T2096" s="9">
        <f t="shared" si="131"/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28"/>
        <v>1</v>
      </c>
      <c r="P2097">
        <f t="shared" si="129"/>
        <v>113.63636363636364</v>
      </c>
      <c r="Q2097" t="s">
        <v>8325</v>
      </c>
      <c r="R2097" t="s">
        <v>8329</v>
      </c>
      <c r="S2097" s="9">
        <f t="shared" si="130"/>
        <v>40758.483483796292</v>
      </c>
      <c r="T2097" s="9">
        <f t="shared" si="131"/>
        <v>40818.483483796292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28"/>
        <v>1.0166666666666666</v>
      </c>
      <c r="P2098">
        <f t="shared" si="129"/>
        <v>43.571428571428569</v>
      </c>
      <c r="Q2098" t="s">
        <v>8325</v>
      </c>
      <c r="R2098" t="s">
        <v>8329</v>
      </c>
      <c r="S2098" s="9">
        <f t="shared" si="130"/>
        <v>41192.508506944447</v>
      </c>
      <c r="T2098" s="9">
        <f t="shared" si="131"/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28"/>
        <v>1</v>
      </c>
      <c r="P2099">
        <f t="shared" si="129"/>
        <v>78.94736842105263</v>
      </c>
      <c r="Q2099" t="s">
        <v>8325</v>
      </c>
      <c r="R2099" t="s">
        <v>8329</v>
      </c>
      <c r="S2099" s="9">
        <f t="shared" si="130"/>
        <v>40818.33489583333</v>
      </c>
      <c r="T2099" s="9">
        <f t="shared" si="131"/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28"/>
        <v>1.0033333333333334</v>
      </c>
      <c r="P2100">
        <f t="shared" si="129"/>
        <v>188.125</v>
      </c>
      <c r="Q2100" t="s">
        <v>8325</v>
      </c>
      <c r="R2100" t="s">
        <v>8329</v>
      </c>
      <c r="S2100" s="9">
        <f t="shared" si="130"/>
        <v>40945.86383101852</v>
      </c>
      <c r="T2100" s="9">
        <f t="shared" si="131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28"/>
        <v>1.3236666666666668</v>
      </c>
      <c r="P2101">
        <f t="shared" si="129"/>
        <v>63.031746031746032</v>
      </c>
      <c r="Q2101" t="s">
        <v>8325</v>
      </c>
      <c r="R2101" t="s">
        <v>8329</v>
      </c>
      <c r="S2101" s="9">
        <f t="shared" si="130"/>
        <v>42173.496342592596</v>
      </c>
      <c r="T2101" s="9">
        <f t="shared" si="131"/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28"/>
        <v>1.3666666666666667</v>
      </c>
      <c r="P2102">
        <f t="shared" si="129"/>
        <v>30.37037037037037</v>
      </c>
      <c r="Q2102" t="s">
        <v>8325</v>
      </c>
      <c r="R2102" t="s">
        <v>8329</v>
      </c>
      <c r="S2102" s="9">
        <f t="shared" si="130"/>
        <v>41074.584965277776</v>
      </c>
      <c r="T2102" s="9">
        <f t="shared" si="131"/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28"/>
        <v>1.1325000000000001</v>
      </c>
      <c r="P2103">
        <f t="shared" si="129"/>
        <v>51.477272727272727</v>
      </c>
      <c r="Q2103" t="s">
        <v>8325</v>
      </c>
      <c r="R2103" t="s">
        <v>8329</v>
      </c>
      <c r="S2103" s="9">
        <f t="shared" si="130"/>
        <v>40891.899467592593</v>
      </c>
      <c r="T2103" s="9">
        <f t="shared" si="131"/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28"/>
        <v>1.36</v>
      </c>
      <c r="P2104">
        <f t="shared" si="129"/>
        <v>35.789473684210527</v>
      </c>
      <c r="Q2104" t="s">
        <v>8325</v>
      </c>
      <c r="R2104" t="s">
        <v>8329</v>
      </c>
      <c r="S2104" s="9">
        <f t="shared" si="130"/>
        <v>40638.618611111109</v>
      </c>
      <c r="T2104" s="9">
        <f t="shared" si="131"/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28"/>
        <v>1.4612318374694613</v>
      </c>
      <c r="P2105">
        <f t="shared" si="129"/>
        <v>98.817391304347822</v>
      </c>
      <c r="Q2105" t="s">
        <v>8325</v>
      </c>
      <c r="R2105" t="s">
        <v>8329</v>
      </c>
      <c r="S2105" s="9">
        <f t="shared" si="130"/>
        <v>41192.504942129628</v>
      </c>
      <c r="T2105" s="9">
        <f t="shared" si="131"/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41393.824467592596</v>
      </c>
      <c r="T2106" s="9">
        <f t="shared" si="131"/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28"/>
        <v>2.54</v>
      </c>
      <c r="P2107">
        <f t="shared" si="129"/>
        <v>51.313131313131315</v>
      </c>
      <c r="Q2107" t="s">
        <v>8325</v>
      </c>
      <c r="R2107" t="s">
        <v>8329</v>
      </c>
      <c r="S2107" s="9">
        <f t="shared" si="130"/>
        <v>41951.538807870369</v>
      </c>
      <c r="T2107" s="9">
        <f t="shared" si="131"/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28"/>
        <v>1.0704545454545455</v>
      </c>
      <c r="P2108">
        <f t="shared" si="129"/>
        <v>53.522727272727273</v>
      </c>
      <c r="Q2108" t="s">
        <v>8325</v>
      </c>
      <c r="R2108" t="s">
        <v>8329</v>
      </c>
      <c r="S2108" s="9">
        <f t="shared" si="130"/>
        <v>41269.96497685185</v>
      </c>
      <c r="T2108" s="9">
        <f t="shared" si="131"/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28"/>
        <v>1.0773299999999999</v>
      </c>
      <c r="P2109">
        <f t="shared" si="129"/>
        <v>37.149310344827583</v>
      </c>
      <c r="Q2109" t="s">
        <v>8325</v>
      </c>
      <c r="R2109" t="s">
        <v>8329</v>
      </c>
      <c r="S2109" s="9">
        <f t="shared" si="130"/>
        <v>41934.46056712963</v>
      </c>
      <c r="T2109" s="9">
        <f t="shared" si="131"/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28"/>
        <v>1.0731250000000001</v>
      </c>
      <c r="P2110">
        <f t="shared" si="129"/>
        <v>89.895287958115176</v>
      </c>
      <c r="Q2110" t="s">
        <v>8325</v>
      </c>
      <c r="R2110" t="s">
        <v>8329</v>
      </c>
      <c r="S2110" s="9">
        <f t="shared" si="130"/>
        <v>41134.925694444442</v>
      </c>
      <c r="T2110" s="9">
        <f t="shared" si="131"/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28"/>
        <v>1.06525</v>
      </c>
      <c r="P2111">
        <f t="shared" si="129"/>
        <v>106.52500000000001</v>
      </c>
      <c r="Q2111" t="s">
        <v>8325</v>
      </c>
      <c r="R2111" t="s">
        <v>8329</v>
      </c>
      <c r="S2111" s="9">
        <f t="shared" si="130"/>
        <v>42160.458530092597</v>
      </c>
      <c r="T2111" s="9">
        <f t="shared" si="131"/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28"/>
        <v>1.0035000000000001</v>
      </c>
      <c r="P2112">
        <f t="shared" si="129"/>
        <v>52.815789473684212</v>
      </c>
      <c r="Q2112" t="s">
        <v>8325</v>
      </c>
      <c r="R2112" t="s">
        <v>8329</v>
      </c>
      <c r="S2112" s="9">
        <f t="shared" si="130"/>
        <v>41759.420937499999</v>
      </c>
      <c r="T2112" s="9">
        <f t="shared" si="131"/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28"/>
        <v>1.0649999999999999</v>
      </c>
      <c r="P2113">
        <f t="shared" si="129"/>
        <v>54.615384615384613</v>
      </c>
      <c r="Q2113" t="s">
        <v>8325</v>
      </c>
      <c r="R2113" t="s">
        <v>8329</v>
      </c>
      <c r="S2113" s="9">
        <f t="shared" si="130"/>
        <v>40702.947048611109</v>
      </c>
      <c r="T2113" s="9">
        <f t="shared" si="131"/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ref="O2114:O2177" si="132">E2114/D2114</f>
        <v>1</v>
      </c>
      <c r="P2114">
        <f t="shared" si="129"/>
        <v>27.272727272727273</v>
      </c>
      <c r="Q2114" t="s">
        <v>8325</v>
      </c>
      <c r="R2114" t="s">
        <v>8329</v>
      </c>
      <c r="S2114" s="9">
        <f t="shared" si="130"/>
        <v>41365.678159722222</v>
      </c>
      <c r="T2114" s="9">
        <f t="shared" si="131"/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si="132"/>
        <v>1.0485714285714285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(((J2115/60)/60)/24)+DATE(1970,1,1)+(-6/24)</f>
        <v>41870.61546296296</v>
      </c>
      <c r="T2115" s="9">
        <f t="shared" ref="T2115:T2178" si="135">(((I2115/60)/60)/24)+DATE(1970,1,1)+(-6/24)</f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32"/>
        <v>1.0469999999999999</v>
      </c>
      <c r="P2116">
        <f t="shared" si="133"/>
        <v>35.612244897959187</v>
      </c>
      <c r="Q2116" t="s">
        <v>8325</v>
      </c>
      <c r="R2116" t="s">
        <v>8329</v>
      </c>
      <c r="S2116" s="9">
        <f t="shared" si="134"/>
        <v>40458.565625000003</v>
      </c>
      <c r="T2116" s="9">
        <f t="shared" si="135"/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32"/>
        <v>2.2566666666666668</v>
      </c>
      <c r="P2117">
        <f t="shared" si="133"/>
        <v>94.027777777777771</v>
      </c>
      <c r="Q2117" t="s">
        <v>8325</v>
      </c>
      <c r="R2117" t="s">
        <v>8329</v>
      </c>
      <c r="S2117" s="9">
        <f t="shared" si="134"/>
        <v>40563.831030092595</v>
      </c>
      <c r="T2117" s="9">
        <f t="shared" si="135"/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32"/>
        <v>1.0090416666666666</v>
      </c>
      <c r="P2118">
        <f t="shared" si="133"/>
        <v>526.45652173913038</v>
      </c>
      <c r="Q2118" t="s">
        <v>8325</v>
      </c>
      <c r="R2118" t="s">
        <v>8329</v>
      </c>
      <c r="S2118" s="9">
        <f t="shared" si="134"/>
        <v>41136.527812500004</v>
      </c>
      <c r="T2118" s="9">
        <f t="shared" si="135"/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32"/>
        <v>1.4775</v>
      </c>
      <c r="P2119">
        <f t="shared" si="133"/>
        <v>50.657142857142858</v>
      </c>
      <c r="Q2119" t="s">
        <v>8325</v>
      </c>
      <c r="R2119" t="s">
        <v>8329</v>
      </c>
      <c r="S2119" s="9">
        <f t="shared" si="134"/>
        <v>42289.809594907405</v>
      </c>
      <c r="T2119" s="9">
        <f t="shared" si="135"/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32"/>
        <v>1.3461099999999999</v>
      </c>
      <c r="P2120">
        <f t="shared" si="133"/>
        <v>79.182941176470578</v>
      </c>
      <c r="Q2120" t="s">
        <v>8325</v>
      </c>
      <c r="R2120" t="s">
        <v>8329</v>
      </c>
      <c r="S2120" s="9">
        <f t="shared" si="134"/>
        <v>40718.589537037034</v>
      </c>
      <c r="T2120" s="9">
        <f t="shared" si="135"/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32"/>
        <v>1.0075000000000001</v>
      </c>
      <c r="P2121">
        <f t="shared" si="133"/>
        <v>91.590909090909093</v>
      </c>
      <c r="Q2121" t="s">
        <v>8325</v>
      </c>
      <c r="R2121" t="s">
        <v>8329</v>
      </c>
      <c r="S2121" s="9">
        <f t="shared" si="134"/>
        <v>41106.880150462966</v>
      </c>
      <c r="T2121" s="9">
        <f t="shared" si="135"/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32"/>
        <v>1.00880375</v>
      </c>
      <c r="P2122">
        <f t="shared" si="133"/>
        <v>116.96275362318841</v>
      </c>
      <c r="Q2122" t="s">
        <v>8325</v>
      </c>
      <c r="R2122" t="s">
        <v>8329</v>
      </c>
      <c r="S2122" s="9">
        <f t="shared" si="134"/>
        <v>41591.714537037034</v>
      </c>
      <c r="T2122" s="9">
        <f t="shared" si="135"/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42716.4924537037</v>
      </c>
      <c r="T2123" s="9">
        <f t="shared" si="135"/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32"/>
        <v>3.875E-3</v>
      </c>
      <c r="P2124">
        <f t="shared" si="133"/>
        <v>103.33333333333333</v>
      </c>
      <c r="Q2124" t="s">
        <v>8333</v>
      </c>
      <c r="R2124" t="s">
        <v>8334</v>
      </c>
      <c r="S2124" s="9">
        <f t="shared" si="134"/>
        <v>42712.050567129627</v>
      </c>
      <c r="T2124" s="9">
        <f t="shared" si="135"/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40198.174849537041</v>
      </c>
      <c r="T2125" s="9">
        <f t="shared" si="135"/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40463.778182870366</v>
      </c>
      <c r="T2126" s="9">
        <f t="shared" si="135"/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32"/>
        <v>1.4200000000000001E-2</v>
      </c>
      <c r="P2127">
        <f t="shared" si="133"/>
        <v>31.555555555555557</v>
      </c>
      <c r="Q2127" t="s">
        <v>8333</v>
      </c>
      <c r="R2127" t="s">
        <v>8334</v>
      </c>
      <c r="S2127" s="9">
        <f t="shared" si="134"/>
        <v>42190.773530092592</v>
      </c>
      <c r="T2127" s="9">
        <f t="shared" si="135"/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41951.723229166666</v>
      </c>
      <c r="T2128" s="9">
        <f t="shared" si="135"/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32"/>
        <v>0.28842857142857142</v>
      </c>
      <c r="P2129">
        <f t="shared" si="133"/>
        <v>34.220338983050844</v>
      </c>
      <c r="Q2129" t="s">
        <v>8333</v>
      </c>
      <c r="R2129" t="s">
        <v>8334</v>
      </c>
      <c r="S2129" s="9">
        <f t="shared" si="134"/>
        <v>42045.25535879629</v>
      </c>
      <c r="T2129" s="9">
        <f t="shared" si="135"/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41843.522789351853</v>
      </c>
      <c r="T2130" s="9">
        <f t="shared" si="135"/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32"/>
        <v>0.11799999999999999</v>
      </c>
      <c r="P2131">
        <f t="shared" si="133"/>
        <v>19.666666666666668</v>
      </c>
      <c r="Q2131" t="s">
        <v>8333</v>
      </c>
      <c r="R2131" t="s">
        <v>8334</v>
      </c>
      <c r="S2131" s="9">
        <f t="shared" si="134"/>
        <v>42408.774305555555</v>
      </c>
      <c r="T2131" s="9">
        <f t="shared" si="135"/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41831.836377314816</v>
      </c>
      <c r="T2132" s="9">
        <f t="shared" si="135"/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32"/>
        <v>0.05</v>
      </c>
      <c r="P2133">
        <f t="shared" si="133"/>
        <v>8.3333333333333339</v>
      </c>
      <c r="Q2133" t="s">
        <v>8333</v>
      </c>
      <c r="R2133" t="s">
        <v>8334</v>
      </c>
      <c r="S2133" s="9">
        <f t="shared" si="134"/>
        <v>42166.957071759258</v>
      </c>
      <c r="T2133" s="9">
        <f t="shared" si="135"/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32"/>
        <v>2.1129899999999997E-2</v>
      </c>
      <c r="P2134">
        <f t="shared" si="133"/>
        <v>21.34333333333333</v>
      </c>
      <c r="Q2134" t="s">
        <v>8333</v>
      </c>
      <c r="R2134" t="s">
        <v>8334</v>
      </c>
      <c r="S2134" s="9">
        <f t="shared" si="134"/>
        <v>41643.237175925926</v>
      </c>
      <c r="T2134" s="9">
        <f t="shared" si="135"/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32"/>
        <v>1.6E-2</v>
      </c>
      <c r="P2135">
        <f t="shared" si="133"/>
        <v>5.333333333333333</v>
      </c>
      <c r="Q2135" t="s">
        <v>8333</v>
      </c>
      <c r="R2135" t="s">
        <v>8334</v>
      </c>
      <c r="S2135" s="9">
        <f t="shared" si="134"/>
        <v>40618.847210648149</v>
      </c>
      <c r="T2135" s="9">
        <f t="shared" si="135"/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32"/>
        <v>1.7333333333333333E-2</v>
      </c>
      <c r="P2136">
        <f t="shared" si="133"/>
        <v>34.666666666666664</v>
      </c>
      <c r="Q2136" t="s">
        <v>8333</v>
      </c>
      <c r="R2136" t="s">
        <v>8334</v>
      </c>
      <c r="S2136" s="9">
        <f t="shared" si="134"/>
        <v>41361.636469907404</v>
      </c>
      <c r="T2136" s="9">
        <f t="shared" si="135"/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32"/>
        <v>9.5600000000000004E-2</v>
      </c>
      <c r="P2137">
        <f t="shared" si="133"/>
        <v>21.727272727272727</v>
      </c>
      <c r="Q2137" t="s">
        <v>8333</v>
      </c>
      <c r="R2137" t="s">
        <v>8334</v>
      </c>
      <c r="S2137" s="9">
        <f t="shared" si="134"/>
        <v>41156.713344907403</v>
      </c>
      <c r="T2137" s="9">
        <f t="shared" si="135"/>
        <v>41186.713344907403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32"/>
        <v>5.9612499999999998E-4</v>
      </c>
      <c r="P2138">
        <f t="shared" si="133"/>
        <v>11.922499999999999</v>
      </c>
      <c r="Q2138" t="s">
        <v>8333</v>
      </c>
      <c r="R2138" t="s">
        <v>8334</v>
      </c>
      <c r="S2138" s="9">
        <f t="shared" si="134"/>
        <v>41536.259097222224</v>
      </c>
      <c r="T2138" s="9">
        <f t="shared" si="135"/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32"/>
        <v>0.28405999999999998</v>
      </c>
      <c r="P2139">
        <f t="shared" si="133"/>
        <v>26.59737827715356</v>
      </c>
      <c r="Q2139" t="s">
        <v>8333</v>
      </c>
      <c r="R2139" t="s">
        <v>8334</v>
      </c>
      <c r="S2139" s="9">
        <f t="shared" si="134"/>
        <v>41948.521168981482</v>
      </c>
      <c r="T2139" s="9">
        <f t="shared" si="135"/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32"/>
        <v>0.128</v>
      </c>
      <c r="P2140">
        <f t="shared" si="133"/>
        <v>10.666666666666666</v>
      </c>
      <c r="Q2140" t="s">
        <v>8333</v>
      </c>
      <c r="R2140" t="s">
        <v>8334</v>
      </c>
      <c r="S2140" s="9">
        <f t="shared" si="134"/>
        <v>41556.763182870374</v>
      </c>
      <c r="T2140" s="9">
        <f t="shared" si="135"/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32"/>
        <v>5.4199999999999998E-2</v>
      </c>
      <c r="P2141">
        <f t="shared" si="133"/>
        <v>29.035714285714285</v>
      </c>
      <c r="Q2141" t="s">
        <v>8333</v>
      </c>
      <c r="R2141" t="s">
        <v>8334</v>
      </c>
      <c r="S2141" s="9">
        <f t="shared" si="134"/>
        <v>42647.500092592592</v>
      </c>
      <c r="T2141" s="9">
        <f t="shared" si="135"/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32"/>
        <v>1.1199999999999999E-3</v>
      </c>
      <c r="P2142">
        <f t="shared" si="133"/>
        <v>50.909090909090907</v>
      </c>
      <c r="Q2142" t="s">
        <v>8333</v>
      </c>
      <c r="R2142" t="s">
        <v>8334</v>
      </c>
      <c r="S2142" s="9">
        <f t="shared" si="134"/>
        <v>41255.583611111113</v>
      </c>
      <c r="T2142" s="9">
        <f t="shared" si="135"/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41926.985636574071</v>
      </c>
      <c r="T2143" s="9">
        <f t="shared" si="135"/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32"/>
        <v>5.7238095238095241E-2</v>
      </c>
      <c r="P2144">
        <f t="shared" si="133"/>
        <v>50.083333333333336</v>
      </c>
      <c r="Q2144" t="s">
        <v>8333</v>
      </c>
      <c r="R2144" t="s">
        <v>8334</v>
      </c>
      <c r="S2144" s="9">
        <f t="shared" si="134"/>
        <v>42340.451504629629</v>
      </c>
      <c r="T2144" s="9">
        <f t="shared" si="135"/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40332.636712962965</v>
      </c>
      <c r="T2145" s="9">
        <f t="shared" si="135"/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32"/>
        <v>1.7098591549295775E-2</v>
      </c>
      <c r="P2146">
        <f t="shared" si="133"/>
        <v>25.291666666666668</v>
      </c>
      <c r="Q2146" t="s">
        <v>8333</v>
      </c>
      <c r="R2146" t="s">
        <v>8334</v>
      </c>
      <c r="S2146" s="9">
        <f t="shared" si="134"/>
        <v>41499.296759259261</v>
      </c>
      <c r="T2146" s="9">
        <f t="shared" si="135"/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32"/>
        <v>0.30433333333333334</v>
      </c>
      <c r="P2147">
        <f t="shared" si="133"/>
        <v>51.292134831460672</v>
      </c>
      <c r="Q2147" t="s">
        <v>8333</v>
      </c>
      <c r="R2147" t="s">
        <v>8334</v>
      </c>
      <c r="S2147" s="9">
        <f t="shared" si="134"/>
        <v>41574.987430555557</v>
      </c>
      <c r="T2147" s="9">
        <f t="shared" si="135"/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42397.429513888885</v>
      </c>
      <c r="T2148" s="9">
        <f t="shared" si="135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32"/>
        <v>6.9641025641025639E-3</v>
      </c>
      <c r="P2149">
        <f t="shared" si="133"/>
        <v>49.381818181818183</v>
      </c>
      <c r="Q2149" t="s">
        <v>8333</v>
      </c>
      <c r="R2149" t="s">
        <v>8334</v>
      </c>
      <c r="S2149" s="9">
        <f t="shared" si="134"/>
        <v>41927.045694444445</v>
      </c>
      <c r="T2149" s="9">
        <f t="shared" si="135"/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42066.483587962968</v>
      </c>
      <c r="T2150" s="9">
        <f t="shared" si="135"/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40354.774953703702</v>
      </c>
      <c r="T2151" s="9">
        <f t="shared" si="135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42534.034710648149</v>
      </c>
      <c r="T2152" s="9">
        <f t="shared" si="135"/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32"/>
        <v>2.6222222222222224E-3</v>
      </c>
      <c r="P2153">
        <f t="shared" si="133"/>
        <v>19.666666666666668</v>
      </c>
      <c r="Q2153" t="s">
        <v>8333</v>
      </c>
      <c r="R2153" t="s">
        <v>8334</v>
      </c>
      <c r="S2153" s="9">
        <f t="shared" si="134"/>
        <v>42520.597384259265</v>
      </c>
      <c r="T2153" s="9">
        <f t="shared" si="135"/>
        <v>42550.597384259265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41683.582280092596</v>
      </c>
      <c r="T2154" s="9">
        <f t="shared" si="135"/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41974.661087962959</v>
      </c>
      <c r="T2155" s="9">
        <f t="shared" si="135"/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41647.382256944446</v>
      </c>
      <c r="T2156" s="9">
        <f t="shared" si="135"/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42430.497511574074</v>
      </c>
      <c r="T2157" s="9">
        <f t="shared" si="135"/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32"/>
        <v>2.6660714285714284E-2</v>
      </c>
      <c r="P2158">
        <f t="shared" si="133"/>
        <v>17.987951807228917</v>
      </c>
      <c r="Q2158" t="s">
        <v>8333</v>
      </c>
      <c r="R2158" t="s">
        <v>8334</v>
      </c>
      <c r="S2158" s="9">
        <f t="shared" si="134"/>
        <v>41488.60423611111</v>
      </c>
      <c r="T2158" s="9">
        <f t="shared" si="135"/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32"/>
        <v>0.28192</v>
      </c>
      <c r="P2159">
        <f t="shared" si="133"/>
        <v>370.94736842105266</v>
      </c>
      <c r="Q2159" t="s">
        <v>8333</v>
      </c>
      <c r="R2159" t="s">
        <v>8334</v>
      </c>
      <c r="S2159" s="9">
        <f t="shared" si="134"/>
        <v>42694.73128472222</v>
      </c>
      <c r="T2159" s="9">
        <f t="shared" si="135"/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32"/>
        <v>6.5900366666666668E-2</v>
      </c>
      <c r="P2160">
        <f t="shared" si="133"/>
        <v>63.569485530546629</v>
      </c>
      <c r="Q2160" t="s">
        <v>8333</v>
      </c>
      <c r="R2160" t="s">
        <v>8334</v>
      </c>
      <c r="S2160" s="9">
        <f t="shared" si="134"/>
        <v>41264.603865740741</v>
      </c>
      <c r="T2160" s="9">
        <f t="shared" si="135"/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40710.481180555551</v>
      </c>
      <c r="T2161" s="9">
        <f t="shared" si="135"/>
        <v>40740.481180555551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32"/>
        <v>8.5000000000000006E-3</v>
      </c>
      <c r="P2162">
        <f t="shared" si="133"/>
        <v>5.3125</v>
      </c>
      <c r="Q2162" t="s">
        <v>8333</v>
      </c>
      <c r="R2162" t="s">
        <v>8334</v>
      </c>
      <c r="S2162" s="9">
        <f t="shared" si="134"/>
        <v>41018.461863425924</v>
      </c>
      <c r="T2162" s="9">
        <f t="shared" si="135"/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9">
        <f t="shared" si="134"/>
        <v>42240.602534722217</v>
      </c>
      <c r="T2163" s="9">
        <f t="shared" si="135"/>
        <v>42270.602534722217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9">
        <f t="shared" si="134"/>
        <v>41813.516099537039</v>
      </c>
      <c r="T2164" s="9">
        <f t="shared" si="135"/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9">
        <f t="shared" si="134"/>
        <v>42111.649537037039</v>
      </c>
      <c r="T2165" s="9">
        <f t="shared" si="135"/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9">
        <f t="shared" si="134"/>
        <v>42515.46775462963</v>
      </c>
      <c r="T2166" s="9">
        <f t="shared" si="135"/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9">
        <f t="shared" si="134"/>
        <v>42438.417071759264</v>
      </c>
      <c r="T2167" s="9">
        <f t="shared" si="135"/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9">
        <f t="shared" si="134"/>
        <v>41933.588171296295</v>
      </c>
      <c r="T2168" s="9">
        <f t="shared" si="135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41152.816400462965</v>
      </c>
      <c r="T2169" s="9">
        <f t="shared" si="135"/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9">
        <f t="shared" si="134"/>
        <v>42745.350243055553</v>
      </c>
      <c r="T2170" s="9">
        <f t="shared" si="135"/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9">
        <f t="shared" si="134"/>
        <v>42793.450821759259</v>
      </c>
      <c r="T2171" s="9">
        <f t="shared" si="135"/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9">
        <f t="shared" si="134"/>
        <v>42198.500254629631</v>
      </c>
      <c r="T2172" s="9">
        <f t="shared" si="135"/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9">
        <f t="shared" si="134"/>
        <v>42141.70711805555</v>
      </c>
      <c r="T2173" s="9">
        <f t="shared" si="135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9">
        <f t="shared" si="134"/>
        <v>42082.330092592587</v>
      </c>
      <c r="T2174" s="9">
        <f t="shared" si="135"/>
        <v>42112.330092592587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9">
        <f t="shared" si="134"/>
        <v>41495.442627314813</v>
      </c>
      <c r="T2175" s="9">
        <f t="shared" si="135"/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9">
        <f t="shared" si="134"/>
        <v>42465.292905092589</v>
      </c>
      <c r="T2176" s="9">
        <f t="shared" si="135"/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9">
        <f t="shared" si="134"/>
        <v>42564.759097222224</v>
      </c>
      <c r="T2177" s="9">
        <f t="shared" si="135"/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ref="O2178:O2241" si="136">E2178/D2178</f>
        <v>1.2602</v>
      </c>
      <c r="P2178">
        <f t="shared" si="133"/>
        <v>88.74647887323944</v>
      </c>
      <c r="Q2178" t="s">
        <v>8325</v>
      </c>
      <c r="R2178" t="s">
        <v>8326</v>
      </c>
      <c r="S2178" s="9">
        <f t="shared" si="134"/>
        <v>42096.383206018523</v>
      </c>
      <c r="T2178" s="9">
        <f t="shared" si="135"/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si="136"/>
        <v>1.0012000000000001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(((J2179/60)/60)/24)+DATE(1970,1,1)+(-6/24)</f>
        <v>42502.000775462962</v>
      </c>
      <c r="T2179" s="9">
        <f t="shared" ref="T2179:T2242" si="139">(((I2179/60)/60)/24)+DATE(1970,1,1)+(-6/24)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9">
        <f t="shared" si="138"/>
        <v>42723.38653935185</v>
      </c>
      <c r="T2180" s="9">
        <f t="shared" si="139"/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9">
        <f t="shared" si="138"/>
        <v>42074.921203703707</v>
      </c>
      <c r="T2181" s="9">
        <f t="shared" si="139"/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9">
        <f t="shared" si="138"/>
        <v>42279.419768518521</v>
      </c>
      <c r="T2182" s="9">
        <f t="shared" si="139"/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36"/>
        <v>1.5309999999999999</v>
      </c>
      <c r="P2183">
        <f t="shared" si="137"/>
        <v>57.773584905660378</v>
      </c>
      <c r="Q2183" t="s">
        <v>8333</v>
      </c>
      <c r="R2183" t="s">
        <v>8351</v>
      </c>
      <c r="S2183" s="9">
        <f t="shared" si="138"/>
        <v>42772.755243055552</v>
      </c>
      <c r="T2183" s="9">
        <f t="shared" si="139"/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36"/>
        <v>5.2416666666666663</v>
      </c>
      <c r="P2184">
        <f t="shared" si="137"/>
        <v>44.171348314606739</v>
      </c>
      <c r="Q2184" t="s">
        <v>8333</v>
      </c>
      <c r="R2184" t="s">
        <v>8351</v>
      </c>
      <c r="S2184" s="9">
        <f t="shared" si="138"/>
        <v>41879.650752314818</v>
      </c>
      <c r="T2184" s="9">
        <f t="shared" si="139"/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36"/>
        <v>4.8927777777777779</v>
      </c>
      <c r="P2185">
        <f t="shared" si="137"/>
        <v>31.566308243727597</v>
      </c>
      <c r="Q2185" t="s">
        <v>8333</v>
      </c>
      <c r="R2185" t="s">
        <v>8351</v>
      </c>
      <c r="S2185" s="9">
        <f t="shared" si="138"/>
        <v>42745.115474537044</v>
      </c>
      <c r="T2185" s="9">
        <f t="shared" si="139"/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36"/>
        <v>2.8473999999999999</v>
      </c>
      <c r="P2186">
        <f t="shared" si="137"/>
        <v>107.04511278195488</v>
      </c>
      <c r="Q2186" t="s">
        <v>8333</v>
      </c>
      <c r="R2186" t="s">
        <v>8351</v>
      </c>
      <c r="S2186" s="9">
        <f t="shared" si="138"/>
        <v>42380.440289351856</v>
      </c>
      <c r="T2186" s="9">
        <f t="shared" si="139"/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36"/>
        <v>18.569700000000001</v>
      </c>
      <c r="P2187">
        <f t="shared" si="137"/>
        <v>149.03451043338683</v>
      </c>
      <c r="Q2187" t="s">
        <v>8333</v>
      </c>
      <c r="R2187" t="s">
        <v>8351</v>
      </c>
      <c r="S2187" s="9">
        <f t="shared" si="138"/>
        <v>41319.099988425929</v>
      </c>
      <c r="T2187" s="9">
        <f t="shared" si="139"/>
        <v>41359.099988425929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36"/>
        <v>1.0967499999999999</v>
      </c>
      <c r="P2188">
        <f t="shared" si="137"/>
        <v>55.956632653061227</v>
      </c>
      <c r="Q2188" t="s">
        <v>8333</v>
      </c>
      <c r="R2188" t="s">
        <v>8351</v>
      </c>
      <c r="S2188" s="9">
        <f t="shared" si="138"/>
        <v>42583.365081018521</v>
      </c>
      <c r="T2188" s="9">
        <f t="shared" si="139"/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36"/>
        <v>10.146425000000001</v>
      </c>
      <c r="P2189">
        <f t="shared" si="137"/>
        <v>56.970381807973048</v>
      </c>
      <c r="Q2189" t="s">
        <v>8333</v>
      </c>
      <c r="R2189" t="s">
        <v>8351</v>
      </c>
      <c r="S2189" s="9">
        <f t="shared" si="138"/>
        <v>42067.959097222221</v>
      </c>
      <c r="T2189" s="9">
        <f t="shared" si="139"/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36"/>
        <v>4.1217692027666546</v>
      </c>
      <c r="P2190">
        <f t="shared" si="137"/>
        <v>44.056420233463037</v>
      </c>
      <c r="Q2190" t="s">
        <v>8333</v>
      </c>
      <c r="R2190" t="s">
        <v>8351</v>
      </c>
      <c r="S2190" s="9">
        <f t="shared" si="138"/>
        <v>42633.336122685185</v>
      </c>
      <c r="T2190" s="9">
        <f t="shared" si="139"/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36"/>
        <v>5.0324999999999998</v>
      </c>
      <c r="P2191">
        <f t="shared" si="137"/>
        <v>68.625</v>
      </c>
      <c r="Q2191" t="s">
        <v>8333</v>
      </c>
      <c r="R2191" t="s">
        <v>8351</v>
      </c>
      <c r="S2191" s="9">
        <f t="shared" si="138"/>
        <v>42467.538194444445</v>
      </c>
      <c r="T2191" s="9">
        <f t="shared" si="139"/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36"/>
        <v>1.8461052631578947</v>
      </c>
      <c r="P2192">
        <f t="shared" si="137"/>
        <v>65.318435754189949</v>
      </c>
      <c r="Q2192" t="s">
        <v>8333</v>
      </c>
      <c r="R2192" t="s">
        <v>8351</v>
      </c>
      <c r="S2192" s="9">
        <f t="shared" si="138"/>
        <v>42417.375046296293</v>
      </c>
      <c r="T2192" s="9">
        <f t="shared" si="139"/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42768.583645833336</v>
      </c>
      <c r="T2193" s="9">
        <f t="shared" si="139"/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36"/>
        <v>10.812401666666668</v>
      </c>
      <c r="P2194">
        <f t="shared" si="137"/>
        <v>40.070667078443485</v>
      </c>
      <c r="Q2194" t="s">
        <v>8333</v>
      </c>
      <c r="R2194" t="s">
        <v>8351</v>
      </c>
      <c r="S2194" s="9">
        <f t="shared" si="138"/>
        <v>42691.6012037037</v>
      </c>
      <c r="T2194" s="9">
        <f t="shared" si="139"/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36"/>
        <v>4.5237333333333334</v>
      </c>
      <c r="P2195">
        <f t="shared" si="137"/>
        <v>75.647714604236342</v>
      </c>
      <c r="Q2195" t="s">
        <v>8333</v>
      </c>
      <c r="R2195" t="s">
        <v>8351</v>
      </c>
      <c r="S2195" s="9">
        <f t="shared" si="138"/>
        <v>42664.155925925923</v>
      </c>
      <c r="T2195" s="9">
        <f t="shared" si="139"/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36"/>
        <v>5.3737000000000004</v>
      </c>
      <c r="P2196">
        <f t="shared" si="137"/>
        <v>61.203872437357631</v>
      </c>
      <c r="Q2196" t="s">
        <v>8333</v>
      </c>
      <c r="R2196" t="s">
        <v>8351</v>
      </c>
      <c r="S2196" s="9">
        <f t="shared" si="138"/>
        <v>42425.507986111115</v>
      </c>
      <c r="T2196" s="9">
        <f t="shared" si="139"/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36"/>
        <v>1.2032608695652174</v>
      </c>
      <c r="P2197">
        <f t="shared" si="137"/>
        <v>48.130434782608695</v>
      </c>
      <c r="Q2197" t="s">
        <v>8333</v>
      </c>
      <c r="R2197" t="s">
        <v>8351</v>
      </c>
      <c r="S2197" s="9">
        <f t="shared" si="138"/>
        <v>42197.521990740745</v>
      </c>
      <c r="T2197" s="9">
        <f t="shared" si="139"/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36"/>
        <v>1.1383571428571428</v>
      </c>
      <c r="P2198">
        <f t="shared" si="137"/>
        <v>68.106837606837601</v>
      </c>
      <c r="Q2198" t="s">
        <v>8333</v>
      </c>
      <c r="R2198" t="s">
        <v>8351</v>
      </c>
      <c r="S2198" s="9">
        <f t="shared" si="138"/>
        <v>42675.237291666665</v>
      </c>
      <c r="T2198" s="9">
        <f t="shared" si="139"/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36"/>
        <v>9.5103109999999997</v>
      </c>
      <c r="P2199">
        <f t="shared" si="137"/>
        <v>65.891300230946882</v>
      </c>
      <c r="Q2199" t="s">
        <v>8333</v>
      </c>
      <c r="R2199" t="s">
        <v>8351</v>
      </c>
      <c r="S2199" s="9">
        <f t="shared" si="138"/>
        <v>42033.334016203706</v>
      </c>
      <c r="T2199" s="9">
        <f t="shared" si="139"/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36"/>
        <v>1.3289249999999999</v>
      </c>
      <c r="P2200">
        <f t="shared" si="137"/>
        <v>81.654377880184327</v>
      </c>
      <c r="Q2200" t="s">
        <v>8333</v>
      </c>
      <c r="R2200" t="s">
        <v>8351</v>
      </c>
      <c r="S2200" s="9">
        <f t="shared" si="138"/>
        <v>42292.263888888891</v>
      </c>
      <c r="T2200" s="9">
        <f t="shared" si="139"/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36"/>
        <v>1.4697777777777778</v>
      </c>
      <c r="P2201">
        <f t="shared" si="137"/>
        <v>52.701195219123505</v>
      </c>
      <c r="Q2201" t="s">
        <v>8333</v>
      </c>
      <c r="R2201" t="s">
        <v>8351</v>
      </c>
      <c r="S2201" s="9">
        <f t="shared" si="138"/>
        <v>42262.166643518518</v>
      </c>
      <c r="T2201" s="9">
        <f t="shared" si="139"/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36"/>
        <v>5.4215</v>
      </c>
      <c r="P2202">
        <f t="shared" si="137"/>
        <v>41.228136882129277</v>
      </c>
      <c r="Q2202" t="s">
        <v>8333</v>
      </c>
      <c r="R2202" t="s">
        <v>8351</v>
      </c>
      <c r="S2202" s="9">
        <f t="shared" si="138"/>
        <v>42163.375787037032</v>
      </c>
      <c r="T2202" s="9">
        <f t="shared" si="139"/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36"/>
        <v>3.8271818181818182</v>
      </c>
      <c r="P2203">
        <f t="shared" si="137"/>
        <v>15.035357142857142</v>
      </c>
      <c r="Q2203" t="s">
        <v>8325</v>
      </c>
      <c r="R2203" t="s">
        <v>8330</v>
      </c>
      <c r="S2203" s="9">
        <f t="shared" si="138"/>
        <v>41276.596817129634</v>
      </c>
      <c r="T2203" s="9">
        <f t="shared" si="139"/>
        <v>41290.596817129634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36"/>
        <v>7.0418124999999998</v>
      </c>
      <c r="P2204">
        <f t="shared" si="137"/>
        <v>39.066920943134534</v>
      </c>
      <c r="Q2204" t="s">
        <v>8325</v>
      </c>
      <c r="R2204" t="s">
        <v>8330</v>
      </c>
      <c r="S2204" s="9">
        <f t="shared" si="138"/>
        <v>41184.599166666667</v>
      </c>
      <c r="T2204" s="9">
        <f t="shared" si="139"/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42241.60974537037</v>
      </c>
      <c r="T2205" s="9">
        <f t="shared" si="139"/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36"/>
        <v>1.3286666666666667</v>
      </c>
      <c r="P2206">
        <f t="shared" si="137"/>
        <v>27.301369863013697</v>
      </c>
      <c r="Q2206" t="s">
        <v>8325</v>
      </c>
      <c r="R2206" t="s">
        <v>8330</v>
      </c>
      <c r="S2206" s="9">
        <f t="shared" si="138"/>
        <v>41312.061562499999</v>
      </c>
      <c r="T2206" s="9">
        <f t="shared" si="139"/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36"/>
        <v>1.52</v>
      </c>
      <c r="P2207">
        <f t="shared" si="137"/>
        <v>42.222222222222221</v>
      </c>
      <c r="Q2207" t="s">
        <v>8325</v>
      </c>
      <c r="R2207" t="s">
        <v>8330</v>
      </c>
      <c r="S2207" s="9">
        <f t="shared" si="138"/>
        <v>41031.57163194444</v>
      </c>
      <c r="T2207" s="9">
        <f t="shared" si="139"/>
        <v>41061.57163194444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36"/>
        <v>1.0272727272727273</v>
      </c>
      <c r="P2208">
        <f t="shared" si="137"/>
        <v>33.235294117647058</v>
      </c>
      <c r="Q2208" t="s">
        <v>8325</v>
      </c>
      <c r="R2208" t="s">
        <v>8330</v>
      </c>
      <c r="S2208" s="9">
        <f t="shared" si="138"/>
        <v>40997.007222222222</v>
      </c>
      <c r="T2208" s="9">
        <f t="shared" si="139"/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36"/>
        <v>1</v>
      </c>
      <c r="P2209">
        <f t="shared" si="137"/>
        <v>285.71428571428572</v>
      </c>
      <c r="Q2209" t="s">
        <v>8325</v>
      </c>
      <c r="R2209" t="s">
        <v>8330</v>
      </c>
      <c r="S2209" s="9">
        <f t="shared" si="138"/>
        <v>41563.944131944445</v>
      </c>
      <c r="T2209" s="9">
        <f t="shared" si="139"/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36"/>
        <v>1.016</v>
      </c>
      <c r="P2210">
        <f t="shared" si="137"/>
        <v>42.333333333333336</v>
      </c>
      <c r="Q2210" t="s">
        <v>8325</v>
      </c>
      <c r="R2210" t="s">
        <v>8330</v>
      </c>
      <c r="S2210" s="9">
        <f t="shared" si="138"/>
        <v>40946.632245370369</v>
      </c>
      <c r="T2210" s="9">
        <f t="shared" si="139"/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36"/>
        <v>1.508</v>
      </c>
      <c r="P2211">
        <f t="shared" si="137"/>
        <v>50.266666666666666</v>
      </c>
      <c r="Q2211" t="s">
        <v>8325</v>
      </c>
      <c r="R2211" t="s">
        <v>8330</v>
      </c>
      <c r="S2211" s="9">
        <f t="shared" si="138"/>
        <v>41732.229675925926</v>
      </c>
      <c r="T2211" s="9">
        <f t="shared" si="139"/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36"/>
        <v>1.11425</v>
      </c>
      <c r="P2212">
        <f t="shared" si="137"/>
        <v>61.902777777777779</v>
      </c>
      <c r="Q2212" t="s">
        <v>8325</v>
      </c>
      <c r="R2212" t="s">
        <v>8330</v>
      </c>
      <c r="S2212" s="9">
        <f t="shared" si="138"/>
        <v>40955.816087962965</v>
      </c>
      <c r="T2212" s="9">
        <f t="shared" si="139"/>
        <v>41013.48333333333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41716.535011574073</v>
      </c>
      <c r="T2213" s="9">
        <f t="shared" si="139"/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36"/>
        <v>1.1438333333333333</v>
      </c>
      <c r="P2214">
        <f t="shared" si="137"/>
        <v>55.796747967479675</v>
      </c>
      <c r="Q2214" t="s">
        <v>8325</v>
      </c>
      <c r="R2214" t="s">
        <v>8330</v>
      </c>
      <c r="S2214" s="9">
        <f t="shared" si="138"/>
        <v>41548.497418981482</v>
      </c>
      <c r="T2214" s="9">
        <f t="shared" si="139"/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42109.576145833329</v>
      </c>
      <c r="T2215" s="9">
        <f t="shared" si="139"/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36"/>
        <v>2.9250166666666666</v>
      </c>
      <c r="P2216">
        <f t="shared" si="137"/>
        <v>73.125416666666666</v>
      </c>
      <c r="Q2216" t="s">
        <v>8325</v>
      </c>
      <c r="R2216" t="s">
        <v>8330</v>
      </c>
      <c r="S2216" s="9">
        <f t="shared" si="138"/>
        <v>41646.542222222226</v>
      </c>
      <c r="T2216" s="9">
        <f t="shared" si="139"/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36"/>
        <v>1.5636363636363637</v>
      </c>
      <c r="P2217">
        <f t="shared" si="137"/>
        <v>26.060606060606062</v>
      </c>
      <c r="Q2217" t="s">
        <v>8325</v>
      </c>
      <c r="R2217" t="s">
        <v>8330</v>
      </c>
      <c r="S2217" s="9">
        <f t="shared" si="138"/>
        <v>40958.467268518521</v>
      </c>
      <c r="T2217" s="9">
        <f t="shared" si="139"/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36"/>
        <v>1.0566666666666666</v>
      </c>
      <c r="P2218">
        <f t="shared" si="137"/>
        <v>22.642857142857142</v>
      </c>
      <c r="Q2218" t="s">
        <v>8325</v>
      </c>
      <c r="R2218" t="s">
        <v>8330</v>
      </c>
      <c r="S2218" s="9">
        <f t="shared" si="138"/>
        <v>42194.501678240747</v>
      </c>
      <c r="T2218" s="9">
        <f t="shared" si="139"/>
        <v>42208.501678240747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36"/>
        <v>1.0119047619047619</v>
      </c>
      <c r="P2219">
        <f t="shared" si="137"/>
        <v>47.222222222222221</v>
      </c>
      <c r="Q2219" t="s">
        <v>8325</v>
      </c>
      <c r="R2219" t="s">
        <v>8330</v>
      </c>
      <c r="S2219" s="9">
        <f t="shared" si="138"/>
        <v>42299.526770833334</v>
      </c>
      <c r="T2219" s="9">
        <f t="shared" si="139"/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36"/>
        <v>1.2283299999999999</v>
      </c>
      <c r="P2220">
        <f t="shared" si="137"/>
        <v>32.324473684210524</v>
      </c>
      <c r="Q2220" t="s">
        <v>8325</v>
      </c>
      <c r="R2220" t="s">
        <v>8330</v>
      </c>
      <c r="S2220" s="9">
        <f t="shared" si="138"/>
        <v>41127.562303240738</v>
      </c>
      <c r="T2220" s="9">
        <f t="shared" si="139"/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36"/>
        <v>1.0149999999999999</v>
      </c>
      <c r="P2221">
        <f t="shared" si="137"/>
        <v>53.421052631578945</v>
      </c>
      <c r="Q2221" t="s">
        <v>8325</v>
      </c>
      <c r="R2221" t="s">
        <v>8330</v>
      </c>
      <c r="S2221" s="9">
        <f t="shared" si="138"/>
        <v>42205.468888888892</v>
      </c>
      <c r="T2221" s="9">
        <f t="shared" si="139"/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36"/>
        <v>1.0114285714285713</v>
      </c>
      <c r="P2222">
        <f t="shared" si="137"/>
        <v>51.304347826086953</v>
      </c>
      <c r="Q2222" t="s">
        <v>8325</v>
      </c>
      <c r="R2222" t="s">
        <v>8330</v>
      </c>
      <c r="S2222" s="9">
        <f t="shared" si="138"/>
        <v>41451.810601851852</v>
      </c>
      <c r="T2222" s="9">
        <f t="shared" si="139"/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36"/>
        <v>1.0811999999999999</v>
      </c>
      <c r="P2223">
        <f t="shared" si="137"/>
        <v>37.197247706422019</v>
      </c>
      <c r="Q2223" t="s">
        <v>8333</v>
      </c>
      <c r="R2223" t="s">
        <v>8351</v>
      </c>
      <c r="S2223" s="9">
        <f t="shared" si="138"/>
        <v>42452.416770833333</v>
      </c>
      <c r="T2223" s="9">
        <f t="shared" si="139"/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40906.537581018521</v>
      </c>
      <c r="T2224" s="9">
        <f t="shared" si="139"/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42152.390833333338</v>
      </c>
      <c r="T2225" s="9">
        <f t="shared" si="139"/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36"/>
        <v>2.4315000000000002</v>
      </c>
      <c r="P2226">
        <f t="shared" si="137"/>
        <v>82.145270270270274</v>
      </c>
      <c r="Q2226" t="s">
        <v>8333</v>
      </c>
      <c r="R2226" t="s">
        <v>8351</v>
      </c>
      <c r="S2226" s="9">
        <f t="shared" si="138"/>
        <v>42644.417534722219</v>
      </c>
      <c r="T2226" s="9">
        <f t="shared" si="139"/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36"/>
        <v>9.4483338095238096</v>
      </c>
      <c r="P2227">
        <f t="shared" si="137"/>
        <v>164.79651993355483</v>
      </c>
      <c r="Q2227" t="s">
        <v>8333</v>
      </c>
      <c r="R2227" t="s">
        <v>8351</v>
      </c>
      <c r="S2227" s="9">
        <f t="shared" si="138"/>
        <v>41873.54184027778</v>
      </c>
      <c r="T2227" s="9">
        <f t="shared" si="139"/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36"/>
        <v>1.0846283333333333</v>
      </c>
      <c r="P2228">
        <f t="shared" si="137"/>
        <v>60.820280373831778</v>
      </c>
      <c r="Q2228" t="s">
        <v>8333</v>
      </c>
      <c r="R2228" t="s">
        <v>8351</v>
      </c>
      <c r="S2228" s="9">
        <f t="shared" si="138"/>
        <v>42381.54886574074</v>
      </c>
      <c r="T2228" s="9">
        <f t="shared" si="139"/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36"/>
        <v>1.5737692307692308</v>
      </c>
      <c r="P2229">
        <f t="shared" si="137"/>
        <v>67.970099667774093</v>
      </c>
      <c r="Q2229" t="s">
        <v>8333</v>
      </c>
      <c r="R2229" t="s">
        <v>8351</v>
      </c>
      <c r="S2229" s="9">
        <f t="shared" si="138"/>
        <v>41561.557349537034</v>
      </c>
      <c r="T2229" s="9">
        <f t="shared" si="139"/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36"/>
        <v>11.744899999999999</v>
      </c>
      <c r="P2230">
        <f t="shared" si="137"/>
        <v>81.561805555555551</v>
      </c>
      <c r="Q2230" t="s">
        <v>8333</v>
      </c>
      <c r="R2230" t="s">
        <v>8351</v>
      </c>
      <c r="S2230" s="9">
        <f t="shared" si="138"/>
        <v>42202.028194444443</v>
      </c>
      <c r="T2230" s="9">
        <f t="shared" si="139"/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36"/>
        <v>1.7104755366949576</v>
      </c>
      <c r="P2231">
        <f t="shared" si="137"/>
        <v>25.42547309833024</v>
      </c>
      <c r="Q2231" t="s">
        <v>8333</v>
      </c>
      <c r="R2231" t="s">
        <v>8351</v>
      </c>
      <c r="S2231" s="9">
        <f t="shared" si="138"/>
        <v>41484.414247685185</v>
      </c>
      <c r="T2231" s="9">
        <f t="shared" si="139"/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36"/>
        <v>1.2595294117647058</v>
      </c>
      <c r="P2232">
        <f t="shared" si="137"/>
        <v>21.497991967871485</v>
      </c>
      <c r="Q2232" t="s">
        <v>8333</v>
      </c>
      <c r="R2232" t="s">
        <v>8351</v>
      </c>
      <c r="S2232" s="9">
        <f t="shared" si="138"/>
        <v>41724.631099537037</v>
      </c>
      <c r="T2232" s="9">
        <f t="shared" si="139"/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36"/>
        <v>12.121296000000001</v>
      </c>
      <c r="P2233">
        <f t="shared" si="137"/>
        <v>27.226630727762803</v>
      </c>
      <c r="Q2233" t="s">
        <v>8333</v>
      </c>
      <c r="R2233" t="s">
        <v>8351</v>
      </c>
      <c r="S2233" s="9">
        <f t="shared" si="138"/>
        <v>41423.660891203705</v>
      </c>
      <c r="T2233" s="9">
        <f t="shared" si="139"/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36"/>
        <v>4.9580000000000002</v>
      </c>
      <c r="P2234">
        <f t="shared" si="137"/>
        <v>25.091093117408906</v>
      </c>
      <c r="Q2234" t="s">
        <v>8333</v>
      </c>
      <c r="R2234" t="s">
        <v>8351</v>
      </c>
      <c r="S2234" s="9">
        <f t="shared" si="138"/>
        <v>41806.544074074074</v>
      </c>
      <c r="T2234" s="9">
        <f t="shared" si="139"/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36"/>
        <v>3.3203999999999998</v>
      </c>
      <c r="P2235">
        <f t="shared" si="137"/>
        <v>21.230179028132991</v>
      </c>
      <c r="Q2235" t="s">
        <v>8333</v>
      </c>
      <c r="R2235" t="s">
        <v>8351</v>
      </c>
      <c r="S2235" s="9">
        <f t="shared" si="138"/>
        <v>42331.128923611104</v>
      </c>
      <c r="T2235" s="9">
        <f t="shared" si="139"/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36"/>
        <v>11.65</v>
      </c>
      <c r="P2236">
        <f t="shared" si="137"/>
        <v>41.607142857142854</v>
      </c>
      <c r="Q2236" t="s">
        <v>8333</v>
      </c>
      <c r="R2236" t="s">
        <v>8351</v>
      </c>
      <c r="S2236" s="9">
        <f t="shared" si="138"/>
        <v>42710.574618055558</v>
      </c>
      <c r="T2236" s="9">
        <f t="shared" si="139"/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36"/>
        <v>1.5331538461538461</v>
      </c>
      <c r="P2237">
        <f t="shared" si="137"/>
        <v>135.58503401360545</v>
      </c>
      <c r="Q2237" t="s">
        <v>8333</v>
      </c>
      <c r="R2237" t="s">
        <v>8351</v>
      </c>
      <c r="S2237" s="9">
        <f t="shared" si="138"/>
        <v>42061.772118055553</v>
      </c>
      <c r="T2237" s="9">
        <f t="shared" si="139"/>
        <v>42091.730451388896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36"/>
        <v>5.3710714285714287</v>
      </c>
      <c r="P2238">
        <f t="shared" si="137"/>
        <v>22.116176470588236</v>
      </c>
      <c r="Q2238" t="s">
        <v>8333</v>
      </c>
      <c r="R2238" t="s">
        <v>8351</v>
      </c>
      <c r="S2238" s="9">
        <f t="shared" si="138"/>
        <v>42371.367164351846</v>
      </c>
      <c r="T2238" s="9">
        <f t="shared" si="139"/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36"/>
        <v>3.5292777777777777</v>
      </c>
      <c r="P2239">
        <f t="shared" si="137"/>
        <v>64.625635808748726</v>
      </c>
      <c r="Q2239" t="s">
        <v>8333</v>
      </c>
      <c r="R2239" t="s">
        <v>8351</v>
      </c>
      <c r="S2239" s="9">
        <f t="shared" si="138"/>
        <v>41914.753275462965</v>
      </c>
      <c r="T2239" s="9">
        <f t="shared" si="139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36"/>
        <v>1.3740000000000001</v>
      </c>
      <c r="P2240">
        <f t="shared" si="137"/>
        <v>69.569620253164558</v>
      </c>
      <c r="Q2240" t="s">
        <v>8333</v>
      </c>
      <c r="R2240" t="s">
        <v>8351</v>
      </c>
      <c r="S2240" s="9">
        <f t="shared" si="138"/>
        <v>42774.371712962966</v>
      </c>
      <c r="T2240" s="9">
        <f t="shared" si="139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36"/>
        <v>1.2802667999999999</v>
      </c>
      <c r="P2241">
        <f t="shared" si="137"/>
        <v>75.133028169014082</v>
      </c>
      <c r="Q2241" t="s">
        <v>8333</v>
      </c>
      <c r="R2241" t="s">
        <v>8351</v>
      </c>
      <c r="S2241" s="9">
        <f t="shared" si="138"/>
        <v>41572.708495370374</v>
      </c>
      <c r="T2241" s="9">
        <f t="shared" si="139"/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ref="O2242:O2305" si="140">E2242/D2242</f>
        <v>2.7067999999999999</v>
      </c>
      <c r="P2242">
        <f t="shared" si="137"/>
        <v>140.97916666666666</v>
      </c>
      <c r="Q2242" t="s">
        <v>8333</v>
      </c>
      <c r="R2242" t="s">
        <v>8351</v>
      </c>
      <c r="S2242" s="9">
        <f t="shared" si="138"/>
        <v>42452.575740740736</v>
      </c>
      <c r="T2242" s="9">
        <f t="shared" si="139"/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si="140"/>
        <v>8.0640000000000001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(((J2243/60)/60)/24)+DATE(1970,1,1)+(-6/24)</f>
        <v>42766.577546296292</v>
      </c>
      <c r="T2243" s="9">
        <f t="shared" ref="T2243:T2306" si="143">(((I2243/60)/60)/24)+DATE(1970,1,1)+(-6/24)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40"/>
        <v>13.600976000000001</v>
      </c>
      <c r="P2244">
        <f t="shared" si="141"/>
        <v>53.865251485148519</v>
      </c>
      <c r="Q2244" t="s">
        <v>8333</v>
      </c>
      <c r="R2244" t="s">
        <v>8351</v>
      </c>
      <c r="S2244" s="9">
        <f t="shared" si="142"/>
        <v>41569.325613425928</v>
      </c>
      <c r="T2244" s="9">
        <f t="shared" si="143"/>
        <v>41604.876388888886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40"/>
        <v>9302.5</v>
      </c>
      <c r="P2245">
        <f t="shared" si="141"/>
        <v>4.5712530712530715</v>
      </c>
      <c r="Q2245" t="s">
        <v>8333</v>
      </c>
      <c r="R2245" t="s">
        <v>8351</v>
      </c>
      <c r="S2245" s="9">
        <f t="shared" si="142"/>
        <v>42800.501041666663</v>
      </c>
      <c r="T2245" s="9">
        <f t="shared" si="143"/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40"/>
        <v>3.7702</v>
      </c>
      <c r="P2246">
        <f t="shared" si="141"/>
        <v>65.00344827586207</v>
      </c>
      <c r="Q2246" t="s">
        <v>8333</v>
      </c>
      <c r="R2246" t="s">
        <v>8351</v>
      </c>
      <c r="S2246" s="9">
        <f t="shared" si="142"/>
        <v>42647.568819444445</v>
      </c>
      <c r="T2246" s="9">
        <f t="shared" si="143"/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40"/>
        <v>26.47025</v>
      </c>
      <c r="P2247">
        <f t="shared" si="141"/>
        <v>53.475252525252522</v>
      </c>
      <c r="Q2247" t="s">
        <v>8333</v>
      </c>
      <c r="R2247" t="s">
        <v>8351</v>
      </c>
      <c r="S2247" s="9">
        <f t="shared" si="142"/>
        <v>41660.458530092597</v>
      </c>
      <c r="T2247" s="9">
        <f t="shared" si="143"/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40"/>
        <v>1.0012000000000001</v>
      </c>
      <c r="P2248">
        <f t="shared" si="141"/>
        <v>43.912280701754383</v>
      </c>
      <c r="Q2248" t="s">
        <v>8333</v>
      </c>
      <c r="R2248" t="s">
        <v>8351</v>
      </c>
      <c r="S2248" s="9">
        <f t="shared" si="142"/>
        <v>42221.54178240741</v>
      </c>
      <c r="T2248" s="9">
        <f t="shared" si="143"/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40"/>
        <v>1.0445405405405406</v>
      </c>
      <c r="P2249">
        <f t="shared" si="141"/>
        <v>50.852631578947367</v>
      </c>
      <c r="Q2249" t="s">
        <v>8333</v>
      </c>
      <c r="R2249" t="s">
        <v>8351</v>
      </c>
      <c r="S2249" s="9">
        <f t="shared" si="142"/>
        <v>42200.416261574079</v>
      </c>
      <c r="T2249" s="9">
        <f t="shared" si="143"/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40"/>
        <v>1.0721428571428571</v>
      </c>
      <c r="P2250">
        <f t="shared" si="141"/>
        <v>58.6328125</v>
      </c>
      <c r="Q2250" t="s">
        <v>8333</v>
      </c>
      <c r="R2250" t="s">
        <v>8351</v>
      </c>
      <c r="S2250" s="9">
        <f t="shared" si="142"/>
        <v>42688.625902777778</v>
      </c>
      <c r="T2250" s="9">
        <f t="shared" si="143"/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40"/>
        <v>1.6877142857142857</v>
      </c>
      <c r="P2251">
        <f t="shared" si="141"/>
        <v>32.81666666666667</v>
      </c>
      <c r="Q2251" t="s">
        <v>8333</v>
      </c>
      <c r="R2251" t="s">
        <v>8351</v>
      </c>
      <c r="S2251" s="9">
        <f t="shared" si="142"/>
        <v>41336.453298611108</v>
      </c>
      <c r="T2251" s="9">
        <f t="shared" si="143"/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40"/>
        <v>9.7511200000000002</v>
      </c>
      <c r="P2252">
        <f t="shared" si="141"/>
        <v>426.93169877408059</v>
      </c>
      <c r="Q2252" t="s">
        <v>8333</v>
      </c>
      <c r="R2252" t="s">
        <v>8351</v>
      </c>
      <c r="S2252" s="9">
        <f t="shared" si="142"/>
        <v>42676.755474537036</v>
      </c>
      <c r="T2252" s="9">
        <f t="shared" si="143"/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40"/>
        <v>1.3444929411764706</v>
      </c>
      <c r="P2253">
        <f t="shared" si="141"/>
        <v>23.808729166666669</v>
      </c>
      <c r="Q2253" t="s">
        <v>8333</v>
      </c>
      <c r="R2253" t="s">
        <v>8351</v>
      </c>
      <c r="S2253" s="9">
        <f t="shared" si="142"/>
        <v>41846.09579861111</v>
      </c>
      <c r="T2253" s="9">
        <f t="shared" si="143"/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40"/>
        <v>2.722777777777778</v>
      </c>
      <c r="P2254">
        <f t="shared" si="141"/>
        <v>98.413654618473899</v>
      </c>
      <c r="Q2254" t="s">
        <v>8333</v>
      </c>
      <c r="R2254" t="s">
        <v>8351</v>
      </c>
      <c r="S2254" s="9">
        <f t="shared" si="142"/>
        <v>42573.077986111108</v>
      </c>
      <c r="T2254" s="9">
        <f t="shared" si="143"/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40"/>
        <v>1.1268750000000001</v>
      </c>
      <c r="P2255">
        <f t="shared" si="141"/>
        <v>107.32142857142857</v>
      </c>
      <c r="Q2255" t="s">
        <v>8333</v>
      </c>
      <c r="R2255" t="s">
        <v>8351</v>
      </c>
      <c r="S2255" s="9">
        <f t="shared" si="142"/>
        <v>42296.381331018521</v>
      </c>
      <c r="T2255" s="9">
        <f t="shared" si="143"/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40"/>
        <v>4.5979999999999999</v>
      </c>
      <c r="P2256">
        <f t="shared" si="141"/>
        <v>11.67005076142132</v>
      </c>
      <c r="Q2256" t="s">
        <v>8333</v>
      </c>
      <c r="R2256" t="s">
        <v>8351</v>
      </c>
      <c r="S2256" s="9">
        <f t="shared" si="142"/>
        <v>42752.397777777776</v>
      </c>
      <c r="T2256" s="9">
        <f t="shared" si="143"/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40"/>
        <v>2.8665822784810127</v>
      </c>
      <c r="P2257">
        <f t="shared" si="141"/>
        <v>41.782287822878232</v>
      </c>
      <c r="Q2257" t="s">
        <v>8333</v>
      </c>
      <c r="R2257" t="s">
        <v>8351</v>
      </c>
      <c r="S2257" s="9">
        <f t="shared" si="142"/>
        <v>42467.701979166668</v>
      </c>
      <c r="T2257" s="9">
        <f t="shared" si="143"/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42682.201921296291</v>
      </c>
      <c r="T2258" s="9">
        <f t="shared" si="143"/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40"/>
        <v>6.3613999999999997</v>
      </c>
      <c r="P2259">
        <f t="shared" si="141"/>
        <v>94.103550295857985</v>
      </c>
      <c r="Q2259" t="s">
        <v>8333</v>
      </c>
      <c r="R2259" t="s">
        <v>8351</v>
      </c>
      <c r="S2259" s="9">
        <f t="shared" si="142"/>
        <v>42505.686678240745</v>
      </c>
      <c r="T2259" s="9">
        <f t="shared" si="143"/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40"/>
        <v>1.4650000000000001</v>
      </c>
      <c r="P2260">
        <f t="shared" si="141"/>
        <v>15.721951219512196</v>
      </c>
      <c r="Q2260" t="s">
        <v>8333</v>
      </c>
      <c r="R2260" t="s">
        <v>8351</v>
      </c>
      <c r="S2260" s="9">
        <f t="shared" si="142"/>
        <v>42136.50100694444</v>
      </c>
      <c r="T2260" s="9">
        <f t="shared" si="143"/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40"/>
        <v>18.670999999999999</v>
      </c>
      <c r="P2261">
        <f t="shared" si="141"/>
        <v>90.635922330097088</v>
      </c>
      <c r="Q2261" t="s">
        <v>8333</v>
      </c>
      <c r="R2261" t="s">
        <v>8351</v>
      </c>
      <c r="S2261" s="9">
        <f t="shared" si="142"/>
        <v>42702.554814814815</v>
      </c>
      <c r="T2261" s="9">
        <f t="shared" si="143"/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40"/>
        <v>3.2692000000000001</v>
      </c>
      <c r="P2262">
        <f t="shared" si="141"/>
        <v>97.297619047619051</v>
      </c>
      <c r="Q2262" t="s">
        <v>8333</v>
      </c>
      <c r="R2262" t="s">
        <v>8351</v>
      </c>
      <c r="S2262" s="9">
        <f t="shared" si="142"/>
        <v>41694.766782407409</v>
      </c>
      <c r="T2262" s="9">
        <f t="shared" si="143"/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40"/>
        <v>7.7949999999999999</v>
      </c>
      <c r="P2263">
        <f t="shared" si="141"/>
        <v>37.11904761904762</v>
      </c>
      <c r="Q2263" t="s">
        <v>8333</v>
      </c>
      <c r="R2263" t="s">
        <v>8351</v>
      </c>
      <c r="S2263" s="9">
        <f t="shared" si="142"/>
        <v>42759.474768518514</v>
      </c>
      <c r="T2263" s="9">
        <f t="shared" si="143"/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40"/>
        <v>1.5415151515151515</v>
      </c>
      <c r="P2264">
        <f t="shared" si="141"/>
        <v>28.104972375690608</v>
      </c>
      <c r="Q2264" t="s">
        <v>8333</v>
      </c>
      <c r="R2264" t="s">
        <v>8351</v>
      </c>
      <c r="S2264" s="9">
        <f t="shared" si="142"/>
        <v>41926.335162037038</v>
      </c>
      <c r="T2264" s="9">
        <f t="shared" si="143"/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40"/>
        <v>1.1554666666666666</v>
      </c>
      <c r="P2265">
        <f t="shared" si="141"/>
        <v>144.43333333333334</v>
      </c>
      <c r="Q2265" t="s">
        <v>8333</v>
      </c>
      <c r="R2265" t="s">
        <v>8351</v>
      </c>
      <c r="S2265" s="9">
        <f t="shared" si="142"/>
        <v>42014.582326388889</v>
      </c>
      <c r="T2265" s="9">
        <f t="shared" si="143"/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40"/>
        <v>1.8003333333333333</v>
      </c>
      <c r="P2266">
        <f t="shared" si="141"/>
        <v>24.274157303370785</v>
      </c>
      <c r="Q2266" t="s">
        <v>8333</v>
      </c>
      <c r="R2266" t="s">
        <v>8351</v>
      </c>
      <c r="S2266" s="9">
        <f t="shared" si="142"/>
        <v>42496.332337962958</v>
      </c>
      <c r="T2266" s="9">
        <f t="shared" si="143"/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40"/>
        <v>2.9849999999999999</v>
      </c>
      <c r="P2267">
        <f t="shared" si="141"/>
        <v>35.117647058823529</v>
      </c>
      <c r="Q2267" t="s">
        <v>8333</v>
      </c>
      <c r="R2267" t="s">
        <v>8351</v>
      </c>
      <c r="S2267" s="9">
        <f t="shared" si="142"/>
        <v>42689.603090277778</v>
      </c>
      <c r="T2267" s="9">
        <f t="shared" si="143"/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40"/>
        <v>3.2026666666666666</v>
      </c>
      <c r="P2268">
        <f t="shared" si="141"/>
        <v>24.762886597938145</v>
      </c>
      <c r="Q2268" t="s">
        <v>8333</v>
      </c>
      <c r="R2268" t="s">
        <v>8351</v>
      </c>
      <c r="S2268" s="9">
        <f t="shared" si="142"/>
        <v>42469.624907407408</v>
      </c>
      <c r="T2268" s="9">
        <f t="shared" si="143"/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40"/>
        <v>3.80525</v>
      </c>
      <c r="P2269">
        <f t="shared" si="141"/>
        <v>188.37871287128712</v>
      </c>
      <c r="Q2269" t="s">
        <v>8333</v>
      </c>
      <c r="R2269" t="s">
        <v>8351</v>
      </c>
      <c r="S2269" s="9">
        <f t="shared" si="142"/>
        <v>41968.579826388886</v>
      </c>
      <c r="T2269" s="9">
        <f t="shared" si="143"/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40"/>
        <v>1.026</v>
      </c>
      <c r="P2270">
        <f t="shared" si="141"/>
        <v>148.08247422680412</v>
      </c>
      <c r="Q2270" t="s">
        <v>8333</v>
      </c>
      <c r="R2270" t="s">
        <v>8351</v>
      </c>
      <c r="S2270" s="9">
        <f t="shared" si="142"/>
        <v>42775.832349537035</v>
      </c>
      <c r="T2270" s="9">
        <f t="shared" si="143"/>
        <v>42805.832349537035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40"/>
        <v>18.016400000000001</v>
      </c>
      <c r="P2271">
        <f t="shared" si="141"/>
        <v>49.934589800443462</v>
      </c>
      <c r="Q2271" t="s">
        <v>8333</v>
      </c>
      <c r="R2271" t="s">
        <v>8351</v>
      </c>
      <c r="S2271" s="9">
        <f t="shared" si="142"/>
        <v>42776.454432870371</v>
      </c>
      <c r="T2271" s="9">
        <f t="shared" si="143"/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40"/>
        <v>7.2024800000000004</v>
      </c>
      <c r="P2272">
        <f t="shared" si="141"/>
        <v>107.82155688622754</v>
      </c>
      <c r="Q2272" t="s">
        <v>8333</v>
      </c>
      <c r="R2272" t="s">
        <v>8351</v>
      </c>
      <c r="S2272" s="9">
        <f t="shared" si="142"/>
        <v>42725.619363425925</v>
      </c>
      <c r="T2272" s="9">
        <f t="shared" si="143"/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40"/>
        <v>2.8309000000000002</v>
      </c>
      <c r="P2273">
        <f t="shared" si="141"/>
        <v>42.63403614457831</v>
      </c>
      <c r="Q2273" t="s">
        <v>8333</v>
      </c>
      <c r="R2273" t="s">
        <v>8351</v>
      </c>
      <c r="S2273" s="9">
        <f t="shared" si="142"/>
        <v>42683.750046296293</v>
      </c>
      <c r="T2273" s="9">
        <f t="shared" si="143"/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40"/>
        <v>13.566000000000001</v>
      </c>
      <c r="P2274">
        <f t="shared" si="141"/>
        <v>14.370762711864407</v>
      </c>
      <c r="Q2274" t="s">
        <v>8333</v>
      </c>
      <c r="R2274" t="s">
        <v>8351</v>
      </c>
      <c r="S2274" s="9">
        <f t="shared" si="142"/>
        <v>42315.449490740735</v>
      </c>
      <c r="T2274" s="9">
        <f t="shared" si="143"/>
        <v>42345.449490740735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40"/>
        <v>2.2035999999999998</v>
      </c>
      <c r="P2275">
        <f t="shared" si="141"/>
        <v>37.476190476190474</v>
      </c>
      <c r="Q2275" t="s">
        <v>8333</v>
      </c>
      <c r="R2275" t="s">
        <v>8351</v>
      </c>
      <c r="S2275" s="9">
        <f t="shared" si="142"/>
        <v>42781.299097222218</v>
      </c>
      <c r="T2275" s="9">
        <f t="shared" si="143"/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40"/>
        <v>1.196</v>
      </c>
      <c r="P2276">
        <f t="shared" si="141"/>
        <v>30.202020202020201</v>
      </c>
      <c r="Q2276" t="s">
        <v>8333</v>
      </c>
      <c r="R2276" t="s">
        <v>8351</v>
      </c>
      <c r="S2276" s="9">
        <f t="shared" si="142"/>
        <v>41663.250659722224</v>
      </c>
      <c r="T2276" s="9">
        <f t="shared" si="143"/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40"/>
        <v>4.0776923076923079</v>
      </c>
      <c r="P2277">
        <f t="shared" si="141"/>
        <v>33.550632911392405</v>
      </c>
      <c r="Q2277" t="s">
        <v>8333</v>
      </c>
      <c r="R2277" t="s">
        <v>8351</v>
      </c>
      <c r="S2277" s="9">
        <f t="shared" si="142"/>
        <v>41965.366655092599</v>
      </c>
      <c r="T2277" s="9">
        <f t="shared" si="143"/>
        <v>41995.366655092599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40"/>
        <v>1.0581826105905425</v>
      </c>
      <c r="P2278">
        <f t="shared" si="141"/>
        <v>64.74666666666667</v>
      </c>
      <c r="Q2278" t="s">
        <v>8333</v>
      </c>
      <c r="R2278" t="s">
        <v>8351</v>
      </c>
      <c r="S2278" s="9">
        <f t="shared" si="142"/>
        <v>41614.401493055557</v>
      </c>
      <c r="T2278" s="9">
        <f t="shared" si="143"/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40"/>
        <v>1.4108235294117648</v>
      </c>
      <c r="P2279">
        <f t="shared" si="141"/>
        <v>57.932367149758456</v>
      </c>
      <c r="Q2279" t="s">
        <v>8333</v>
      </c>
      <c r="R2279" t="s">
        <v>8351</v>
      </c>
      <c r="S2279" s="9">
        <f t="shared" si="142"/>
        <v>40936.428506944445</v>
      </c>
      <c r="T2279" s="9">
        <f t="shared" si="143"/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40"/>
        <v>2.7069999999999999</v>
      </c>
      <c r="P2280">
        <f t="shared" si="141"/>
        <v>53.078431372549019</v>
      </c>
      <c r="Q2280" t="s">
        <v>8333</v>
      </c>
      <c r="R2280" t="s">
        <v>8351</v>
      </c>
      <c r="S2280" s="9">
        <f t="shared" si="142"/>
        <v>42338.459108796291</v>
      </c>
      <c r="T2280" s="9">
        <f t="shared" si="143"/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40"/>
        <v>1.538</v>
      </c>
      <c r="P2281">
        <f t="shared" si="141"/>
        <v>48.0625</v>
      </c>
      <c r="Q2281" t="s">
        <v>8333</v>
      </c>
      <c r="R2281" t="s">
        <v>8351</v>
      </c>
      <c r="S2281" s="9">
        <f t="shared" si="142"/>
        <v>42020.556701388887</v>
      </c>
      <c r="T2281" s="9">
        <f t="shared" si="143"/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40"/>
        <v>4.0357653061224488</v>
      </c>
      <c r="P2282">
        <f t="shared" si="141"/>
        <v>82.396874999999994</v>
      </c>
      <c r="Q2282" t="s">
        <v>8333</v>
      </c>
      <c r="R2282" t="s">
        <v>8351</v>
      </c>
      <c r="S2282" s="9">
        <f t="shared" si="142"/>
        <v>42234.374895833331</v>
      </c>
      <c r="T2282" s="9">
        <f t="shared" si="143"/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9">
        <f t="shared" si="142"/>
        <v>40687.035844907405</v>
      </c>
      <c r="T2283" s="9">
        <f t="shared" si="143"/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9">
        <f t="shared" si="142"/>
        <v>42322.92460648148</v>
      </c>
      <c r="T2284" s="9">
        <f t="shared" si="143"/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9">
        <f t="shared" si="142"/>
        <v>40977.875046296293</v>
      </c>
      <c r="T2285" s="9">
        <f t="shared" si="143"/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9">
        <f t="shared" si="142"/>
        <v>40585.546817129631</v>
      </c>
      <c r="T2286" s="9">
        <f t="shared" si="143"/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9">
        <f t="shared" si="142"/>
        <v>41058.935682870368</v>
      </c>
      <c r="T2287" s="9">
        <f t="shared" si="143"/>
        <v>41088.935682870368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9">
        <f t="shared" si="142"/>
        <v>41494.713587962964</v>
      </c>
      <c r="T2288" s="9">
        <f t="shared" si="143"/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9">
        <f t="shared" si="142"/>
        <v>41792.417361111111</v>
      </c>
      <c r="T2289" s="9">
        <f t="shared" si="143"/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41067.577418981484</v>
      </c>
      <c r="T2290" s="9">
        <f t="shared" si="143"/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41571.748379629629</v>
      </c>
      <c r="T2291" s="9">
        <f t="shared" si="143"/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9">
        <f t="shared" si="142"/>
        <v>40070.003819444442</v>
      </c>
      <c r="T2292" s="9">
        <f t="shared" si="143"/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9">
        <f t="shared" si="142"/>
        <v>40987.727060185185</v>
      </c>
      <c r="T2293" s="9">
        <f t="shared" si="143"/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9">
        <f t="shared" si="142"/>
        <v>40987.447638888887</v>
      </c>
      <c r="T2294" s="9">
        <f t="shared" si="143"/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9">
        <f t="shared" si="142"/>
        <v>41151.458321759259</v>
      </c>
      <c r="T2295" s="9">
        <f t="shared" si="143"/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9">
        <f t="shared" si="142"/>
        <v>41264.47314814815</v>
      </c>
      <c r="T2296" s="9">
        <f t="shared" si="143"/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9">
        <f t="shared" si="142"/>
        <v>41270.704351851848</v>
      </c>
      <c r="T2297" s="9">
        <f t="shared" si="143"/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9">
        <f t="shared" si="142"/>
        <v>40927.481782407405</v>
      </c>
      <c r="T2298" s="9">
        <f t="shared" si="143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9">
        <f t="shared" si="142"/>
        <v>40947.792233796295</v>
      </c>
      <c r="T2299" s="9">
        <f t="shared" si="143"/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9">
        <f t="shared" si="142"/>
        <v>41694.59065972222</v>
      </c>
      <c r="T2300" s="9">
        <f t="shared" si="143"/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9">
        <f t="shared" si="142"/>
        <v>40564.782511574071</v>
      </c>
      <c r="T2301" s="9">
        <f t="shared" si="143"/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9">
        <f t="shared" si="142"/>
        <v>41074.477037037039</v>
      </c>
      <c r="T2302" s="9">
        <f t="shared" si="143"/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40"/>
        <v>1.336044</v>
      </c>
      <c r="P2303">
        <f t="shared" si="141"/>
        <v>31.659810426540286</v>
      </c>
      <c r="Q2303" t="s">
        <v>8325</v>
      </c>
      <c r="R2303" t="s">
        <v>8329</v>
      </c>
      <c r="S2303" s="9">
        <f t="shared" si="142"/>
        <v>41415.896944444445</v>
      </c>
      <c r="T2303" s="9">
        <f t="shared" si="143"/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40"/>
        <v>1.7065217391304348</v>
      </c>
      <c r="P2304">
        <f t="shared" si="141"/>
        <v>46.176470588235297</v>
      </c>
      <c r="Q2304" t="s">
        <v>8325</v>
      </c>
      <c r="R2304" t="s">
        <v>8329</v>
      </c>
      <c r="S2304" s="9">
        <f t="shared" si="142"/>
        <v>41605.618449074071</v>
      </c>
      <c r="T2304" s="9">
        <f t="shared" si="143"/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40"/>
        <v>1.0935829457364341</v>
      </c>
      <c r="P2305">
        <f t="shared" si="141"/>
        <v>68.481650485436887</v>
      </c>
      <c r="Q2305" t="s">
        <v>8325</v>
      </c>
      <c r="R2305" t="s">
        <v>8329</v>
      </c>
      <c r="S2305" s="9">
        <f t="shared" si="142"/>
        <v>40849.861064814817</v>
      </c>
      <c r="T2305" s="9">
        <f t="shared" si="143"/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ref="O2306:O2369" si="144">E2306/D2306</f>
        <v>1.0070033333333335</v>
      </c>
      <c r="P2306">
        <f t="shared" si="141"/>
        <v>53.469203539823013</v>
      </c>
      <c r="Q2306" t="s">
        <v>8325</v>
      </c>
      <c r="R2306" t="s">
        <v>8329</v>
      </c>
      <c r="S2306" s="9">
        <f t="shared" si="142"/>
        <v>40502.565868055557</v>
      </c>
      <c r="T2306" s="9">
        <f t="shared" si="143"/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si="144"/>
        <v>1.0122777777777778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(((J2307/60)/60)/24)+DATE(1970,1,1)+(-6/24)</f>
        <v>41834.445277777777</v>
      </c>
      <c r="T2307" s="9">
        <f t="shared" ref="T2307:T2370" si="147">(((I2307/60)/60)/24)+DATE(1970,1,1)+(-6/24)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44"/>
        <v>1.0675857142857144</v>
      </c>
      <c r="P2308">
        <f t="shared" si="145"/>
        <v>51.185616438356163</v>
      </c>
      <c r="Q2308" t="s">
        <v>8325</v>
      </c>
      <c r="R2308" t="s">
        <v>8329</v>
      </c>
      <c r="S2308" s="9">
        <f t="shared" si="146"/>
        <v>40947.91815972222</v>
      </c>
      <c r="T2308" s="9">
        <f t="shared" si="147"/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44"/>
        <v>1.0665777537961894</v>
      </c>
      <c r="P2309">
        <f t="shared" si="145"/>
        <v>27.936800000000002</v>
      </c>
      <c r="Q2309" t="s">
        <v>8325</v>
      </c>
      <c r="R2309" t="s">
        <v>8329</v>
      </c>
      <c r="S2309" s="9">
        <f t="shared" si="146"/>
        <v>41004.552465277775</v>
      </c>
      <c r="T2309" s="9">
        <f t="shared" si="147"/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44"/>
        <v>1.0130622</v>
      </c>
      <c r="P2310">
        <f t="shared" si="145"/>
        <v>82.496921824104234</v>
      </c>
      <c r="Q2310" t="s">
        <v>8325</v>
      </c>
      <c r="R2310" t="s">
        <v>8329</v>
      </c>
      <c r="S2310" s="9">
        <f t="shared" si="146"/>
        <v>41851.712916666671</v>
      </c>
      <c r="T2310" s="9">
        <f t="shared" si="147"/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44"/>
        <v>1.0667450000000001</v>
      </c>
      <c r="P2311">
        <f t="shared" si="145"/>
        <v>59.817476635514019</v>
      </c>
      <c r="Q2311" t="s">
        <v>8325</v>
      </c>
      <c r="R2311" t="s">
        <v>8329</v>
      </c>
      <c r="S2311" s="9">
        <f t="shared" si="146"/>
        <v>41307.737696759257</v>
      </c>
      <c r="T2311" s="9">
        <f t="shared" si="147"/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44"/>
        <v>4.288397837837838</v>
      </c>
      <c r="P2312">
        <f t="shared" si="145"/>
        <v>64.816470588235291</v>
      </c>
      <c r="Q2312" t="s">
        <v>8325</v>
      </c>
      <c r="R2312" t="s">
        <v>8329</v>
      </c>
      <c r="S2312" s="9">
        <f t="shared" si="146"/>
        <v>41324.54415509259</v>
      </c>
      <c r="T2312" s="9">
        <f t="shared" si="147"/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44"/>
        <v>1.0411111111111111</v>
      </c>
      <c r="P2313">
        <f t="shared" si="145"/>
        <v>90.09615384615384</v>
      </c>
      <c r="Q2313" t="s">
        <v>8325</v>
      </c>
      <c r="R2313" t="s">
        <v>8329</v>
      </c>
      <c r="S2313" s="9">
        <f t="shared" si="146"/>
        <v>41735.754502314812</v>
      </c>
      <c r="T2313" s="9">
        <f t="shared" si="147"/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44"/>
        <v>1.0786666666666667</v>
      </c>
      <c r="P2314">
        <f t="shared" si="145"/>
        <v>40.962025316455694</v>
      </c>
      <c r="Q2314" t="s">
        <v>8325</v>
      </c>
      <c r="R2314" t="s">
        <v>8329</v>
      </c>
      <c r="S2314" s="9">
        <f t="shared" si="146"/>
        <v>41716.382847222223</v>
      </c>
      <c r="T2314" s="9">
        <f t="shared" si="147"/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44"/>
        <v>1.7584040000000001</v>
      </c>
      <c r="P2315">
        <f t="shared" si="145"/>
        <v>56.000127388535034</v>
      </c>
      <c r="Q2315" t="s">
        <v>8325</v>
      </c>
      <c r="R2315" t="s">
        <v>8329</v>
      </c>
      <c r="S2315" s="9">
        <f t="shared" si="146"/>
        <v>41002.708634259259</v>
      </c>
      <c r="T2315" s="9">
        <f t="shared" si="147"/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44"/>
        <v>1.5697000000000001</v>
      </c>
      <c r="P2316">
        <f t="shared" si="145"/>
        <v>37.672800000000002</v>
      </c>
      <c r="Q2316" t="s">
        <v>8325</v>
      </c>
      <c r="R2316" t="s">
        <v>8329</v>
      </c>
      <c r="S2316" s="9">
        <f t="shared" si="146"/>
        <v>41037.301585648151</v>
      </c>
      <c r="T2316" s="9">
        <f t="shared" si="147"/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44"/>
        <v>1.026</v>
      </c>
      <c r="P2317">
        <f t="shared" si="145"/>
        <v>40.078125</v>
      </c>
      <c r="Q2317" t="s">
        <v>8325</v>
      </c>
      <c r="R2317" t="s">
        <v>8329</v>
      </c>
      <c r="S2317" s="9">
        <f t="shared" si="146"/>
        <v>41004.47619212963</v>
      </c>
      <c r="T2317" s="9">
        <f t="shared" si="147"/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44"/>
        <v>1.0404266666666666</v>
      </c>
      <c r="P2318">
        <f t="shared" si="145"/>
        <v>78.031999999999996</v>
      </c>
      <c r="Q2318" t="s">
        <v>8325</v>
      </c>
      <c r="R2318" t="s">
        <v>8329</v>
      </c>
      <c r="S2318" s="9">
        <f t="shared" si="146"/>
        <v>40079.475115740745</v>
      </c>
      <c r="T2318" s="9">
        <f t="shared" si="147"/>
        <v>40156.51666666667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44"/>
        <v>1.04</v>
      </c>
      <c r="P2319">
        <f t="shared" si="145"/>
        <v>18.90909090909091</v>
      </c>
      <c r="Q2319" t="s">
        <v>8325</v>
      </c>
      <c r="R2319" t="s">
        <v>8329</v>
      </c>
      <c r="S2319" s="9">
        <f t="shared" si="146"/>
        <v>40192.292233796295</v>
      </c>
      <c r="T2319" s="9">
        <f t="shared" si="147"/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44"/>
        <v>1.2105999999999999</v>
      </c>
      <c r="P2320">
        <f t="shared" si="145"/>
        <v>37.134969325153371</v>
      </c>
      <c r="Q2320" t="s">
        <v>8325</v>
      </c>
      <c r="R2320" t="s">
        <v>8329</v>
      </c>
      <c r="S2320" s="9">
        <f t="shared" si="146"/>
        <v>40050.393680555557</v>
      </c>
      <c r="T2320" s="9">
        <f t="shared" si="147"/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44"/>
        <v>1.077</v>
      </c>
      <c r="P2321">
        <f t="shared" si="145"/>
        <v>41.961038961038959</v>
      </c>
      <c r="Q2321" t="s">
        <v>8325</v>
      </c>
      <c r="R2321" t="s">
        <v>8329</v>
      </c>
      <c r="S2321" s="9">
        <f t="shared" si="146"/>
        <v>41592.832002314812</v>
      </c>
      <c r="T2321" s="9">
        <f t="shared" si="147"/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44"/>
        <v>1.0866</v>
      </c>
      <c r="P2322">
        <f t="shared" si="145"/>
        <v>61.044943820224717</v>
      </c>
      <c r="Q2322" t="s">
        <v>8325</v>
      </c>
      <c r="R2322" t="s">
        <v>8329</v>
      </c>
      <c r="S2322" s="9">
        <f t="shared" si="146"/>
        <v>41696.567129629628</v>
      </c>
      <c r="T2322" s="9">
        <f t="shared" si="147"/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44"/>
        <v>0.39120962394619685</v>
      </c>
      <c r="P2323">
        <f t="shared" si="145"/>
        <v>64.53125</v>
      </c>
      <c r="Q2323" t="s">
        <v>8336</v>
      </c>
      <c r="R2323" t="s">
        <v>8352</v>
      </c>
      <c r="S2323" s="9">
        <f t="shared" si="146"/>
        <v>42799.010428240741</v>
      </c>
      <c r="T2323" s="9">
        <f t="shared" si="147"/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42804.645474537043</v>
      </c>
      <c r="T2324" s="9">
        <f t="shared" si="147"/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42807.505173611105</v>
      </c>
      <c r="T2325" s="9">
        <f t="shared" si="147"/>
        <v>42814.505173611105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44"/>
        <v>0.20733333333333334</v>
      </c>
      <c r="P2326">
        <f t="shared" si="145"/>
        <v>25.491803278688526</v>
      </c>
      <c r="Q2326" t="s">
        <v>8336</v>
      </c>
      <c r="R2326" t="s">
        <v>8352</v>
      </c>
      <c r="S2326" s="9">
        <f t="shared" si="146"/>
        <v>42790.635243055556</v>
      </c>
      <c r="T2326" s="9">
        <f t="shared" si="147"/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44"/>
        <v>0.08</v>
      </c>
      <c r="P2327">
        <f t="shared" si="145"/>
        <v>11.428571428571429</v>
      </c>
      <c r="Q2327" t="s">
        <v>8336</v>
      </c>
      <c r="R2327" t="s">
        <v>8352</v>
      </c>
      <c r="S2327" s="9">
        <f t="shared" si="146"/>
        <v>42793.772349537037</v>
      </c>
      <c r="T2327" s="9">
        <f t="shared" si="147"/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42803.784120370372</v>
      </c>
      <c r="T2328" s="9">
        <f t="shared" si="147"/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44"/>
        <v>5.2609431428571432</v>
      </c>
      <c r="P2329">
        <f t="shared" si="145"/>
        <v>54.883162444113267</v>
      </c>
      <c r="Q2329" t="s">
        <v>8336</v>
      </c>
      <c r="R2329" t="s">
        <v>8352</v>
      </c>
      <c r="S2329" s="9">
        <f t="shared" si="146"/>
        <v>41842.667129629634</v>
      </c>
      <c r="T2329" s="9">
        <f t="shared" si="147"/>
        <v>41877.667129629634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44"/>
        <v>2.5445000000000002</v>
      </c>
      <c r="P2330">
        <f t="shared" si="145"/>
        <v>47.383612662942269</v>
      </c>
      <c r="Q2330" t="s">
        <v>8336</v>
      </c>
      <c r="R2330" t="s">
        <v>8352</v>
      </c>
      <c r="S2330" s="9">
        <f t="shared" si="146"/>
        <v>42139.531678240746</v>
      </c>
      <c r="T2330" s="9">
        <f t="shared" si="147"/>
        <v>42169.531678240746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41807.374374999999</v>
      </c>
      <c r="T2331" s="9">
        <f t="shared" si="147"/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44"/>
        <v>1.0242285714285715</v>
      </c>
      <c r="P2332">
        <f t="shared" si="145"/>
        <v>219.92638036809817</v>
      </c>
      <c r="Q2332" t="s">
        <v>8336</v>
      </c>
      <c r="R2332" t="s">
        <v>8352</v>
      </c>
      <c r="S2332" s="9">
        <f t="shared" si="146"/>
        <v>42332.64980324074</v>
      </c>
      <c r="T2332" s="9">
        <f t="shared" si="147"/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44"/>
        <v>1.4431375</v>
      </c>
      <c r="P2333">
        <f t="shared" si="145"/>
        <v>40.795406360424032</v>
      </c>
      <c r="Q2333" t="s">
        <v>8336</v>
      </c>
      <c r="R2333" t="s">
        <v>8352</v>
      </c>
      <c r="S2333" s="9">
        <f t="shared" si="146"/>
        <v>41838.755671296298</v>
      </c>
      <c r="T2333" s="9">
        <f t="shared" si="147"/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44"/>
        <v>1.06308</v>
      </c>
      <c r="P2334">
        <f t="shared" si="145"/>
        <v>75.502840909090907</v>
      </c>
      <c r="Q2334" t="s">
        <v>8336</v>
      </c>
      <c r="R2334" t="s">
        <v>8352</v>
      </c>
      <c r="S2334" s="9">
        <f t="shared" si="146"/>
        <v>42011.378136574072</v>
      </c>
      <c r="T2334" s="9">
        <f t="shared" si="147"/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44"/>
        <v>2.1216666666666666</v>
      </c>
      <c r="P2335">
        <f t="shared" si="145"/>
        <v>13.542553191489361</v>
      </c>
      <c r="Q2335" t="s">
        <v>8336</v>
      </c>
      <c r="R2335" t="s">
        <v>8352</v>
      </c>
      <c r="S2335" s="9">
        <f t="shared" si="146"/>
        <v>41767.400347222225</v>
      </c>
      <c r="T2335" s="9">
        <f t="shared" si="147"/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44"/>
        <v>1.0195000000000001</v>
      </c>
      <c r="P2336">
        <f t="shared" si="145"/>
        <v>60.865671641791046</v>
      </c>
      <c r="Q2336" t="s">
        <v>8336</v>
      </c>
      <c r="R2336" t="s">
        <v>8352</v>
      </c>
      <c r="S2336" s="9">
        <f t="shared" si="146"/>
        <v>41918.420115740737</v>
      </c>
      <c r="T2336" s="9">
        <f t="shared" si="147"/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44"/>
        <v>1.0227200000000001</v>
      </c>
      <c r="P2337">
        <f t="shared" si="145"/>
        <v>115.69230769230769</v>
      </c>
      <c r="Q2337" t="s">
        <v>8336</v>
      </c>
      <c r="R2337" t="s">
        <v>8352</v>
      </c>
      <c r="S2337" s="9">
        <f t="shared" si="146"/>
        <v>41771.322256944448</v>
      </c>
      <c r="T2337" s="9">
        <f t="shared" si="147"/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44"/>
        <v>5.2073254999999996</v>
      </c>
      <c r="P2338">
        <f t="shared" si="145"/>
        <v>48.104623556581984</v>
      </c>
      <c r="Q2338" t="s">
        <v>8336</v>
      </c>
      <c r="R2338" t="s">
        <v>8352</v>
      </c>
      <c r="S2338" s="9">
        <f t="shared" si="146"/>
        <v>41666.674710648149</v>
      </c>
      <c r="T2338" s="9">
        <f t="shared" si="147"/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44"/>
        <v>1.1065833333333333</v>
      </c>
      <c r="P2339">
        <f t="shared" si="145"/>
        <v>74.184357541899445</v>
      </c>
      <c r="Q2339" t="s">
        <v>8336</v>
      </c>
      <c r="R2339" t="s">
        <v>8352</v>
      </c>
      <c r="S2339" s="9">
        <f t="shared" si="146"/>
        <v>41786.390543981484</v>
      </c>
      <c r="T2339" s="9">
        <f t="shared" si="147"/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44"/>
        <v>1.0114333333333334</v>
      </c>
      <c r="P2340">
        <f t="shared" si="145"/>
        <v>123.34552845528455</v>
      </c>
      <c r="Q2340" t="s">
        <v>8336</v>
      </c>
      <c r="R2340" t="s">
        <v>8352</v>
      </c>
      <c r="S2340" s="9">
        <f t="shared" si="146"/>
        <v>41789.646805555552</v>
      </c>
      <c r="T2340" s="9">
        <f t="shared" si="147"/>
        <v>41819.646805555552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44"/>
        <v>2.9420799999999998</v>
      </c>
      <c r="P2341">
        <f t="shared" si="145"/>
        <v>66.623188405797094</v>
      </c>
      <c r="Q2341" t="s">
        <v>8336</v>
      </c>
      <c r="R2341" t="s">
        <v>8352</v>
      </c>
      <c r="S2341" s="9">
        <f t="shared" si="146"/>
        <v>42692.54987268518</v>
      </c>
      <c r="T2341" s="9">
        <f t="shared" si="147"/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44"/>
        <v>1.0577749999999999</v>
      </c>
      <c r="P2342">
        <f t="shared" si="145"/>
        <v>104.99007444168734</v>
      </c>
      <c r="Q2342" t="s">
        <v>8336</v>
      </c>
      <c r="R2342" t="s">
        <v>8352</v>
      </c>
      <c r="S2342" s="9">
        <f t="shared" si="146"/>
        <v>42643.392800925925</v>
      </c>
      <c r="T2342" s="9">
        <f t="shared" si="147"/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8305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42167.563703703709</v>
      </c>
      <c r="T2343" s="9">
        <f t="shared" si="147"/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8305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41897.452199074076</v>
      </c>
      <c r="T2344" s="9">
        <f t="shared" si="147"/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8305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42327.575289351851</v>
      </c>
      <c r="T2345" s="9">
        <f t="shared" si="147"/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8305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42515.477650462963</v>
      </c>
      <c r="T2346" s="9">
        <f t="shared" si="147"/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8305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42059.751805555556</v>
      </c>
      <c r="T2347" s="9">
        <f t="shared" si="147"/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8305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42615.54896990741</v>
      </c>
      <c r="T2348" s="9">
        <f t="shared" si="147"/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8305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42577.357361111113</v>
      </c>
      <c r="T2349" s="9">
        <f t="shared" si="147"/>
        <v>42607.357361111113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8305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42360.682152777779</v>
      </c>
      <c r="T2350" s="9">
        <f t="shared" si="147"/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8305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42198.525787037041</v>
      </c>
      <c r="T2351" s="9">
        <f t="shared" si="147"/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8305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42708.592245370368</v>
      </c>
      <c r="T2352" s="9">
        <f t="shared" si="147"/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8305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9">
        <f t="shared" si="146"/>
        <v>42093.851145833338</v>
      </c>
      <c r="T2353" s="9">
        <f t="shared" si="147"/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8305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42101.383703703701</v>
      </c>
      <c r="T2354" s="9">
        <f t="shared" si="147"/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8305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42103.426180555558</v>
      </c>
      <c r="T2355" s="9">
        <f t="shared" si="147"/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8305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41954.472916666666</v>
      </c>
      <c r="T2356" s="9">
        <f t="shared" si="147"/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8305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42096.668240740735</v>
      </c>
      <c r="T2357" s="9">
        <f t="shared" si="147"/>
        <v>42126.668240740735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8305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42130.53361111111</v>
      </c>
      <c r="T2358" s="9">
        <f t="shared" si="147"/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8305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42264.370115740734</v>
      </c>
      <c r="T2359" s="9">
        <f t="shared" si="147"/>
        <v>42294.370115740734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8305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41978.680972222224</v>
      </c>
      <c r="T2360" s="9">
        <f t="shared" si="147"/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8305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42159.399583333332</v>
      </c>
      <c r="T2361" s="9">
        <f t="shared" si="147"/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8305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42377.45694444445</v>
      </c>
      <c r="T2362" s="9">
        <f t="shared" si="147"/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8305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42466.608888888892</v>
      </c>
      <c r="T2363" s="9">
        <f t="shared" si="147"/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8305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41954.438310185185</v>
      </c>
      <c r="T2364" s="9">
        <f t="shared" si="147"/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8305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42321.761574074073</v>
      </c>
      <c r="T2365" s="9">
        <f t="shared" si="147"/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8305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42248.684675925921</v>
      </c>
      <c r="T2366" s="9">
        <f t="shared" si="147"/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8305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42346.486400462964</v>
      </c>
      <c r="T2367" s="9">
        <f t="shared" si="147"/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8305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9">
        <f t="shared" si="146"/>
        <v>42268.281631944439</v>
      </c>
      <c r="T2368" s="9">
        <f t="shared" si="147"/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8305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9">
        <f t="shared" si="146"/>
        <v>42425.720092592594</v>
      </c>
      <c r="T2369" s="9">
        <f t="shared" si="147"/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8305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ref="O2370:O2433" si="148">E2370/D2370</f>
        <v>2.5000000000000001E-3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42063.471817129626</v>
      </c>
      <c r="T2370" s="9">
        <f t="shared" si="147"/>
        <v>42108.430150462969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8305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si="148"/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(((J2371/60)/60)/24)+DATE(1970,1,1)+(-6/24)</f>
        <v>42380.562627314815</v>
      </c>
      <c r="T2371" s="9">
        <f t="shared" ref="T2371:T2434" si="151">(((I2371/60)/60)/24)+DATE(1970,1,1)+(-6/24)</f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8305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41960.93913194444</v>
      </c>
      <c r="T2372" s="9">
        <f t="shared" si="151"/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8305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42150.527731481481</v>
      </c>
      <c r="T2373" s="9">
        <f t="shared" si="151"/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8305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42087.819108796291</v>
      </c>
      <c r="T2374" s="9">
        <f t="shared" si="151"/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8305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42215.412314814821</v>
      </c>
      <c r="T2375" s="9">
        <f t="shared" si="151"/>
        <v>42245.412314814821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8305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42017.593287037031</v>
      </c>
      <c r="T2376" s="9">
        <f t="shared" si="151"/>
        <v>42047.593287037031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8305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42592.586076388892</v>
      </c>
      <c r="T2377" s="9">
        <f t="shared" si="151"/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8305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9">
        <f t="shared" si="150"/>
        <v>42318.675532407404</v>
      </c>
      <c r="T2378" s="9">
        <f t="shared" si="151"/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8305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42669.620173611111</v>
      </c>
      <c r="T2379" s="9">
        <f t="shared" si="151"/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8305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42212.763078703705</v>
      </c>
      <c r="T2380" s="9">
        <f t="shared" si="151"/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8305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42236.766388888893</v>
      </c>
      <c r="T2381" s="9">
        <f t="shared" si="151"/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8305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9">
        <f t="shared" si="150"/>
        <v>42248.543310185181</v>
      </c>
      <c r="T2382" s="9">
        <f t="shared" si="151"/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8305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9">
        <f t="shared" si="150"/>
        <v>42074.685740740737</v>
      </c>
      <c r="T2383" s="9">
        <f t="shared" si="151"/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8305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42194.937534722223</v>
      </c>
      <c r="T2384" s="9">
        <f t="shared" si="151"/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8305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42026.806793981479</v>
      </c>
      <c r="T2385" s="9">
        <f t="shared" si="151"/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8305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41926.817627314813</v>
      </c>
      <c r="T2386" s="9">
        <f t="shared" si="151"/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8305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9">
        <f t="shared" si="150"/>
        <v>42191.45175925926</v>
      </c>
      <c r="T2387" s="9">
        <f t="shared" si="151"/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8305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41954.588240740741</v>
      </c>
      <c r="T2388" s="9">
        <f t="shared" si="151"/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8305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42528.376620370371</v>
      </c>
      <c r="T2389" s="9">
        <f t="shared" si="151"/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8305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9">
        <f t="shared" si="150"/>
        <v>41989.603692129633</v>
      </c>
      <c r="T2390" s="9">
        <f t="shared" si="151"/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8305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42179.403379629628</v>
      </c>
      <c r="T2391" s="9">
        <f t="shared" si="151"/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8305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41968.012314814812</v>
      </c>
      <c r="T2392" s="9">
        <f t="shared" si="151"/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8305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42064.544490740736</v>
      </c>
      <c r="T2393" s="9">
        <f t="shared" si="151"/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8305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42275.870636574073</v>
      </c>
      <c r="T2394" s="9">
        <f t="shared" si="151"/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8305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42194.398344907408</v>
      </c>
      <c r="T2395" s="9">
        <f t="shared" si="151"/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8305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42031.112187499995</v>
      </c>
      <c r="T2396" s="9">
        <f t="shared" si="151"/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8305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42716.871377314819</v>
      </c>
      <c r="T2397" s="9">
        <f t="shared" si="151"/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8305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42262.599050925928</v>
      </c>
      <c r="T2398" s="9">
        <f t="shared" si="151"/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8305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41976.63490740741</v>
      </c>
      <c r="T2399" s="9">
        <f t="shared" si="151"/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8305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42157.666481481487</v>
      </c>
      <c r="T2400" s="9">
        <f t="shared" si="151"/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8305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41956.603078703702</v>
      </c>
      <c r="T2401" s="9">
        <f t="shared" si="151"/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8305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42444.018101851849</v>
      </c>
      <c r="T2402" s="9">
        <f t="shared" si="151"/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48"/>
        <v>7.1785714285714283E-3</v>
      </c>
      <c r="P2403">
        <f t="shared" si="149"/>
        <v>22.333333333333332</v>
      </c>
      <c r="Q2403" t="s">
        <v>8336</v>
      </c>
      <c r="R2403" t="s">
        <v>8337</v>
      </c>
      <c r="S2403" s="9">
        <f t="shared" si="150"/>
        <v>42374.572870370372</v>
      </c>
      <c r="T2403" s="9">
        <f t="shared" si="151"/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42107.429756944446</v>
      </c>
      <c r="T2404" s="9">
        <f t="shared" si="151"/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48"/>
        <v>0.16833333333333333</v>
      </c>
      <c r="P2405">
        <f t="shared" si="149"/>
        <v>16.833333333333332</v>
      </c>
      <c r="Q2405" t="s">
        <v>8336</v>
      </c>
      <c r="R2405" t="s">
        <v>8337</v>
      </c>
      <c r="S2405" s="9">
        <f t="shared" si="150"/>
        <v>42399.632615740738</v>
      </c>
      <c r="T2405" s="9">
        <f t="shared" si="151"/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42341.78943287037</v>
      </c>
      <c r="T2406" s="9">
        <f t="shared" si="151"/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42595.335358796292</v>
      </c>
      <c r="T2407" s="9">
        <f t="shared" si="151"/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48"/>
        <v>0.41384615384615386</v>
      </c>
      <c r="P2408">
        <f t="shared" si="149"/>
        <v>84.0625</v>
      </c>
      <c r="Q2408" t="s">
        <v>8336</v>
      </c>
      <c r="R2408" t="s">
        <v>8337</v>
      </c>
      <c r="S2408" s="9">
        <f t="shared" si="150"/>
        <v>41982.860995370371</v>
      </c>
      <c r="T2408" s="9">
        <f t="shared" si="151"/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48"/>
        <v>0.25259090909090909</v>
      </c>
      <c r="P2409">
        <f t="shared" si="149"/>
        <v>168.39393939393941</v>
      </c>
      <c r="Q2409" t="s">
        <v>8336</v>
      </c>
      <c r="R2409" t="s">
        <v>8337</v>
      </c>
      <c r="S2409" s="9">
        <f t="shared" si="150"/>
        <v>42082.325555555552</v>
      </c>
      <c r="T2409" s="9">
        <f t="shared" si="151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41918.890706018516</v>
      </c>
      <c r="T2410" s="9">
        <f t="shared" si="151"/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48"/>
        <v>1.84E-2</v>
      </c>
      <c r="P2411">
        <f t="shared" si="149"/>
        <v>76.666666666666671</v>
      </c>
      <c r="Q2411" t="s">
        <v>8336</v>
      </c>
      <c r="R2411" t="s">
        <v>8337</v>
      </c>
      <c r="S2411" s="9">
        <f t="shared" si="150"/>
        <v>42204.625868055555</v>
      </c>
      <c r="T2411" s="9">
        <f t="shared" si="151"/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42224.158275462964</v>
      </c>
      <c r="T2412" s="9">
        <f t="shared" si="151"/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48"/>
        <v>6.0400000000000002E-3</v>
      </c>
      <c r="P2413">
        <f t="shared" si="149"/>
        <v>50.333333333333336</v>
      </c>
      <c r="Q2413" t="s">
        <v>8336</v>
      </c>
      <c r="R2413" t="s">
        <v>8337</v>
      </c>
      <c r="S2413" s="9">
        <f t="shared" si="150"/>
        <v>42211.482430555552</v>
      </c>
      <c r="T2413" s="9">
        <f t="shared" si="151"/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42655.486956018518</v>
      </c>
      <c r="T2414" s="9">
        <f t="shared" si="151"/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48"/>
        <v>8.3333333333333332E-3</v>
      </c>
      <c r="P2415">
        <f t="shared" si="149"/>
        <v>8.3333333333333339</v>
      </c>
      <c r="Q2415" t="s">
        <v>8336</v>
      </c>
      <c r="R2415" t="s">
        <v>8337</v>
      </c>
      <c r="S2415" s="9">
        <f t="shared" si="150"/>
        <v>41759.85974537037</v>
      </c>
      <c r="T2415" s="9">
        <f t="shared" si="151"/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48"/>
        <v>3.0666666666666665E-2</v>
      </c>
      <c r="P2416">
        <f t="shared" si="149"/>
        <v>35.384615384615387</v>
      </c>
      <c r="Q2416" t="s">
        <v>8336</v>
      </c>
      <c r="R2416" t="s">
        <v>8337</v>
      </c>
      <c r="S2416" s="9">
        <f t="shared" si="150"/>
        <v>42198.445138888885</v>
      </c>
      <c r="T2416" s="9">
        <f t="shared" si="151"/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48"/>
        <v>5.5833333333333334E-3</v>
      </c>
      <c r="P2417">
        <f t="shared" si="149"/>
        <v>55.833333333333336</v>
      </c>
      <c r="Q2417" t="s">
        <v>8336</v>
      </c>
      <c r="R2417" t="s">
        <v>8337</v>
      </c>
      <c r="S2417" s="9">
        <f t="shared" si="150"/>
        <v>42536.612800925926</v>
      </c>
      <c r="T2417" s="9">
        <f t="shared" si="151"/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42019.487766203703</v>
      </c>
      <c r="T2418" s="9">
        <f t="shared" si="151"/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41831.634108796294</v>
      </c>
      <c r="T2419" s="9">
        <f t="shared" si="151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42027.606990740736</v>
      </c>
      <c r="T2420" s="9">
        <f t="shared" si="151"/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41993.488298611104</v>
      </c>
      <c r="T2421" s="9">
        <f t="shared" si="151"/>
        <v>42053.488298611104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48"/>
        <v>0.14825133372851215</v>
      </c>
      <c r="P2422">
        <f t="shared" si="149"/>
        <v>69.472222222222229</v>
      </c>
      <c r="Q2422" t="s">
        <v>8336</v>
      </c>
      <c r="R2422" t="s">
        <v>8337</v>
      </c>
      <c r="S2422" s="9">
        <f t="shared" si="150"/>
        <v>41892.778877314813</v>
      </c>
      <c r="T2422" s="9">
        <f t="shared" si="151"/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42026.437453703707</v>
      </c>
      <c r="T2423" s="9">
        <f t="shared" si="151"/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42044.474953703699</v>
      </c>
      <c r="T2424" s="9">
        <f t="shared" si="151"/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41974.454745370371</v>
      </c>
      <c r="T2425" s="9">
        <f t="shared" si="151"/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48"/>
        <v>1.24E-2</v>
      </c>
      <c r="P2426">
        <f t="shared" si="149"/>
        <v>34.444444444444443</v>
      </c>
      <c r="Q2426" t="s">
        <v>8336</v>
      </c>
      <c r="R2426" t="s">
        <v>8337</v>
      </c>
      <c r="S2426" s="9">
        <f t="shared" si="150"/>
        <v>41909.642453703702</v>
      </c>
      <c r="T2426" s="9">
        <f t="shared" si="151"/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42502.663761574076</v>
      </c>
      <c r="T2427" s="9">
        <f t="shared" si="151"/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42163.920046296291</v>
      </c>
      <c r="T2428" s="9">
        <f t="shared" si="151"/>
        <v>42223.920046296291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42412.068668981476</v>
      </c>
      <c r="T2429" s="9">
        <f t="shared" si="151"/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42045.534155092595</v>
      </c>
      <c r="T2430" s="9">
        <f t="shared" si="151"/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42734.629236111112</v>
      </c>
      <c r="T2431" s="9">
        <f t="shared" si="151"/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42381.880833333329</v>
      </c>
      <c r="T2432" s="9">
        <f t="shared" si="151"/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42488.849687499998</v>
      </c>
      <c r="T2433" s="9">
        <f t="shared" si="151"/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ref="O2434:O2497" si="152">E2434/D2434</f>
        <v>1.4285714285714287E-4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42040.968715277777</v>
      </c>
      <c r="T2434" s="9">
        <f t="shared" si="151"/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si="152"/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(((J2435/60)/60)/24)+DATE(1970,1,1)+(-6/24)</f>
        <v>42397.64980324074</v>
      </c>
      <c r="T2435" s="9">
        <f t="shared" ref="T2435:T2498" si="155">(((I2435/60)/60)/24)+DATE(1970,1,1)+(-6/24)</f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42179.93604166666</v>
      </c>
      <c r="T2436" s="9">
        <f t="shared" si="155"/>
        <v>42219.93604166666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42252.027615740735</v>
      </c>
      <c r="T2437" s="9">
        <f t="shared" si="155"/>
        <v>42282.027615740735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42338.365393518514</v>
      </c>
      <c r="T2438" s="9">
        <f t="shared" si="155"/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42031.715138888889</v>
      </c>
      <c r="T2439" s="9">
        <f t="shared" si="155"/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42285.66506944444</v>
      </c>
      <c r="T2440" s="9">
        <f t="shared" si="155"/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42265.568622685183</v>
      </c>
      <c r="T2441" s="9">
        <f t="shared" si="155"/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42383.649456018517</v>
      </c>
      <c r="T2442" s="9">
        <f t="shared" si="155"/>
        <v>42413.649456018517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52"/>
        <v>1.0788</v>
      </c>
      <c r="P2443">
        <f t="shared" si="153"/>
        <v>74.22935779816514</v>
      </c>
      <c r="Q2443" t="s">
        <v>8336</v>
      </c>
      <c r="R2443" t="s">
        <v>8352</v>
      </c>
      <c r="S2443" s="9">
        <f t="shared" si="154"/>
        <v>42186.875625000001</v>
      </c>
      <c r="T2443" s="9">
        <f t="shared" si="155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52"/>
        <v>1.2594166666666666</v>
      </c>
      <c r="P2444">
        <f t="shared" si="153"/>
        <v>81.252688172043008</v>
      </c>
      <c r="Q2444" t="s">
        <v>8336</v>
      </c>
      <c r="R2444" t="s">
        <v>8352</v>
      </c>
      <c r="S2444" s="9">
        <f t="shared" si="154"/>
        <v>42052.416990740734</v>
      </c>
      <c r="T2444" s="9">
        <f t="shared" si="155"/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52"/>
        <v>2.0251494999999999</v>
      </c>
      <c r="P2445">
        <f t="shared" si="153"/>
        <v>130.23469453376205</v>
      </c>
      <c r="Q2445" t="s">
        <v>8336</v>
      </c>
      <c r="R2445" t="s">
        <v>8352</v>
      </c>
      <c r="S2445" s="9">
        <f t="shared" si="154"/>
        <v>41836.375254629631</v>
      </c>
      <c r="T2445" s="9">
        <f t="shared" si="155"/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52"/>
        <v>1.0860000000000001</v>
      </c>
      <c r="P2446">
        <f t="shared" si="153"/>
        <v>53.409836065573771</v>
      </c>
      <c r="Q2446" t="s">
        <v>8336</v>
      </c>
      <c r="R2446" t="s">
        <v>8352</v>
      </c>
      <c r="S2446" s="9">
        <f t="shared" si="154"/>
        <v>42485.504525462966</v>
      </c>
      <c r="T2446" s="9">
        <f t="shared" si="155"/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52"/>
        <v>1.728</v>
      </c>
      <c r="P2447">
        <f t="shared" si="153"/>
        <v>75.130434782608702</v>
      </c>
      <c r="Q2447" t="s">
        <v>8336</v>
      </c>
      <c r="R2447" t="s">
        <v>8352</v>
      </c>
      <c r="S2447" s="9">
        <f t="shared" si="154"/>
        <v>42242.940057870372</v>
      </c>
      <c r="T2447" s="9">
        <f t="shared" si="155"/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52"/>
        <v>1.6798</v>
      </c>
      <c r="P2448">
        <f t="shared" si="153"/>
        <v>75.666666666666671</v>
      </c>
      <c r="Q2448" t="s">
        <v>8336</v>
      </c>
      <c r="R2448" t="s">
        <v>8352</v>
      </c>
      <c r="S2448" s="9">
        <f t="shared" si="154"/>
        <v>42670.352673611109</v>
      </c>
      <c r="T2448" s="9">
        <f t="shared" si="155"/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52"/>
        <v>4.2720000000000002</v>
      </c>
      <c r="P2449">
        <f t="shared" si="153"/>
        <v>31.691394658753708</v>
      </c>
      <c r="Q2449" t="s">
        <v>8336</v>
      </c>
      <c r="R2449" t="s">
        <v>8352</v>
      </c>
      <c r="S2449" s="9">
        <f t="shared" si="154"/>
        <v>42654.219826388886</v>
      </c>
      <c r="T2449" s="9">
        <f t="shared" si="155"/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52"/>
        <v>1.075</v>
      </c>
      <c r="P2450">
        <f t="shared" si="153"/>
        <v>47.777777777777779</v>
      </c>
      <c r="Q2450" t="s">
        <v>8336</v>
      </c>
      <c r="R2450" t="s">
        <v>8352</v>
      </c>
      <c r="S2450" s="9">
        <f t="shared" si="154"/>
        <v>42607.066122685181</v>
      </c>
      <c r="T2450" s="9">
        <f t="shared" si="155"/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41942.892534722225</v>
      </c>
      <c r="T2451" s="9">
        <f t="shared" si="155"/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52"/>
        <v>1.0153353333333335</v>
      </c>
      <c r="P2452">
        <f t="shared" si="153"/>
        <v>149.31401960784314</v>
      </c>
      <c r="Q2452" t="s">
        <v>8336</v>
      </c>
      <c r="R2452" t="s">
        <v>8352</v>
      </c>
      <c r="S2452" s="9">
        <f t="shared" si="154"/>
        <v>41901.82240740741</v>
      </c>
      <c r="T2452" s="9">
        <f t="shared" si="155"/>
        <v>41939.882638888892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52"/>
        <v>1.1545000000000001</v>
      </c>
      <c r="P2453">
        <f t="shared" si="153"/>
        <v>62.06989247311828</v>
      </c>
      <c r="Q2453" t="s">
        <v>8336</v>
      </c>
      <c r="R2453" t="s">
        <v>8352</v>
      </c>
      <c r="S2453" s="9">
        <f t="shared" si="154"/>
        <v>42779.658449074079</v>
      </c>
      <c r="T2453" s="9">
        <f t="shared" si="155"/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42338.59375</v>
      </c>
      <c r="T2454" s="9">
        <f t="shared" si="155"/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52"/>
        <v>1.5469999999999999</v>
      </c>
      <c r="P2455">
        <f t="shared" si="153"/>
        <v>69.268656716417908</v>
      </c>
      <c r="Q2455" t="s">
        <v>8336</v>
      </c>
      <c r="R2455" t="s">
        <v>8352</v>
      </c>
      <c r="S2455" s="9">
        <f t="shared" si="154"/>
        <v>42738.442233796297</v>
      </c>
      <c r="T2455" s="9">
        <f t="shared" si="155"/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52"/>
        <v>1.0084571428571429</v>
      </c>
      <c r="P2456">
        <f t="shared" si="153"/>
        <v>271.50769230769231</v>
      </c>
      <c r="Q2456" t="s">
        <v>8336</v>
      </c>
      <c r="R2456" t="s">
        <v>8352</v>
      </c>
      <c r="S2456" s="9">
        <f t="shared" si="154"/>
        <v>42769.951481481476</v>
      </c>
      <c r="T2456" s="9">
        <f t="shared" si="155"/>
        <v>42804.951481481476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52"/>
        <v>1.82</v>
      </c>
      <c r="P2457">
        <f t="shared" si="153"/>
        <v>34.125</v>
      </c>
      <c r="Q2457" t="s">
        <v>8336</v>
      </c>
      <c r="R2457" t="s">
        <v>8352</v>
      </c>
      <c r="S2457" s="9">
        <f t="shared" si="154"/>
        <v>42452.531828703708</v>
      </c>
      <c r="T2457" s="9">
        <f t="shared" si="155"/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52"/>
        <v>1.8086666666666666</v>
      </c>
      <c r="P2458">
        <f t="shared" si="153"/>
        <v>40.492537313432834</v>
      </c>
      <c r="Q2458" t="s">
        <v>8336</v>
      </c>
      <c r="R2458" t="s">
        <v>8352</v>
      </c>
      <c r="S2458" s="9">
        <f t="shared" si="154"/>
        <v>42761.711099537039</v>
      </c>
      <c r="T2458" s="9">
        <f t="shared" si="155"/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52"/>
        <v>1.0230434782608695</v>
      </c>
      <c r="P2459">
        <f t="shared" si="153"/>
        <v>189.75806451612902</v>
      </c>
      <c r="Q2459" t="s">
        <v>8336</v>
      </c>
      <c r="R2459" t="s">
        <v>8352</v>
      </c>
      <c r="S2459" s="9">
        <f t="shared" si="154"/>
        <v>42423.352500000001</v>
      </c>
      <c r="T2459" s="9">
        <f t="shared" si="155"/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52"/>
        <v>1.1017999999999999</v>
      </c>
      <c r="P2460">
        <f t="shared" si="153"/>
        <v>68.862499999999997</v>
      </c>
      <c r="Q2460" t="s">
        <v>8336</v>
      </c>
      <c r="R2460" t="s">
        <v>8352</v>
      </c>
      <c r="S2460" s="9">
        <f t="shared" si="154"/>
        <v>42495.621736111112</v>
      </c>
      <c r="T2460" s="9">
        <f t="shared" si="155"/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52"/>
        <v>1.0225</v>
      </c>
      <c r="P2461">
        <f t="shared" si="153"/>
        <v>108.77659574468085</v>
      </c>
      <c r="Q2461" t="s">
        <v>8336</v>
      </c>
      <c r="R2461" t="s">
        <v>8352</v>
      </c>
      <c r="S2461" s="9">
        <f t="shared" si="154"/>
        <v>42407.387557870374</v>
      </c>
      <c r="T2461" s="9">
        <f t="shared" si="155"/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52"/>
        <v>1.0078823529411765</v>
      </c>
      <c r="P2462">
        <f t="shared" si="153"/>
        <v>125.98529411764706</v>
      </c>
      <c r="Q2462" t="s">
        <v>8336</v>
      </c>
      <c r="R2462" t="s">
        <v>8352</v>
      </c>
      <c r="S2462" s="9">
        <f t="shared" si="154"/>
        <v>42703.937118055561</v>
      </c>
      <c r="T2462" s="9">
        <f t="shared" si="155"/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52"/>
        <v>1.038</v>
      </c>
      <c r="P2463">
        <f t="shared" si="153"/>
        <v>90.523255813953483</v>
      </c>
      <c r="Q2463" t="s">
        <v>8325</v>
      </c>
      <c r="R2463" t="s">
        <v>8329</v>
      </c>
      <c r="S2463" s="9">
        <f t="shared" si="154"/>
        <v>40783.762696759259</v>
      </c>
      <c r="T2463" s="9">
        <f t="shared" si="155"/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52"/>
        <v>1.1070833333333334</v>
      </c>
      <c r="P2464">
        <f t="shared" si="153"/>
        <v>28.880434782608695</v>
      </c>
      <c r="Q2464" t="s">
        <v>8325</v>
      </c>
      <c r="R2464" t="s">
        <v>8329</v>
      </c>
      <c r="S2464" s="9">
        <f t="shared" si="154"/>
        <v>41088.936296296299</v>
      </c>
      <c r="T2464" s="9">
        <f t="shared" si="155"/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41340.861400462964</v>
      </c>
      <c r="T2465" s="9">
        <f t="shared" si="155"/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52"/>
        <v>1.111</v>
      </c>
      <c r="P2466">
        <f t="shared" si="153"/>
        <v>51.674418604651166</v>
      </c>
      <c r="Q2466" t="s">
        <v>8325</v>
      </c>
      <c r="R2466" t="s">
        <v>8329</v>
      </c>
      <c r="S2466" s="9">
        <f t="shared" si="154"/>
        <v>42248.65042824074</v>
      </c>
      <c r="T2466" s="9">
        <f t="shared" si="155"/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52"/>
        <v>1.8014285714285714</v>
      </c>
      <c r="P2467">
        <f t="shared" si="153"/>
        <v>26.270833333333332</v>
      </c>
      <c r="Q2467" t="s">
        <v>8325</v>
      </c>
      <c r="R2467" t="s">
        <v>8329</v>
      </c>
      <c r="S2467" s="9">
        <f t="shared" si="154"/>
        <v>41145.469305555554</v>
      </c>
      <c r="T2467" s="9">
        <f t="shared" si="155"/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52"/>
        <v>1</v>
      </c>
      <c r="P2468">
        <f t="shared" si="153"/>
        <v>48.07692307692308</v>
      </c>
      <c r="Q2468" t="s">
        <v>8325</v>
      </c>
      <c r="R2468" t="s">
        <v>8329</v>
      </c>
      <c r="S2468" s="9">
        <f t="shared" si="154"/>
        <v>41372.852465277778</v>
      </c>
      <c r="T2468" s="9">
        <f t="shared" si="155"/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52"/>
        <v>1.1850000000000001</v>
      </c>
      <c r="P2469">
        <f t="shared" si="153"/>
        <v>27.558139534883722</v>
      </c>
      <c r="Q2469" t="s">
        <v>8325</v>
      </c>
      <c r="R2469" t="s">
        <v>8329</v>
      </c>
      <c r="S2469" s="9">
        <f t="shared" si="154"/>
        <v>41025.624201388891</v>
      </c>
      <c r="T2469" s="9">
        <f t="shared" si="155"/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52"/>
        <v>1.0721700000000001</v>
      </c>
      <c r="P2470">
        <f t="shared" si="153"/>
        <v>36.97137931034483</v>
      </c>
      <c r="Q2470" t="s">
        <v>8325</v>
      </c>
      <c r="R2470" t="s">
        <v>8329</v>
      </c>
      <c r="S2470" s="9">
        <f t="shared" si="154"/>
        <v>41173.904178240737</v>
      </c>
      <c r="T2470" s="9">
        <f t="shared" si="155"/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52"/>
        <v>1.1366666666666667</v>
      </c>
      <c r="P2471">
        <f t="shared" si="153"/>
        <v>29.021276595744681</v>
      </c>
      <c r="Q2471" t="s">
        <v>8325</v>
      </c>
      <c r="R2471" t="s">
        <v>8329</v>
      </c>
      <c r="S2471" s="9">
        <f t="shared" si="154"/>
        <v>40557.179733796293</v>
      </c>
      <c r="T2471" s="9">
        <f t="shared" si="155"/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52"/>
        <v>1.0316400000000001</v>
      </c>
      <c r="P2472">
        <f t="shared" si="153"/>
        <v>28.65666666666667</v>
      </c>
      <c r="Q2472" t="s">
        <v>8325</v>
      </c>
      <c r="R2472" t="s">
        <v>8329</v>
      </c>
      <c r="S2472" s="9">
        <f t="shared" si="154"/>
        <v>41022.82471064815</v>
      </c>
      <c r="T2472" s="9">
        <f t="shared" si="155"/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52"/>
        <v>1.28</v>
      </c>
      <c r="P2473">
        <f t="shared" si="153"/>
        <v>37.647058823529413</v>
      </c>
      <c r="Q2473" t="s">
        <v>8325</v>
      </c>
      <c r="R2473" t="s">
        <v>8329</v>
      </c>
      <c r="S2473" s="9">
        <f t="shared" si="154"/>
        <v>40893.742962962962</v>
      </c>
      <c r="T2473" s="9">
        <f t="shared" si="155"/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52"/>
        <v>1.3576026666666667</v>
      </c>
      <c r="P2474">
        <f t="shared" si="153"/>
        <v>97.904038461538462</v>
      </c>
      <c r="Q2474" t="s">
        <v>8325</v>
      </c>
      <c r="R2474" t="s">
        <v>8329</v>
      </c>
      <c r="S2474" s="9">
        <f t="shared" si="154"/>
        <v>40353.86550925926</v>
      </c>
      <c r="T2474" s="9">
        <f t="shared" si="155"/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52"/>
        <v>1</v>
      </c>
      <c r="P2475">
        <f t="shared" si="153"/>
        <v>42.553191489361701</v>
      </c>
      <c r="Q2475" t="s">
        <v>8325</v>
      </c>
      <c r="R2475" t="s">
        <v>8329</v>
      </c>
      <c r="S2475" s="9">
        <f t="shared" si="154"/>
        <v>41193.498483796298</v>
      </c>
      <c r="T2475" s="9">
        <f t="shared" si="155"/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52"/>
        <v>1.0000360000000001</v>
      </c>
      <c r="P2476">
        <f t="shared" si="153"/>
        <v>131.58368421052631</v>
      </c>
      <c r="Q2476" t="s">
        <v>8325</v>
      </c>
      <c r="R2476" t="s">
        <v>8329</v>
      </c>
      <c r="S2476" s="9">
        <f t="shared" si="154"/>
        <v>40416.761296296296</v>
      </c>
      <c r="T2476" s="9">
        <f t="shared" si="155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52"/>
        <v>1.0471999999999999</v>
      </c>
      <c r="P2477">
        <f t="shared" si="153"/>
        <v>32.320987654320987</v>
      </c>
      <c r="Q2477" t="s">
        <v>8325</v>
      </c>
      <c r="R2477" t="s">
        <v>8329</v>
      </c>
      <c r="S2477" s="9">
        <f t="shared" si="154"/>
        <v>40310.037673611114</v>
      </c>
      <c r="T2477" s="9">
        <f t="shared" si="155"/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52"/>
        <v>1.050225</v>
      </c>
      <c r="P2478">
        <f t="shared" si="153"/>
        <v>61.103999999999999</v>
      </c>
      <c r="Q2478" t="s">
        <v>8325</v>
      </c>
      <c r="R2478" t="s">
        <v>8329</v>
      </c>
      <c r="S2478" s="9">
        <f t="shared" si="154"/>
        <v>41913.078356481477</v>
      </c>
      <c r="T2478" s="9">
        <f t="shared" si="155"/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52"/>
        <v>1.7133333333333334</v>
      </c>
      <c r="P2479">
        <f t="shared" si="153"/>
        <v>31.341463414634145</v>
      </c>
      <c r="Q2479" t="s">
        <v>8325</v>
      </c>
      <c r="R2479" t="s">
        <v>8329</v>
      </c>
      <c r="S2479" s="9">
        <f t="shared" si="154"/>
        <v>41088.441493055558</v>
      </c>
      <c r="T2479" s="9">
        <f t="shared" si="155"/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52"/>
        <v>1.2749999999999999</v>
      </c>
      <c r="P2480">
        <f t="shared" si="153"/>
        <v>129.1139240506329</v>
      </c>
      <c r="Q2480" t="s">
        <v>8325</v>
      </c>
      <c r="R2480" t="s">
        <v>8329</v>
      </c>
      <c r="S2480" s="9">
        <f t="shared" si="154"/>
        <v>41257.700381944444</v>
      </c>
      <c r="T2480" s="9">
        <f t="shared" si="155"/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52"/>
        <v>1.3344333333333334</v>
      </c>
      <c r="P2481">
        <f t="shared" si="153"/>
        <v>25.020624999999999</v>
      </c>
      <c r="Q2481" t="s">
        <v>8325</v>
      </c>
      <c r="R2481" t="s">
        <v>8329</v>
      </c>
      <c r="S2481" s="9">
        <f t="shared" si="154"/>
        <v>41107.476782407408</v>
      </c>
      <c r="T2481" s="9">
        <f t="shared" si="155"/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42227.686157407406</v>
      </c>
      <c r="T2482" s="9">
        <f t="shared" si="155"/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52"/>
        <v>1.1291099999999998</v>
      </c>
      <c r="P2483">
        <f t="shared" si="153"/>
        <v>47.541473684210523</v>
      </c>
      <c r="Q2483" t="s">
        <v>8325</v>
      </c>
      <c r="R2483" t="s">
        <v>8329</v>
      </c>
      <c r="S2483" s="9">
        <f t="shared" si="154"/>
        <v>40999.395925925928</v>
      </c>
      <c r="T2483" s="9">
        <f t="shared" si="155"/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40711.532210648147</v>
      </c>
      <c r="T2484" s="9">
        <f t="shared" si="155"/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52"/>
        <v>1.1372727272727272</v>
      </c>
      <c r="P2485">
        <f t="shared" si="153"/>
        <v>65.84210526315789</v>
      </c>
      <c r="Q2485" t="s">
        <v>8325</v>
      </c>
      <c r="R2485" t="s">
        <v>8329</v>
      </c>
      <c r="S2485" s="9">
        <f t="shared" si="154"/>
        <v>40970.500034722223</v>
      </c>
      <c r="T2485" s="9">
        <f t="shared" si="155"/>
        <v>41030.458368055559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52"/>
        <v>1.1931742857142855</v>
      </c>
      <c r="P2486">
        <f t="shared" si="153"/>
        <v>46.401222222222216</v>
      </c>
      <c r="Q2486" t="s">
        <v>8325</v>
      </c>
      <c r="R2486" t="s">
        <v>8329</v>
      </c>
      <c r="S2486" s="9">
        <f t="shared" si="154"/>
        <v>40771.666701388887</v>
      </c>
      <c r="T2486" s="9">
        <f t="shared" si="155"/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52"/>
        <v>1.0325</v>
      </c>
      <c r="P2487">
        <f t="shared" si="153"/>
        <v>50.365853658536587</v>
      </c>
      <c r="Q2487" t="s">
        <v>8325</v>
      </c>
      <c r="R2487" t="s">
        <v>8329</v>
      </c>
      <c r="S2487" s="9">
        <f t="shared" si="154"/>
        <v>40793.748599537037</v>
      </c>
      <c r="T2487" s="9">
        <f t="shared" si="155"/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52"/>
        <v>2.6566666666666667</v>
      </c>
      <c r="P2488">
        <f t="shared" si="153"/>
        <v>26.566666666666666</v>
      </c>
      <c r="Q2488" t="s">
        <v>8325</v>
      </c>
      <c r="R2488" t="s">
        <v>8329</v>
      </c>
      <c r="S2488" s="9">
        <f t="shared" si="154"/>
        <v>40991.458055555559</v>
      </c>
      <c r="T2488" s="9">
        <f t="shared" si="155"/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52"/>
        <v>1.0005066666666667</v>
      </c>
      <c r="P2489">
        <f t="shared" si="153"/>
        <v>39.493684210526318</v>
      </c>
      <c r="Q2489" t="s">
        <v>8325</v>
      </c>
      <c r="R2489" t="s">
        <v>8329</v>
      </c>
      <c r="S2489" s="9">
        <f t="shared" si="154"/>
        <v>41025.833298611113</v>
      </c>
      <c r="T2489" s="9">
        <f t="shared" si="155"/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52"/>
        <v>1.0669999999999999</v>
      </c>
      <c r="P2490">
        <f t="shared" si="153"/>
        <v>49.246153846153845</v>
      </c>
      <c r="Q2490" t="s">
        <v>8325</v>
      </c>
      <c r="R2490" t="s">
        <v>8329</v>
      </c>
      <c r="S2490" s="9">
        <f t="shared" si="154"/>
        <v>40833.383194444446</v>
      </c>
      <c r="T2490" s="9">
        <f t="shared" si="155"/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41373.440266203703</v>
      </c>
      <c r="T2491" s="9">
        <f t="shared" si="155"/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52"/>
        <v>1.214</v>
      </c>
      <c r="P2492">
        <f t="shared" si="153"/>
        <v>37.9375</v>
      </c>
      <c r="Q2492" t="s">
        <v>8325</v>
      </c>
      <c r="R2492" t="s">
        <v>8329</v>
      </c>
      <c r="S2492" s="9">
        <f t="shared" si="154"/>
        <v>41022.977731481478</v>
      </c>
      <c r="T2492" s="9">
        <f t="shared" si="155"/>
        <v>41082.977731481478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40542.589282407411</v>
      </c>
      <c r="T2493" s="9">
        <f t="shared" si="155"/>
        <v>40558.82708333333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52"/>
        <v>1.25</v>
      </c>
      <c r="P2494">
        <f t="shared" si="153"/>
        <v>27.777777777777779</v>
      </c>
      <c r="Q2494" t="s">
        <v>8325</v>
      </c>
      <c r="R2494" t="s">
        <v>8329</v>
      </c>
      <c r="S2494" s="9">
        <f t="shared" si="154"/>
        <v>41024.735972222225</v>
      </c>
      <c r="T2494" s="9">
        <f t="shared" si="155"/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52"/>
        <v>1.2869999999999999</v>
      </c>
      <c r="P2495">
        <f t="shared" si="153"/>
        <v>99.382239382239376</v>
      </c>
      <c r="Q2495" t="s">
        <v>8325</v>
      </c>
      <c r="R2495" t="s">
        <v>8329</v>
      </c>
      <c r="S2495" s="9">
        <f t="shared" si="154"/>
        <v>41347.918287037035</v>
      </c>
      <c r="T2495" s="9">
        <f t="shared" si="155"/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52"/>
        <v>1.0100533333333332</v>
      </c>
      <c r="P2496">
        <f t="shared" si="153"/>
        <v>38.848205128205123</v>
      </c>
      <c r="Q2496" t="s">
        <v>8325</v>
      </c>
      <c r="R2496" t="s">
        <v>8329</v>
      </c>
      <c r="S2496" s="9">
        <f t="shared" si="154"/>
        <v>41022.395185185182</v>
      </c>
      <c r="T2496" s="9">
        <f t="shared" si="155"/>
        <v>41052.395185185182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52"/>
        <v>1.2753666666666665</v>
      </c>
      <c r="P2497">
        <f t="shared" si="153"/>
        <v>45.548809523809524</v>
      </c>
      <c r="Q2497" t="s">
        <v>8325</v>
      </c>
      <c r="R2497" t="s">
        <v>8329</v>
      </c>
      <c r="S2497" s="9">
        <f t="shared" si="154"/>
        <v>41036.696469907409</v>
      </c>
      <c r="T2497" s="9">
        <f t="shared" si="155"/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ref="O2498:O2561" si="156">E2498/D2498</f>
        <v>1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41327.746435185189</v>
      </c>
      <c r="T2498" s="9">
        <f t="shared" si="155"/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si="156"/>
        <v>1.127715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(((J2499/60)/60)/24)+DATE(1970,1,1)+(-6/24)</f>
        <v>40730.628912037035</v>
      </c>
      <c r="T2499" s="9">
        <f t="shared" ref="T2499:T2562" si="159">(((I2499/60)/60)/24)+DATE(1970,1,1)+(-6/24)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42017.717442129629</v>
      </c>
      <c r="T2500" s="9">
        <f t="shared" si="159"/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56"/>
        <v>2.0262500000000001</v>
      </c>
      <c r="P2501">
        <f t="shared" si="157"/>
        <v>47.676470588235297</v>
      </c>
      <c r="Q2501" t="s">
        <v>8325</v>
      </c>
      <c r="R2501" t="s">
        <v>8329</v>
      </c>
      <c r="S2501" s="9">
        <f t="shared" si="158"/>
        <v>41226.398576388885</v>
      </c>
      <c r="T2501" s="9">
        <f t="shared" si="159"/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56"/>
        <v>1.1333333333333333</v>
      </c>
      <c r="P2502">
        <f t="shared" si="157"/>
        <v>23.448275862068964</v>
      </c>
      <c r="Q2502" t="s">
        <v>8325</v>
      </c>
      <c r="R2502" t="s">
        <v>8329</v>
      </c>
      <c r="S2502" s="9">
        <f t="shared" si="158"/>
        <v>41053.522858796299</v>
      </c>
      <c r="T2502" s="9">
        <f t="shared" si="159"/>
        <v>41083.522858796299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56"/>
        <v>2.5545454545454545E-2</v>
      </c>
      <c r="P2503">
        <f t="shared" si="157"/>
        <v>40.142857142857146</v>
      </c>
      <c r="Q2503" t="s">
        <v>8336</v>
      </c>
      <c r="R2503" t="s">
        <v>8353</v>
      </c>
      <c r="S2503" s="9">
        <f t="shared" si="158"/>
        <v>42244.526666666665</v>
      </c>
      <c r="T2503" s="9">
        <f t="shared" si="159"/>
        <v>42274.526666666665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41858.575439814813</v>
      </c>
      <c r="T2504" s="9">
        <f t="shared" si="159"/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42498.649398148147</v>
      </c>
      <c r="T2505" s="9">
        <f t="shared" si="159"/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41927.765439814815</v>
      </c>
      <c r="T2506" s="9">
        <f t="shared" si="159"/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42046.80574074074</v>
      </c>
      <c r="T2507" s="9">
        <f t="shared" si="159"/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42258.047094907408</v>
      </c>
      <c r="T2508" s="9">
        <f t="shared" si="159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42104.822962962964</v>
      </c>
      <c r="T2509" s="9">
        <f t="shared" si="159"/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41835.701782407406</v>
      </c>
      <c r="T2510" s="9">
        <f t="shared" si="159"/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56"/>
        <v>1.0526315789473684E-2</v>
      </c>
      <c r="P2511">
        <f t="shared" si="157"/>
        <v>35.714285714285715</v>
      </c>
      <c r="Q2511" t="s">
        <v>8336</v>
      </c>
      <c r="R2511" t="s">
        <v>8353</v>
      </c>
      <c r="S2511" s="9">
        <f t="shared" si="158"/>
        <v>42058.559594907405</v>
      </c>
      <c r="T2511" s="9">
        <f t="shared" si="159"/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42078.747361111105</v>
      </c>
      <c r="T2512" s="9">
        <f t="shared" si="159"/>
        <v>42138.747361111105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42371.196909722217</v>
      </c>
      <c r="T2513" s="9">
        <f t="shared" si="159"/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41971.626863425925</v>
      </c>
      <c r="T2514" s="9">
        <f t="shared" si="159"/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42731.75681712963</v>
      </c>
      <c r="T2515" s="9">
        <f t="shared" si="159"/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41854.139780092592</v>
      </c>
      <c r="T2516" s="9">
        <f t="shared" si="159"/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42027.589733796296</v>
      </c>
      <c r="T2517" s="9">
        <f t="shared" si="159"/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41942.403379629628</v>
      </c>
      <c r="T2518" s="9">
        <f t="shared" si="159"/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56"/>
        <v>9.8166666666666666E-2</v>
      </c>
      <c r="P2519">
        <f t="shared" si="157"/>
        <v>53.545454545454547</v>
      </c>
      <c r="Q2519" t="s">
        <v>8336</v>
      </c>
      <c r="R2519" t="s">
        <v>8353</v>
      </c>
      <c r="S2519" s="9">
        <f t="shared" si="158"/>
        <v>42052.552430555559</v>
      </c>
      <c r="T2519" s="9">
        <f t="shared" si="159"/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41926.430879629632</v>
      </c>
      <c r="T2520" s="9">
        <f t="shared" si="159"/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41808.905138888891</v>
      </c>
      <c r="T2521" s="9">
        <f t="shared" si="159"/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42612.350520833337</v>
      </c>
      <c r="T2522" s="9">
        <f t="shared" si="159"/>
        <v>42658.556249999994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56"/>
        <v>1.0948792000000001</v>
      </c>
      <c r="P2523">
        <f t="shared" si="157"/>
        <v>103.68174242424243</v>
      </c>
      <c r="Q2523" t="s">
        <v>8325</v>
      </c>
      <c r="R2523" t="s">
        <v>8354</v>
      </c>
      <c r="S2523" s="9">
        <f t="shared" si="158"/>
        <v>42269.717835648145</v>
      </c>
      <c r="T2523" s="9">
        <f t="shared" si="159"/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56"/>
        <v>1</v>
      </c>
      <c r="P2524">
        <f t="shared" si="157"/>
        <v>185.18518518518519</v>
      </c>
      <c r="Q2524" t="s">
        <v>8325</v>
      </c>
      <c r="R2524" t="s">
        <v>8354</v>
      </c>
      <c r="S2524" s="9">
        <f t="shared" si="158"/>
        <v>42460.323611111111</v>
      </c>
      <c r="T2524" s="9">
        <f t="shared" si="159"/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56"/>
        <v>1.5644444444444445</v>
      </c>
      <c r="P2525">
        <f t="shared" si="157"/>
        <v>54.153846153846153</v>
      </c>
      <c r="Q2525" t="s">
        <v>8325</v>
      </c>
      <c r="R2525" t="s">
        <v>8354</v>
      </c>
      <c r="S2525" s="9">
        <f t="shared" si="158"/>
        <v>41930.725601851853</v>
      </c>
      <c r="T2525" s="9">
        <f t="shared" si="159"/>
        <v>41960.767268518524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56"/>
        <v>1.016</v>
      </c>
      <c r="P2526">
        <f t="shared" si="157"/>
        <v>177.2093023255814</v>
      </c>
      <c r="Q2526" t="s">
        <v>8325</v>
      </c>
      <c r="R2526" t="s">
        <v>8354</v>
      </c>
      <c r="S2526" s="9">
        <f t="shared" si="158"/>
        <v>41961.557372685187</v>
      </c>
      <c r="T2526" s="9">
        <f t="shared" si="159"/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56"/>
        <v>1.00325</v>
      </c>
      <c r="P2527">
        <f t="shared" si="157"/>
        <v>100.325</v>
      </c>
      <c r="Q2527" t="s">
        <v>8325</v>
      </c>
      <c r="R2527" t="s">
        <v>8354</v>
      </c>
      <c r="S2527" s="9">
        <f t="shared" si="158"/>
        <v>41058.594571759262</v>
      </c>
      <c r="T2527" s="9">
        <f t="shared" si="159"/>
        <v>41088.594571759262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56"/>
        <v>1.1294999999999999</v>
      </c>
      <c r="P2528">
        <f t="shared" si="157"/>
        <v>136.90909090909091</v>
      </c>
      <c r="Q2528" t="s">
        <v>8325</v>
      </c>
      <c r="R2528" t="s">
        <v>8354</v>
      </c>
      <c r="S2528" s="9">
        <f t="shared" si="158"/>
        <v>41952.841134259259</v>
      </c>
      <c r="T2528" s="9">
        <f t="shared" si="159"/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56"/>
        <v>1.02125</v>
      </c>
      <c r="P2529">
        <f t="shared" si="157"/>
        <v>57.535211267605632</v>
      </c>
      <c r="Q2529" t="s">
        <v>8325</v>
      </c>
      <c r="R2529" t="s">
        <v>8354</v>
      </c>
      <c r="S2529" s="9">
        <f t="shared" si="158"/>
        <v>41546.50105324074</v>
      </c>
      <c r="T2529" s="9">
        <f t="shared" si="159"/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56"/>
        <v>1.0724974999999999</v>
      </c>
      <c r="P2530">
        <f t="shared" si="157"/>
        <v>52.962839506172834</v>
      </c>
      <c r="Q2530" t="s">
        <v>8325</v>
      </c>
      <c r="R2530" t="s">
        <v>8354</v>
      </c>
      <c r="S2530" s="9">
        <f t="shared" si="158"/>
        <v>42217.584525462968</v>
      </c>
      <c r="T2530" s="9">
        <f t="shared" si="159"/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56"/>
        <v>1.0428333333333333</v>
      </c>
      <c r="P2531">
        <f t="shared" si="157"/>
        <v>82.328947368421055</v>
      </c>
      <c r="Q2531" t="s">
        <v>8325</v>
      </c>
      <c r="R2531" t="s">
        <v>8354</v>
      </c>
      <c r="S2531" s="9">
        <f t="shared" si="158"/>
        <v>40947.830729166664</v>
      </c>
      <c r="T2531" s="9">
        <f t="shared" si="159"/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56"/>
        <v>1</v>
      </c>
      <c r="P2532">
        <f t="shared" si="157"/>
        <v>135.41666666666666</v>
      </c>
      <c r="Q2532" t="s">
        <v>8325</v>
      </c>
      <c r="R2532" t="s">
        <v>8354</v>
      </c>
      <c r="S2532" s="9">
        <f t="shared" si="158"/>
        <v>42081.614641203705</v>
      </c>
      <c r="T2532" s="9">
        <f t="shared" si="159"/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56"/>
        <v>1.004</v>
      </c>
      <c r="P2533">
        <f t="shared" si="157"/>
        <v>74.06557377049181</v>
      </c>
      <c r="Q2533" t="s">
        <v>8325</v>
      </c>
      <c r="R2533" t="s">
        <v>8354</v>
      </c>
      <c r="S2533" s="9">
        <f t="shared" si="158"/>
        <v>42208.430023148147</v>
      </c>
      <c r="T2533" s="9">
        <f t="shared" si="159"/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56"/>
        <v>1.26125</v>
      </c>
      <c r="P2534">
        <f t="shared" si="157"/>
        <v>84.083333333333329</v>
      </c>
      <c r="Q2534" t="s">
        <v>8325</v>
      </c>
      <c r="R2534" t="s">
        <v>8354</v>
      </c>
      <c r="S2534" s="9">
        <f t="shared" si="158"/>
        <v>41107.599143518521</v>
      </c>
      <c r="T2534" s="9">
        <f t="shared" si="159"/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56"/>
        <v>1.1066666666666667</v>
      </c>
      <c r="P2535">
        <f t="shared" si="157"/>
        <v>61.029411764705884</v>
      </c>
      <c r="Q2535" t="s">
        <v>8325</v>
      </c>
      <c r="R2535" t="s">
        <v>8354</v>
      </c>
      <c r="S2535" s="9">
        <f t="shared" si="158"/>
        <v>41304.501284722224</v>
      </c>
      <c r="T2535" s="9">
        <f t="shared" si="159"/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40127.450370370374</v>
      </c>
      <c r="T2536" s="9">
        <f t="shared" si="159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56"/>
        <v>1.03775</v>
      </c>
      <c r="P2537">
        <f t="shared" si="157"/>
        <v>266.08974358974359</v>
      </c>
      <c r="Q2537" t="s">
        <v>8325</v>
      </c>
      <c r="R2537" t="s">
        <v>8354</v>
      </c>
      <c r="S2537" s="9">
        <f t="shared" si="158"/>
        <v>41943.541030092594</v>
      </c>
      <c r="T2537" s="9">
        <f t="shared" si="159"/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41463.856087962966</v>
      </c>
      <c r="T2538" s="9">
        <f t="shared" si="159"/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40696.398784722223</v>
      </c>
      <c r="T2539" s="9">
        <f t="shared" si="159"/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56"/>
        <v>1.130176111111111</v>
      </c>
      <c r="P2540">
        <f t="shared" si="157"/>
        <v>109.96308108108107</v>
      </c>
      <c r="Q2540" t="s">
        <v>8325</v>
      </c>
      <c r="R2540" t="s">
        <v>8354</v>
      </c>
      <c r="S2540" s="9">
        <f t="shared" si="158"/>
        <v>41298.259965277779</v>
      </c>
      <c r="T2540" s="9">
        <f t="shared" si="159"/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56"/>
        <v>1.0024999999999999</v>
      </c>
      <c r="P2541">
        <f t="shared" si="157"/>
        <v>169.91525423728814</v>
      </c>
      <c r="Q2541" t="s">
        <v>8325</v>
      </c>
      <c r="R2541" t="s">
        <v>8354</v>
      </c>
      <c r="S2541" s="9">
        <f t="shared" si="158"/>
        <v>41977.652222222227</v>
      </c>
      <c r="T2541" s="9">
        <f t="shared" si="159"/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56"/>
        <v>1.034</v>
      </c>
      <c r="P2542">
        <f t="shared" si="157"/>
        <v>95.740740740740748</v>
      </c>
      <c r="Q2542" t="s">
        <v>8325</v>
      </c>
      <c r="R2542" t="s">
        <v>8354</v>
      </c>
      <c r="S2542" s="9">
        <f t="shared" si="158"/>
        <v>40785.425011574072</v>
      </c>
      <c r="T2542" s="9">
        <f t="shared" si="159"/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56"/>
        <v>1.0702857142857143</v>
      </c>
      <c r="P2543">
        <f t="shared" si="157"/>
        <v>59.460317460317462</v>
      </c>
      <c r="Q2543" t="s">
        <v>8325</v>
      </c>
      <c r="R2543" t="s">
        <v>8354</v>
      </c>
      <c r="S2543" s="9">
        <f t="shared" si="158"/>
        <v>41483.199282407404</v>
      </c>
      <c r="T2543" s="9">
        <f t="shared" si="159"/>
        <v>41543.199282407404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56"/>
        <v>1.0357142857142858</v>
      </c>
      <c r="P2544">
        <f t="shared" si="157"/>
        <v>55.769230769230766</v>
      </c>
      <c r="Q2544" t="s">
        <v>8325</v>
      </c>
      <c r="R2544" t="s">
        <v>8354</v>
      </c>
      <c r="S2544" s="9">
        <f t="shared" si="158"/>
        <v>41509.176585648151</v>
      </c>
      <c r="T2544" s="9">
        <f t="shared" si="159"/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56"/>
        <v>1.5640000000000001</v>
      </c>
      <c r="P2545">
        <f t="shared" si="157"/>
        <v>30.076923076923077</v>
      </c>
      <c r="Q2545" t="s">
        <v>8325</v>
      </c>
      <c r="R2545" t="s">
        <v>8354</v>
      </c>
      <c r="S2545" s="9">
        <f t="shared" si="158"/>
        <v>40513.857615740737</v>
      </c>
      <c r="T2545" s="9">
        <f t="shared" si="159"/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56"/>
        <v>1.0082</v>
      </c>
      <c r="P2546">
        <f t="shared" si="157"/>
        <v>88.438596491228068</v>
      </c>
      <c r="Q2546" t="s">
        <v>8325</v>
      </c>
      <c r="R2546" t="s">
        <v>8354</v>
      </c>
      <c r="S2546" s="9">
        <f t="shared" si="158"/>
        <v>41068.270474537036</v>
      </c>
      <c r="T2546" s="9">
        <f t="shared" si="159"/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56"/>
        <v>1.9530000000000001</v>
      </c>
      <c r="P2547">
        <f t="shared" si="157"/>
        <v>64.032786885245898</v>
      </c>
      <c r="Q2547" t="s">
        <v>8325</v>
      </c>
      <c r="R2547" t="s">
        <v>8354</v>
      </c>
      <c r="S2547" s="9">
        <f t="shared" si="158"/>
        <v>42026.88817129629</v>
      </c>
      <c r="T2547" s="9">
        <f t="shared" si="159"/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56"/>
        <v>1.1171428571428572</v>
      </c>
      <c r="P2548">
        <f t="shared" si="157"/>
        <v>60.153846153846153</v>
      </c>
      <c r="Q2548" t="s">
        <v>8325</v>
      </c>
      <c r="R2548" t="s">
        <v>8354</v>
      </c>
      <c r="S2548" s="9">
        <f t="shared" si="158"/>
        <v>41524.608553240738</v>
      </c>
      <c r="T2548" s="9">
        <f t="shared" si="159"/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56"/>
        <v>1.1985454545454546</v>
      </c>
      <c r="P2549">
        <f t="shared" si="157"/>
        <v>49.194029850746269</v>
      </c>
      <c r="Q2549" t="s">
        <v>8325</v>
      </c>
      <c r="R2549" t="s">
        <v>8354</v>
      </c>
      <c r="S2549" s="9">
        <f t="shared" si="158"/>
        <v>40973.523182870369</v>
      </c>
      <c r="T2549" s="9">
        <f t="shared" si="159"/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56"/>
        <v>1.0185</v>
      </c>
      <c r="P2550">
        <f t="shared" si="157"/>
        <v>165.16216216216216</v>
      </c>
      <c r="Q2550" t="s">
        <v>8325</v>
      </c>
      <c r="R2550" t="s">
        <v>8354</v>
      </c>
      <c r="S2550" s="9">
        <f t="shared" si="158"/>
        <v>42618.375428240746</v>
      </c>
      <c r="T2550" s="9">
        <f t="shared" si="159"/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56"/>
        <v>1.0280254777070064</v>
      </c>
      <c r="P2551">
        <f t="shared" si="157"/>
        <v>43.621621621621621</v>
      </c>
      <c r="Q2551" t="s">
        <v>8325</v>
      </c>
      <c r="R2551" t="s">
        <v>8354</v>
      </c>
      <c r="S2551" s="9">
        <f t="shared" si="158"/>
        <v>41390.507754629631</v>
      </c>
      <c r="T2551" s="9">
        <f t="shared" si="159"/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42228.384328703702</v>
      </c>
      <c r="T2552" s="9">
        <f t="shared" si="159"/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56"/>
        <v>1.0273469387755103</v>
      </c>
      <c r="P2553">
        <f t="shared" si="157"/>
        <v>67.419642857142861</v>
      </c>
      <c r="Q2553" t="s">
        <v>8325</v>
      </c>
      <c r="R2553" t="s">
        <v>8354</v>
      </c>
      <c r="S2553" s="9">
        <f t="shared" si="158"/>
        <v>40961.002141203702</v>
      </c>
      <c r="T2553" s="9">
        <f t="shared" si="159"/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42769.559965277775</v>
      </c>
      <c r="T2554" s="9">
        <f t="shared" si="159"/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56"/>
        <v>1.5553333333333332</v>
      </c>
      <c r="P2555">
        <f t="shared" si="157"/>
        <v>38.883333333333333</v>
      </c>
      <c r="Q2555" t="s">
        <v>8325</v>
      </c>
      <c r="R2555" t="s">
        <v>8354</v>
      </c>
      <c r="S2555" s="9">
        <f t="shared" si="158"/>
        <v>41112.949155092596</v>
      </c>
      <c r="T2555" s="9">
        <f t="shared" si="159"/>
        <v>41172.949155092596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56"/>
        <v>1.228</v>
      </c>
      <c r="P2556">
        <f t="shared" si="157"/>
        <v>54.985074626865675</v>
      </c>
      <c r="Q2556" t="s">
        <v>8325</v>
      </c>
      <c r="R2556" t="s">
        <v>8354</v>
      </c>
      <c r="S2556" s="9">
        <f t="shared" si="158"/>
        <v>42124.828275462962</v>
      </c>
      <c r="T2556" s="9">
        <f t="shared" si="159"/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56"/>
        <v>1.0734999999999999</v>
      </c>
      <c r="P2557">
        <f t="shared" si="157"/>
        <v>61.342857142857142</v>
      </c>
      <c r="Q2557" t="s">
        <v>8325</v>
      </c>
      <c r="R2557" t="s">
        <v>8354</v>
      </c>
      <c r="S2557" s="9">
        <f t="shared" si="158"/>
        <v>41026.405011574076</v>
      </c>
      <c r="T2557" s="9">
        <f t="shared" si="159"/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56"/>
        <v>1.0550335570469798</v>
      </c>
      <c r="P2558">
        <f t="shared" si="157"/>
        <v>23.117647058823529</v>
      </c>
      <c r="Q2558" t="s">
        <v>8325</v>
      </c>
      <c r="R2558" t="s">
        <v>8354</v>
      </c>
      <c r="S2558" s="9">
        <f t="shared" si="158"/>
        <v>41222.741400462961</v>
      </c>
      <c r="T2558" s="9">
        <f t="shared" si="159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56"/>
        <v>1.1844444444444444</v>
      </c>
      <c r="P2559">
        <f t="shared" si="157"/>
        <v>29.611111111111111</v>
      </c>
      <c r="Q2559" t="s">
        <v>8325</v>
      </c>
      <c r="R2559" t="s">
        <v>8354</v>
      </c>
      <c r="S2559" s="9">
        <f t="shared" si="158"/>
        <v>41744.495208333334</v>
      </c>
      <c r="T2559" s="9">
        <f t="shared" si="159"/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56"/>
        <v>1.0888</v>
      </c>
      <c r="P2560">
        <f t="shared" si="157"/>
        <v>75.611111111111114</v>
      </c>
      <c r="Q2560" t="s">
        <v>8325</v>
      </c>
      <c r="R2560" t="s">
        <v>8354</v>
      </c>
      <c r="S2560" s="9">
        <f t="shared" si="158"/>
        <v>42093.610023148154</v>
      </c>
      <c r="T2560" s="9">
        <f t="shared" si="159"/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40829.623657407406</v>
      </c>
      <c r="T2561" s="9">
        <f t="shared" si="159"/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ref="O2562:O2625" si="160">E2562/D2562</f>
        <v>1.0009999999999999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42039.701087962967</v>
      </c>
      <c r="T2562" s="9">
        <f t="shared" si="159"/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8305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si="160"/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(((J2563/60)/60)/24)+DATE(1970,1,1)+(-6/24)</f>
        <v>42260.278807870374</v>
      </c>
      <c r="T2563" s="9">
        <f t="shared" ref="T2563:T2626" si="163">(((I2563/60)/60)/24)+DATE(1970,1,1)+(-6/24)</f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8305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42594.274756944447</v>
      </c>
      <c r="T2564" s="9">
        <f t="shared" si="163"/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8305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42154.889479166668</v>
      </c>
      <c r="T2565" s="9">
        <f t="shared" si="163"/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8305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41821.790497685186</v>
      </c>
      <c r="T2566" s="9">
        <f t="shared" si="163"/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8305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42440.400335648148</v>
      </c>
      <c r="T2567" s="9">
        <f t="shared" si="163"/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8305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41842.730879629627</v>
      </c>
      <c r="T2568" s="9">
        <f t="shared" si="163"/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8305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42087.628912037035</v>
      </c>
      <c r="T2569" s="9">
        <f t="shared" si="163"/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8305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42584.416597222225</v>
      </c>
      <c r="T2570" s="9">
        <f t="shared" si="163"/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8305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42233.855462962965</v>
      </c>
      <c r="T2571" s="9">
        <f t="shared" si="163"/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8305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42744.653182870374</v>
      </c>
      <c r="T2572" s="9">
        <f t="shared" si="163"/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8305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42449.091678240744</v>
      </c>
      <c r="T2573" s="9">
        <f t="shared" si="163"/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8305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42076.869409722218</v>
      </c>
      <c r="T2574" s="9">
        <f t="shared" si="163"/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8305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41829.342002314814</v>
      </c>
      <c r="T2575" s="9">
        <f t="shared" si="163"/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8305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42487.575752314813</v>
      </c>
      <c r="T2576" s="9">
        <f t="shared" si="163"/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8305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41985.858726851846</v>
      </c>
      <c r="T2577" s="9">
        <f t="shared" si="163"/>
        <v>42015.858726851846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8305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42059.75980324074</v>
      </c>
      <c r="T2578" s="9">
        <f t="shared" si="163"/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8305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41830.570567129631</v>
      </c>
      <c r="T2579" s="9">
        <f t="shared" si="163"/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8305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42237.772905092599</v>
      </c>
      <c r="T2580" s="9">
        <f t="shared" si="163"/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8305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160"/>
        <v>1.3849999999999999E-3</v>
      </c>
      <c r="P2581">
        <f t="shared" si="161"/>
        <v>23.083333333333332</v>
      </c>
      <c r="Q2581" t="s">
        <v>8336</v>
      </c>
      <c r="R2581" t="s">
        <v>8337</v>
      </c>
      <c r="S2581" s="9">
        <f t="shared" si="162"/>
        <v>41837.579895833333</v>
      </c>
      <c r="T2581" s="9">
        <f t="shared" si="163"/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8305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42110.076423611114</v>
      </c>
      <c r="T2582" s="9">
        <f t="shared" si="163"/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160"/>
        <v>0.106</v>
      </c>
      <c r="P2583">
        <f t="shared" si="161"/>
        <v>48.18181818181818</v>
      </c>
      <c r="Q2583" t="s">
        <v>8336</v>
      </c>
      <c r="R2583" t="s">
        <v>8337</v>
      </c>
      <c r="S2583" s="9">
        <f t="shared" si="162"/>
        <v>42294.378449074073</v>
      </c>
      <c r="T2583" s="9">
        <f t="shared" si="163"/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42642.738819444443</v>
      </c>
      <c r="T2584" s="9">
        <f t="shared" si="163"/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42019.51944444445</v>
      </c>
      <c r="T2585" s="9">
        <f t="shared" si="163"/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42139.923252314817</v>
      </c>
      <c r="T2586" s="9">
        <f t="shared" si="163"/>
        <v>42169.923252314817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41795.713333333333</v>
      </c>
      <c r="T2587" s="9">
        <f t="shared" si="163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42333.080277777779</v>
      </c>
      <c r="T2588" s="9">
        <f t="shared" si="163"/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160"/>
        <v>2.4340000000000001E-2</v>
      </c>
      <c r="P2589">
        <f t="shared" si="161"/>
        <v>202.83333333333334</v>
      </c>
      <c r="Q2589" t="s">
        <v>8336</v>
      </c>
      <c r="R2589" t="s">
        <v>8337</v>
      </c>
      <c r="S2589" s="9">
        <f t="shared" si="162"/>
        <v>42338.425381944442</v>
      </c>
      <c r="T2589" s="9">
        <f t="shared" si="163"/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160"/>
        <v>3.8833333333333331E-2</v>
      </c>
      <c r="P2590">
        <f t="shared" si="161"/>
        <v>29.125</v>
      </c>
      <c r="Q2590" t="s">
        <v>8336</v>
      </c>
      <c r="R2590" t="s">
        <v>8337</v>
      </c>
      <c r="S2590" s="9">
        <f t="shared" si="162"/>
        <v>42042.426226851851</v>
      </c>
      <c r="T2590" s="9">
        <f t="shared" si="163"/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42422.286192129628</v>
      </c>
      <c r="T2591" s="9">
        <f t="shared" si="163"/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42388.339085648149</v>
      </c>
      <c r="T2592" s="9">
        <f t="shared" si="163"/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42382.656527777777</v>
      </c>
      <c r="T2593" s="9">
        <f t="shared" si="163"/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41887.551168981481</v>
      </c>
      <c r="T2594" s="9">
        <f t="shared" si="163"/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42089.59520833334</v>
      </c>
      <c r="T2595" s="9">
        <f t="shared" si="163"/>
        <v>42119.59520833334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41828.717916666668</v>
      </c>
      <c r="T2596" s="9">
        <f t="shared" si="163"/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160"/>
        <v>0.12166666666666667</v>
      </c>
      <c r="P2597">
        <f t="shared" si="161"/>
        <v>96.05263157894737</v>
      </c>
      <c r="Q2597" t="s">
        <v>8336</v>
      </c>
      <c r="R2597" t="s">
        <v>8337</v>
      </c>
      <c r="S2597" s="9">
        <f t="shared" si="162"/>
        <v>42759.994212962964</v>
      </c>
      <c r="T2597" s="9">
        <f t="shared" si="163"/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160"/>
        <v>0.23588571428571428</v>
      </c>
      <c r="P2598">
        <f t="shared" si="161"/>
        <v>305.77777777777777</v>
      </c>
      <c r="Q2598" t="s">
        <v>8336</v>
      </c>
      <c r="R2598" t="s">
        <v>8337</v>
      </c>
      <c r="S2598" s="9">
        <f t="shared" si="162"/>
        <v>41828.414456018516</v>
      </c>
      <c r="T2598" s="9">
        <f t="shared" si="163"/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160"/>
        <v>5.6666666666666664E-2</v>
      </c>
      <c r="P2599">
        <f t="shared" si="161"/>
        <v>12.142857142857142</v>
      </c>
      <c r="Q2599" t="s">
        <v>8336</v>
      </c>
      <c r="R2599" t="s">
        <v>8337</v>
      </c>
      <c r="S2599" s="9">
        <f t="shared" si="162"/>
        <v>42510.091631944444</v>
      </c>
      <c r="T2599" s="9">
        <f t="shared" si="163"/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160"/>
        <v>0.39</v>
      </c>
      <c r="P2600">
        <f t="shared" si="161"/>
        <v>83.571428571428569</v>
      </c>
      <c r="Q2600" t="s">
        <v>8336</v>
      </c>
      <c r="R2600" t="s">
        <v>8337</v>
      </c>
      <c r="S2600" s="9">
        <f t="shared" si="162"/>
        <v>42240.590289351851</v>
      </c>
      <c r="T2600" s="9">
        <f t="shared" si="163"/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41809.504016203704</v>
      </c>
      <c r="T2601" s="9">
        <f t="shared" si="163"/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160"/>
        <v>6.9320000000000007E-2</v>
      </c>
      <c r="P2602">
        <f t="shared" si="161"/>
        <v>115.53333333333333</v>
      </c>
      <c r="Q2602" t="s">
        <v>8336</v>
      </c>
      <c r="R2602" t="s">
        <v>8337</v>
      </c>
      <c r="S2602" s="9">
        <f t="shared" si="162"/>
        <v>42394.650462962964</v>
      </c>
      <c r="T2602" s="9">
        <f t="shared" si="163"/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160"/>
        <v>6.6139999999999999</v>
      </c>
      <c r="P2603">
        <f t="shared" si="161"/>
        <v>21.900662251655628</v>
      </c>
      <c r="Q2603" t="s">
        <v>8319</v>
      </c>
      <c r="R2603" t="s">
        <v>8355</v>
      </c>
      <c r="S2603" s="9">
        <f t="shared" si="162"/>
        <v>41150.652187499996</v>
      </c>
      <c r="T2603" s="9">
        <f t="shared" si="163"/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160"/>
        <v>3.2609166666666667</v>
      </c>
      <c r="P2604">
        <f t="shared" si="161"/>
        <v>80.022494887525568</v>
      </c>
      <c r="Q2604" t="s">
        <v>8319</v>
      </c>
      <c r="R2604" t="s">
        <v>8355</v>
      </c>
      <c r="S2604" s="9">
        <f t="shared" si="162"/>
        <v>41915.497314814813</v>
      </c>
      <c r="T2604" s="9">
        <f t="shared" si="163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41617.662662037037</v>
      </c>
      <c r="T2605" s="9">
        <f t="shared" si="163"/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160"/>
        <v>1.0421799999999999</v>
      </c>
      <c r="P2606">
        <f t="shared" si="161"/>
        <v>64.933333333333323</v>
      </c>
      <c r="Q2606" t="s">
        <v>8319</v>
      </c>
      <c r="R2606" t="s">
        <v>8355</v>
      </c>
      <c r="S2606" s="9">
        <f t="shared" si="162"/>
        <v>40997.801192129627</v>
      </c>
      <c r="T2606" s="9">
        <f t="shared" si="163"/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160"/>
        <v>1.0742157000000001</v>
      </c>
      <c r="P2607">
        <f t="shared" si="161"/>
        <v>60.965703745743475</v>
      </c>
      <c r="Q2607" t="s">
        <v>8319</v>
      </c>
      <c r="R2607" t="s">
        <v>8355</v>
      </c>
      <c r="S2607" s="9">
        <f t="shared" si="162"/>
        <v>42508.291550925926</v>
      </c>
      <c r="T2607" s="9">
        <f t="shared" si="163"/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160"/>
        <v>1.1005454545454545</v>
      </c>
      <c r="P2608">
        <f t="shared" si="161"/>
        <v>31.444155844155844</v>
      </c>
      <c r="Q2608" t="s">
        <v>8319</v>
      </c>
      <c r="R2608" t="s">
        <v>8355</v>
      </c>
      <c r="S2608" s="9">
        <f t="shared" si="162"/>
        <v>41726.462754629632</v>
      </c>
      <c r="T2608" s="9">
        <f t="shared" si="163"/>
        <v>41758.462754629632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160"/>
        <v>4.077</v>
      </c>
      <c r="P2609">
        <f t="shared" si="161"/>
        <v>81.949748743718587</v>
      </c>
      <c r="Q2609" t="s">
        <v>8319</v>
      </c>
      <c r="R2609" t="s">
        <v>8355</v>
      </c>
      <c r="S2609" s="9">
        <f t="shared" si="162"/>
        <v>42184.624675925923</v>
      </c>
      <c r="T2609" s="9">
        <f t="shared" si="163"/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160"/>
        <v>2.2392500000000002</v>
      </c>
      <c r="P2610">
        <f t="shared" si="161"/>
        <v>58.92763157894737</v>
      </c>
      <c r="Q2610" t="s">
        <v>8319</v>
      </c>
      <c r="R2610" t="s">
        <v>8355</v>
      </c>
      <c r="S2610" s="9">
        <f t="shared" si="162"/>
        <v>42767.551712962959</v>
      </c>
      <c r="T2610" s="9">
        <f t="shared" si="163"/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160"/>
        <v>3.038011142857143</v>
      </c>
      <c r="P2611">
        <f t="shared" si="161"/>
        <v>157.29347633136095</v>
      </c>
      <c r="Q2611" t="s">
        <v>8319</v>
      </c>
      <c r="R2611" t="s">
        <v>8355</v>
      </c>
      <c r="S2611" s="9">
        <f t="shared" si="162"/>
        <v>41074.987858796296</v>
      </c>
      <c r="T2611" s="9">
        <f t="shared" si="163"/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160"/>
        <v>1.4132510432681749</v>
      </c>
      <c r="P2612">
        <f t="shared" si="161"/>
        <v>55.758509532062391</v>
      </c>
      <c r="Q2612" t="s">
        <v>8319</v>
      </c>
      <c r="R2612" t="s">
        <v>8355</v>
      </c>
      <c r="S2612" s="9">
        <f t="shared" si="162"/>
        <v>42564.631076388891</v>
      </c>
      <c r="T2612" s="9">
        <f t="shared" si="163"/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160"/>
        <v>27.906363636363636</v>
      </c>
      <c r="P2613">
        <f t="shared" si="161"/>
        <v>83.802893802893806</v>
      </c>
      <c r="Q2613" t="s">
        <v>8319</v>
      </c>
      <c r="R2613" t="s">
        <v>8355</v>
      </c>
      <c r="S2613" s="9">
        <f t="shared" si="162"/>
        <v>42704.085810185185</v>
      </c>
      <c r="T2613" s="9">
        <f t="shared" si="163"/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160"/>
        <v>1.7176130000000001</v>
      </c>
      <c r="P2614">
        <f t="shared" si="161"/>
        <v>58.422210884353746</v>
      </c>
      <c r="Q2614" t="s">
        <v>8319</v>
      </c>
      <c r="R2614" t="s">
        <v>8355</v>
      </c>
      <c r="S2614" s="9">
        <f t="shared" si="162"/>
        <v>41981.893171296295</v>
      </c>
      <c r="T2614" s="9">
        <f t="shared" si="163"/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160"/>
        <v>1.0101333333333333</v>
      </c>
      <c r="P2615">
        <f t="shared" si="161"/>
        <v>270.57142857142856</v>
      </c>
      <c r="Q2615" t="s">
        <v>8319</v>
      </c>
      <c r="R2615" t="s">
        <v>8355</v>
      </c>
      <c r="S2615" s="9">
        <f t="shared" si="162"/>
        <v>41143.56821759259</v>
      </c>
      <c r="T2615" s="9">
        <f t="shared" si="163"/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41730.458472222221</v>
      </c>
      <c r="T2616" s="9">
        <f t="shared" si="163"/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160"/>
        <v>1.6976511744127936</v>
      </c>
      <c r="P2617">
        <f t="shared" si="161"/>
        <v>47.180555555555557</v>
      </c>
      <c r="Q2617" t="s">
        <v>8319</v>
      </c>
      <c r="R2617" t="s">
        <v>8355</v>
      </c>
      <c r="S2617" s="9">
        <f t="shared" si="162"/>
        <v>42453.24726851852</v>
      </c>
      <c r="T2617" s="9">
        <f t="shared" si="163"/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160"/>
        <v>1.14534</v>
      </c>
      <c r="P2618">
        <f t="shared" si="161"/>
        <v>120.30882352941177</v>
      </c>
      <c r="Q2618" t="s">
        <v>8319</v>
      </c>
      <c r="R2618" t="s">
        <v>8355</v>
      </c>
      <c r="S2618" s="9">
        <f t="shared" si="162"/>
        <v>42211.74454861111</v>
      </c>
      <c r="T2618" s="9">
        <f t="shared" si="163"/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160"/>
        <v>8.7759999999999998</v>
      </c>
      <c r="P2619">
        <f t="shared" si="161"/>
        <v>27.59748427672956</v>
      </c>
      <c r="Q2619" t="s">
        <v>8319</v>
      </c>
      <c r="R2619" t="s">
        <v>8355</v>
      </c>
      <c r="S2619" s="9">
        <f t="shared" si="162"/>
        <v>41902.624432870369</v>
      </c>
      <c r="T2619" s="9">
        <f t="shared" si="163"/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160"/>
        <v>1.0538666666666667</v>
      </c>
      <c r="P2620">
        <f t="shared" si="161"/>
        <v>205.2987012987013</v>
      </c>
      <c r="Q2620" t="s">
        <v>8319</v>
      </c>
      <c r="R2620" t="s">
        <v>8355</v>
      </c>
      <c r="S2620" s="9">
        <f t="shared" si="162"/>
        <v>42279.542372685188</v>
      </c>
      <c r="T2620" s="9">
        <f t="shared" si="163"/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160"/>
        <v>1.8839999999999999</v>
      </c>
      <c r="P2621">
        <f t="shared" si="161"/>
        <v>35.547169811320757</v>
      </c>
      <c r="Q2621" t="s">
        <v>8319</v>
      </c>
      <c r="R2621" t="s">
        <v>8355</v>
      </c>
      <c r="S2621" s="9">
        <f t="shared" si="162"/>
        <v>42273.634305555555</v>
      </c>
      <c r="T2621" s="9">
        <f t="shared" si="163"/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160"/>
        <v>1.436523076923077</v>
      </c>
      <c r="P2622">
        <f t="shared" si="161"/>
        <v>74.639488409272587</v>
      </c>
      <c r="Q2622" t="s">
        <v>8319</v>
      </c>
      <c r="R2622" t="s">
        <v>8355</v>
      </c>
      <c r="S2622" s="9">
        <f t="shared" si="162"/>
        <v>42250.91715277778</v>
      </c>
      <c r="T2622" s="9">
        <f t="shared" si="163"/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160"/>
        <v>1.4588000000000001</v>
      </c>
      <c r="P2623">
        <f t="shared" si="161"/>
        <v>47.058064516129029</v>
      </c>
      <c r="Q2623" t="s">
        <v>8319</v>
      </c>
      <c r="R2623" t="s">
        <v>8355</v>
      </c>
      <c r="S2623" s="9">
        <f t="shared" si="162"/>
        <v>42115.49754629629</v>
      </c>
      <c r="T2623" s="9">
        <f t="shared" si="163"/>
        <v>42145.49754629629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160"/>
        <v>1.3118399999999999</v>
      </c>
      <c r="P2624">
        <f t="shared" si="161"/>
        <v>26.591351351351353</v>
      </c>
      <c r="Q2624" t="s">
        <v>8319</v>
      </c>
      <c r="R2624" t="s">
        <v>8355</v>
      </c>
      <c r="S2624" s="9">
        <f t="shared" si="162"/>
        <v>42689.49324074074</v>
      </c>
      <c r="T2624" s="9">
        <f t="shared" si="163"/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160"/>
        <v>1.1399999999999999</v>
      </c>
      <c r="P2625">
        <f t="shared" si="161"/>
        <v>36.774193548387096</v>
      </c>
      <c r="Q2625" t="s">
        <v>8319</v>
      </c>
      <c r="R2625" t="s">
        <v>8355</v>
      </c>
      <c r="S2625" s="9">
        <f t="shared" si="162"/>
        <v>42692.006550925929</v>
      </c>
      <c r="T2625" s="9">
        <f t="shared" si="163"/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ref="O2626:O2689" si="164">E2626/D2626</f>
        <v>13.794206249999998</v>
      </c>
      <c r="P2626">
        <f t="shared" si="161"/>
        <v>31.820544982698959</v>
      </c>
      <c r="Q2626" t="s">
        <v>8319</v>
      </c>
      <c r="R2626" t="s">
        <v>8355</v>
      </c>
      <c r="S2626" s="9">
        <f t="shared" si="162"/>
        <v>41144.17155092593</v>
      </c>
      <c r="T2626" s="9">
        <f t="shared" si="163"/>
        <v>41165.17155092593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si="164"/>
        <v>9.56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(((J2627/60)/60)/24)+DATE(1970,1,1)+(-6/24)</f>
        <v>42658.560277777782</v>
      </c>
      <c r="T2627" s="9">
        <f t="shared" ref="T2627:T2690" si="167">(((I2627/60)/60)/24)+DATE(1970,1,1)+(-6/24)</f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42128.378113425926</v>
      </c>
      <c r="T2628" s="9">
        <f t="shared" si="167"/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164"/>
        <v>6.4666666666666668</v>
      </c>
      <c r="P2629">
        <f t="shared" si="165"/>
        <v>21.555555555555557</v>
      </c>
      <c r="Q2629" t="s">
        <v>8319</v>
      </c>
      <c r="R2629" t="s">
        <v>8355</v>
      </c>
      <c r="S2629" s="9">
        <f t="shared" si="166"/>
        <v>42304.579409722224</v>
      </c>
      <c r="T2629" s="9">
        <f t="shared" si="167"/>
        <v>42334.621076388896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164"/>
        <v>1.1036948748510131</v>
      </c>
      <c r="P2630">
        <f t="shared" si="165"/>
        <v>44.095238095238095</v>
      </c>
      <c r="Q2630" t="s">
        <v>8319</v>
      </c>
      <c r="R2630" t="s">
        <v>8355</v>
      </c>
      <c r="S2630" s="9">
        <f t="shared" si="166"/>
        <v>41953.716053240743</v>
      </c>
      <c r="T2630" s="9">
        <f t="shared" si="167"/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42108.288449074069</v>
      </c>
      <c r="T2631" s="9">
        <f t="shared" si="167"/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164"/>
        <v>1.579</v>
      </c>
      <c r="P2632">
        <f t="shared" si="165"/>
        <v>38.987654320987652</v>
      </c>
      <c r="Q2632" t="s">
        <v>8319</v>
      </c>
      <c r="R2632" t="s">
        <v>8355</v>
      </c>
      <c r="S2632" s="9">
        <f t="shared" si="166"/>
        <v>42523.855462962965</v>
      </c>
      <c r="T2632" s="9">
        <f t="shared" si="167"/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164"/>
        <v>1.1466525000000001</v>
      </c>
      <c r="P2633">
        <f t="shared" si="165"/>
        <v>80.185489510489504</v>
      </c>
      <c r="Q2633" t="s">
        <v>8319</v>
      </c>
      <c r="R2633" t="s">
        <v>8355</v>
      </c>
      <c r="S2633" s="9">
        <f t="shared" si="166"/>
        <v>42217.919293981482</v>
      </c>
      <c r="T2633" s="9">
        <f t="shared" si="167"/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164"/>
        <v>1.3700934579439252</v>
      </c>
      <c r="P2634">
        <f t="shared" si="165"/>
        <v>34.904761904761905</v>
      </c>
      <c r="Q2634" t="s">
        <v>8319</v>
      </c>
      <c r="R2634" t="s">
        <v>8355</v>
      </c>
      <c r="S2634" s="9">
        <f t="shared" si="166"/>
        <v>42493.811793981484</v>
      </c>
      <c r="T2634" s="9">
        <f t="shared" si="167"/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164"/>
        <v>3.5461999999999998</v>
      </c>
      <c r="P2635">
        <f t="shared" si="165"/>
        <v>89.100502512562812</v>
      </c>
      <c r="Q2635" t="s">
        <v>8319</v>
      </c>
      <c r="R2635" t="s">
        <v>8355</v>
      </c>
      <c r="S2635" s="9">
        <f t="shared" si="166"/>
        <v>41667.573287037041</v>
      </c>
      <c r="T2635" s="9">
        <f t="shared" si="167"/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42612.406493055561</v>
      </c>
      <c r="T2636" s="9">
        <f t="shared" si="167"/>
        <v>42642.406493055561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164"/>
        <v>1</v>
      </c>
      <c r="P2637">
        <f t="shared" si="165"/>
        <v>136.9047619047619</v>
      </c>
      <c r="Q2637" t="s">
        <v>8319</v>
      </c>
      <c r="R2637" t="s">
        <v>8355</v>
      </c>
      <c r="S2637" s="9">
        <f t="shared" si="166"/>
        <v>42037.700937500005</v>
      </c>
      <c r="T2637" s="9">
        <f t="shared" si="167"/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42636.364745370374</v>
      </c>
      <c r="T2638" s="9">
        <f t="shared" si="167"/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164"/>
        <v>1.6619999999999999</v>
      </c>
      <c r="P2639">
        <f t="shared" si="165"/>
        <v>31.96153846153846</v>
      </c>
      <c r="Q2639" t="s">
        <v>8319</v>
      </c>
      <c r="R2639" t="s">
        <v>8355</v>
      </c>
      <c r="S2639" s="9">
        <f t="shared" si="166"/>
        <v>42639.299479166672</v>
      </c>
      <c r="T2639" s="9">
        <f t="shared" si="167"/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164"/>
        <v>1.0172910662824208</v>
      </c>
      <c r="P2640">
        <f t="shared" si="165"/>
        <v>25.214285714285715</v>
      </c>
      <c r="Q2640" t="s">
        <v>8319</v>
      </c>
      <c r="R2640" t="s">
        <v>8355</v>
      </c>
      <c r="S2640" s="9">
        <f t="shared" si="166"/>
        <v>41989.663136574076</v>
      </c>
      <c r="T2640" s="9">
        <f t="shared" si="167"/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164"/>
        <v>1.64</v>
      </c>
      <c r="P2641">
        <f t="shared" si="165"/>
        <v>10.040816326530612</v>
      </c>
      <c r="Q2641" t="s">
        <v>8319</v>
      </c>
      <c r="R2641" t="s">
        <v>8355</v>
      </c>
      <c r="S2641" s="9">
        <f t="shared" si="166"/>
        <v>42024.61513888889</v>
      </c>
      <c r="T2641" s="9">
        <f t="shared" si="167"/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164"/>
        <v>1.0566666666666666</v>
      </c>
      <c r="P2642">
        <f t="shared" si="165"/>
        <v>45.94202898550725</v>
      </c>
      <c r="Q2642" t="s">
        <v>8319</v>
      </c>
      <c r="R2642" t="s">
        <v>8355</v>
      </c>
      <c r="S2642" s="9">
        <f t="shared" si="166"/>
        <v>42102.910578703704</v>
      </c>
      <c r="T2642" s="9">
        <f t="shared" si="167"/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41880.577118055553</v>
      </c>
      <c r="T2643" s="9">
        <f t="shared" si="167"/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42535.996620370366</v>
      </c>
      <c r="T2644" s="9">
        <f t="shared" si="167"/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8305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164"/>
        <v>0.33559730999999998</v>
      </c>
      <c r="P2645">
        <f t="shared" si="165"/>
        <v>223.58248500999335</v>
      </c>
      <c r="Q2645" t="s">
        <v>8319</v>
      </c>
      <c r="R2645" t="s">
        <v>8355</v>
      </c>
      <c r="S2645" s="9">
        <f t="shared" si="166"/>
        <v>42689.332349537035</v>
      </c>
      <c r="T2645" s="9">
        <f t="shared" si="167"/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8305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164"/>
        <v>2.053E-2</v>
      </c>
      <c r="P2646">
        <f t="shared" si="165"/>
        <v>39.480769230769234</v>
      </c>
      <c r="Q2646" t="s">
        <v>8319</v>
      </c>
      <c r="R2646" t="s">
        <v>8355</v>
      </c>
      <c r="S2646" s="9">
        <f t="shared" si="166"/>
        <v>42774.542071759264</v>
      </c>
      <c r="T2646" s="9">
        <f t="shared" si="167"/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8305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164"/>
        <v>0.105</v>
      </c>
      <c r="P2647">
        <f t="shared" si="165"/>
        <v>91.304347826086953</v>
      </c>
      <c r="Q2647" t="s">
        <v>8319</v>
      </c>
      <c r="R2647" t="s">
        <v>8355</v>
      </c>
      <c r="S2647" s="9">
        <f t="shared" si="166"/>
        <v>41921.592627314814</v>
      </c>
      <c r="T2647" s="9">
        <f t="shared" si="167"/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8305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164"/>
        <v>8.4172839999999999E-2</v>
      </c>
      <c r="P2648">
        <f t="shared" si="165"/>
        <v>78.666205607476627</v>
      </c>
      <c r="Q2648" t="s">
        <v>8319</v>
      </c>
      <c r="R2648" t="s">
        <v>8355</v>
      </c>
      <c r="S2648" s="9">
        <f t="shared" si="166"/>
        <v>42226.063298611116</v>
      </c>
      <c r="T2648" s="9">
        <f t="shared" si="167"/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8305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42200.011793981481</v>
      </c>
      <c r="T2649" s="9">
        <f t="shared" si="167"/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8305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164"/>
        <v>8.8333333333333337E-3</v>
      </c>
      <c r="P2650">
        <f t="shared" si="165"/>
        <v>17.666666666666668</v>
      </c>
      <c r="Q2650" t="s">
        <v>8319</v>
      </c>
      <c r="R2650" t="s">
        <v>8355</v>
      </c>
      <c r="S2650" s="9">
        <f t="shared" si="166"/>
        <v>42408.464814814812</v>
      </c>
      <c r="T2650" s="9">
        <f t="shared" si="167"/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8305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164"/>
        <v>9.9200000000000004E-4</v>
      </c>
      <c r="P2651">
        <f t="shared" si="165"/>
        <v>41.333333333333336</v>
      </c>
      <c r="Q2651" t="s">
        <v>8319</v>
      </c>
      <c r="R2651" t="s">
        <v>8355</v>
      </c>
      <c r="S2651" s="9">
        <f t="shared" si="166"/>
        <v>42341.74700231482</v>
      </c>
      <c r="T2651" s="9">
        <f t="shared" si="167"/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8305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42695.374340277776</v>
      </c>
      <c r="T2652" s="9">
        <f t="shared" si="167"/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8305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164"/>
        <v>1.8689285714285714E-2</v>
      </c>
      <c r="P2653">
        <f t="shared" si="165"/>
        <v>307.8235294117647</v>
      </c>
      <c r="Q2653" t="s">
        <v>8319</v>
      </c>
      <c r="R2653" t="s">
        <v>8355</v>
      </c>
      <c r="S2653" s="9">
        <f t="shared" si="166"/>
        <v>42327.555659722217</v>
      </c>
      <c r="T2653" s="9">
        <f t="shared" si="167"/>
        <v>42355.555659722217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8305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164"/>
        <v>8.8500000000000002E-3</v>
      </c>
      <c r="P2654">
        <f t="shared" si="165"/>
        <v>80.454545454545453</v>
      </c>
      <c r="Q2654" t="s">
        <v>8319</v>
      </c>
      <c r="R2654" t="s">
        <v>8355</v>
      </c>
      <c r="S2654" s="9">
        <f t="shared" si="166"/>
        <v>41952.908854166672</v>
      </c>
      <c r="T2654" s="9">
        <f t="shared" si="167"/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8305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164"/>
        <v>0.1152156862745098</v>
      </c>
      <c r="P2655">
        <f t="shared" si="165"/>
        <v>83.942857142857136</v>
      </c>
      <c r="Q2655" t="s">
        <v>8319</v>
      </c>
      <c r="R2655" t="s">
        <v>8355</v>
      </c>
      <c r="S2655" s="9">
        <f t="shared" si="166"/>
        <v>41771.401932870373</v>
      </c>
      <c r="T2655" s="9">
        <f t="shared" si="167"/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8305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42055.350995370376</v>
      </c>
      <c r="T2656" s="9">
        <f t="shared" si="167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8305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164"/>
        <v>0.21033333333333334</v>
      </c>
      <c r="P2657">
        <f t="shared" si="165"/>
        <v>73.372093023255815</v>
      </c>
      <c r="Q2657" t="s">
        <v>8319</v>
      </c>
      <c r="R2657" t="s">
        <v>8355</v>
      </c>
      <c r="S2657" s="9">
        <f t="shared" si="166"/>
        <v>42381.616284722222</v>
      </c>
      <c r="T2657" s="9">
        <f t="shared" si="167"/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8305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164"/>
        <v>0.11436666666666667</v>
      </c>
      <c r="P2658">
        <f t="shared" si="165"/>
        <v>112.86184210526316</v>
      </c>
      <c r="Q2658" t="s">
        <v>8319</v>
      </c>
      <c r="R2658" t="s">
        <v>8355</v>
      </c>
      <c r="S2658" s="9">
        <f t="shared" si="166"/>
        <v>42767.438518518517</v>
      </c>
      <c r="T2658" s="9">
        <f t="shared" si="167"/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8305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164"/>
        <v>0.18737933333333334</v>
      </c>
      <c r="P2659">
        <f t="shared" si="165"/>
        <v>95.277627118644077</v>
      </c>
      <c r="Q2659" t="s">
        <v>8319</v>
      </c>
      <c r="R2659" t="s">
        <v>8355</v>
      </c>
      <c r="S2659" s="9">
        <f t="shared" si="166"/>
        <v>42551.678854166668</v>
      </c>
      <c r="T2659" s="9">
        <f t="shared" si="167"/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8305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42551.634189814817</v>
      </c>
      <c r="T2660" s="9">
        <f t="shared" si="167"/>
        <v>42581.634189814817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8305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42081.819560185191</v>
      </c>
      <c r="T2661" s="9">
        <f t="shared" si="167"/>
        <v>42111.819560185191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8305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42272.463171296295</v>
      </c>
      <c r="T2662" s="9">
        <f t="shared" si="167"/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41542.708449074074</v>
      </c>
      <c r="T2663" s="9">
        <f t="shared" si="167"/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42207.496678240743</v>
      </c>
      <c r="T2664" s="9">
        <f t="shared" si="167"/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164"/>
        <v>1.0459624999999999</v>
      </c>
      <c r="P2665">
        <f t="shared" si="165"/>
        <v>373.55803571428572</v>
      </c>
      <c r="Q2665" t="s">
        <v>8319</v>
      </c>
      <c r="R2665" t="s">
        <v>8356</v>
      </c>
      <c r="S2665" s="9">
        <f t="shared" si="166"/>
        <v>42222.372766203705</v>
      </c>
      <c r="T2665" s="9">
        <f t="shared" si="167"/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164"/>
        <v>1.0342857142857143</v>
      </c>
      <c r="P2666">
        <f t="shared" si="165"/>
        <v>174.03846153846155</v>
      </c>
      <c r="Q2666" t="s">
        <v>8319</v>
      </c>
      <c r="R2666" t="s">
        <v>8356</v>
      </c>
      <c r="S2666" s="9">
        <f t="shared" si="166"/>
        <v>42312.77542824074</v>
      </c>
      <c r="T2666" s="9">
        <f t="shared" si="167"/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164"/>
        <v>1.2314285714285715</v>
      </c>
      <c r="P2667">
        <f t="shared" si="165"/>
        <v>93.695652173913047</v>
      </c>
      <c r="Q2667" t="s">
        <v>8319</v>
      </c>
      <c r="R2667" t="s">
        <v>8356</v>
      </c>
      <c r="S2667" s="9">
        <f t="shared" si="166"/>
        <v>42083.645532407405</v>
      </c>
      <c r="T2667" s="9">
        <f t="shared" si="167"/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164"/>
        <v>1.592951</v>
      </c>
      <c r="P2668">
        <f t="shared" si="165"/>
        <v>77.327718446601949</v>
      </c>
      <c r="Q2668" t="s">
        <v>8319</v>
      </c>
      <c r="R2668" t="s">
        <v>8356</v>
      </c>
      <c r="S2668" s="9">
        <f t="shared" si="166"/>
        <v>42235.514340277776</v>
      </c>
      <c r="T2668" s="9">
        <f t="shared" si="167"/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164"/>
        <v>1.1066666666666667</v>
      </c>
      <c r="P2669">
        <f t="shared" si="165"/>
        <v>92.222222222222229</v>
      </c>
      <c r="Q2669" t="s">
        <v>8319</v>
      </c>
      <c r="R2669" t="s">
        <v>8356</v>
      </c>
      <c r="S2669" s="9">
        <f t="shared" si="166"/>
        <v>42380.676111111112</v>
      </c>
      <c r="T2669" s="9">
        <f t="shared" si="167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164"/>
        <v>1.7070000000000001</v>
      </c>
      <c r="P2670">
        <f t="shared" si="165"/>
        <v>60.964285714285715</v>
      </c>
      <c r="Q2670" t="s">
        <v>8319</v>
      </c>
      <c r="R2670" t="s">
        <v>8356</v>
      </c>
      <c r="S2670" s="9">
        <f t="shared" si="166"/>
        <v>42275.338715277772</v>
      </c>
      <c r="T2670" s="9">
        <f t="shared" si="167"/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42318.785833333335</v>
      </c>
      <c r="T2671" s="9">
        <f t="shared" si="167"/>
        <v>42378.785833333335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164"/>
        <v>6.4158609339642042E-2</v>
      </c>
      <c r="P2672">
        <f t="shared" si="165"/>
        <v>41.583333333333336</v>
      </c>
      <c r="Q2672" t="s">
        <v>8319</v>
      </c>
      <c r="R2672" t="s">
        <v>8356</v>
      </c>
      <c r="S2672" s="9">
        <f t="shared" si="166"/>
        <v>41820.770601851851</v>
      </c>
      <c r="T2672" s="9">
        <f t="shared" si="167"/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164"/>
        <v>0.11344</v>
      </c>
      <c r="P2673">
        <f t="shared" si="165"/>
        <v>33.761904761904759</v>
      </c>
      <c r="Q2673" t="s">
        <v>8319</v>
      </c>
      <c r="R2673" t="s">
        <v>8356</v>
      </c>
      <c r="S2673" s="9">
        <f t="shared" si="166"/>
        <v>41962.499027777783</v>
      </c>
      <c r="T2673" s="9">
        <f t="shared" si="167"/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164"/>
        <v>0.33189999999999997</v>
      </c>
      <c r="P2674">
        <f t="shared" si="165"/>
        <v>70.61702127659575</v>
      </c>
      <c r="Q2674" t="s">
        <v>8319</v>
      </c>
      <c r="R2674" t="s">
        <v>8356</v>
      </c>
      <c r="S2674" s="9">
        <f t="shared" si="166"/>
        <v>42344.634143518517</v>
      </c>
      <c r="T2674" s="9">
        <f t="shared" si="167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164"/>
        <v>0.27579999999999999</v>
      </c>
      <c r="P2675">
        <f t="shared" si="165"/>
        <v>167.15151515151516</v>
      </c>
      <c r="Q2675" t="s">
        <v>8319</v>
      </c>
      <c r="R2675" t="s">
        <v>8356</v>
      </c>
      <c r="S2675" s="9">
        <f t="shared" si="166"/>
        <v>41912.291655092595</v>
      </c>
      <c r="T2675" s="9">
        <f t="shared" si="167"/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164"/>
        <v>0.62839999999999996</v>
      </c>
      <c r="P2676">
        <f t="shared" si="165"/>
        <v>128.61988304093566</v>
      </c>
      <c r="Q2676" t="s">
        <v>8319</v>
      </c>
      <c r="R2676" t="s">
        <v>8356</v>
      </c>
      <c r="S2676" s="9">
        <f t="shared" si="166"/>
        <v>42529.382754629631</v>
      </c>
      <c r="T2676" s="9">
        <f t="shared" si="167"/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164"/>
        <v>7.5880000000000003E-2</v>
      </c>
      <c r="P2677">
        <f t="shared" si="165"/>
        <v>65.41379310344827</v>
      </c>
      <c r="Q2677" t="s">
        <v>8319</v>
      </c>
      <c r="R2677" t="s">
        <v>8356</v>
      </c>
      <c r="S2677" s="9">
        <f t="shared" si="166"/>
        <v>41923.607511574075</v>
      </c>
      <c r="T2677" s="9">
        <f t="shared" si="167"/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164"/>
        <v>0.50380952380952382</v>
      </c>
      <c r="P2678">
        <f t="shared" si="165"/>
        <v>117.55555555555556</v>
      </c>
      <c r="Q2678" t="s">
        <v>8319</v>
      </c>
      <c r="R2678" t="s">
        <v>8356</v>
      </c>
      <c r="S2678" s="9">
        <f t="shared" si="166"/>
        <v>42482.374699074076</v>
      </c>
      <c r="T2678" s="9">
        <f t="shared" si="167"/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164"/>
        <v>0.17512820512820512</v>
      </c>
      <c r="P2679">
        <f t="shared" si="165"/>
        <v>126.48148148148148</v>
      </c>
      <c r="Q2679" t="s">
        <v>8319</v>
      </c>
      <c r="R2679" t="s">
        <v>8356</v>
      </c>
      <c r="S2679" s="9">
        <f t="shared" si="166"/>
        <v>41792.779432870368</v>
      </c>
      <c r="T2679" s="9">
        <f t="shared" si="167"/>
        <v>41822.779432870368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42241.548206018517</v>
      </c>
      <c r="T2680" s="9">
        <f t="shared" si="167"/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42032.751087962963</v>
      </c>
      <c r="T2681" s="9">
        <f t="shared" si="167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42435.961701388893</v>
      </c>
      <c r="T2682" s="9">
        <f t="shared" si="167"/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41805.645254629628</v>
      </c>
      <c r="T2683" s="9">
        <f t="shared" si="167"/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41932.621990740743</v>
      </c>
      <c r="T2684" s="9">
        <f t="shared" si="167"/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42034.50509259259</v>
      </c>
      <c r="T2685" s="9">
        <f t="shared" si="167"/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41820.664641203701</v>
      </c>
      <c r="T2686" s="9">
        <f t="shared" si="167"/>
        <v>41860.664641203701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42061.44594907407</v>
      </c>
      <c r="T2687" s="9">
        <f t="shared" si="167"/>
        <v>42121.404282407413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41892.724803240737</v>
      </c>
      <c r="T2688" s="9">
        <f t="shared" si="167"/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42154.39025462963</v>
      </c>
      <c r="T2689" s="9">
        <f t="shared" si="167"/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ref="O2690:O2753" si="168">E2690/D2690</f>
        <v>1.48E-3</v>
      </c>
      <c r="P2690">
        <f t="shared" si="165"/>
        <v>5.2857142857142856</v>
      </c>
      <c r="Q2690" t="s">
        <v>8336</v>
      </c>
      <c r="R2690" t="s">
        <v>8337</v>
      </c>
      <c r="S2690" s="9">
        <f t="shared" si="166"/>
        <v>42027.868865740747</v>
      </c>
      <c r="T2690" s="9">
        <f t="shared" si="167"/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si="168"/>
        <v>2.8571428571428571E-5</v>
      </c>
      <c r="P2691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(((J2691/60)/60)/24)+DATE(1970,1,1)+(-6/24)</f>
        <v>42551.711689814809</v>
      </c>
      <c r="T2691" s="9">
        <f t="shared" ref="T2691:T2754" si="171">(((I2691/60)/60)/24)+DATE(1970,1,1)+(-6/24)</f>
        <v>42581.711689814809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168"/>
        <v>0.107325</v>
      </c>
      <c r="P2692">
        <f t="shared" si="169"/>
        <v>72.762711864406782</v>
      </c>
      <c r="Q2692" t="s">
        <v>8336</v>
      </c>
      <c r="R2692" t="s">
        <v>8337</v>
      </c>
      <c r="S2692" s="9">
        <f t="shared" si="170"/>
        <v>42112.855046296296</v>
      </c>
      <c r="T2692" s="9">
        <f t="shared" si="171"/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42089.474039351851</v>
      </c>
      <c r="T2693" s="9">
        <f t="shared" si="171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42058.084027777775</v>
      </c>
      <c r="T2694" s="9">
        <f t="shared" si="171"/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168"/>
        <v>8.0000000000000002E-3</v>
      </c>
      <c r="P2695">
        <f t="shared" si="169"/>
        <v>13.333333333333334</v>
      </c>
      <c r="Q2695" t="s">
        <v>8336</v>
      </c>
      <c r="R2695" t="s">
        <v>8337</v>
      </c>
      <c r="S2695" s="9">
        <f t="shared" si="170"/>
        <v>41833.888495370367</v>
      </c>
      <c r="T2695" s="9">
        <f t="shared" si="171"/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41877.890497685185</v>
      </c>
      <c r="T2696" s="9">
        <f t="shared" si="171"/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168"/>
        <v>4.7333333333333333E-3</v>
      </c>
      <c r="P2697">
        <f t="shared" si="169"/>
        <v>23.666666666666668</v>
      </c>
      <c r="Q2697" t="s">
        <v>8336</v>
      </c>
      <c r="R2697" t="s">
        <v>8337</v>
      </c>
      <c r="S2697" s="9">
        <f t="shared" si="170"/>
        <v>42047.931921296295</v>
      </c>
      <c r="T2697" s="9">
        <f t="shared" si="171"/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168"/>
        <v>5.6500000000000002E-2</v>
      </c>
      <c r="P2698">
        <f t="shared" si="169"/>
        <v>89.21052631578948</v>
      </c>
      <c r="Q2698" t="s">
        <v>8336</v>
      </c>
      <c r="R2698" t="s">
        <v>8337</v>
      </c>
      <c r="S2698" s="9">
        <f t="shared" si="170"/>
        <v>41964.594444444447</v>
      </c>
      <c r="T2698" s="9">
        <f t="shared" si="171"/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168"/>
        <v>0.26352173913043481</v>
      </c>
      <c r="P2699">
        <f t="shared" si="169"/>
        <v>116.55769230769231</v>
      </c>
      <c r="Q2699" t="s">
        <v>8336</v>
      </c>
      <c r="R2699" t="s">
        <v>8337</v>
      </c>
      <c r="S2699" s="9">
        <f t="shared" si="170"/>
        <v>42187.690081018518</v>
      </c>
      <c r="T2699" s="9">
        <f t="shared" si="171"/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168"/>
        <v>3.2512500000000002E-3</v>
      </c>
      <c r="P2700">
        <f t="shared" si="169"/>
        <v>13.005000000000001</v>
      </c>
      <c r="Q2700" t="s">
        <v>8336</v>
      </c>
      <c r="R2700" t="s">
        <v>8337</v>
      </c>
      <c r="S2700" s="9">
        <f t="shared" si="170"/>
        <v>41787.648240740738</v>
      </c>
      <c r="T2700" s="9">
        <f t="shared" si="171"/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41829.646562499998</v>
      </c>
      <c r="T2701" s="9">
        <f t="shared" si="171"/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41870.62467592593</v>
      </c>
      <c r="T2702" s="9">
        <f t="shared" si="171"/>
        <v>41900.62467592593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168"/>
        <v>0.46176470588235297</v>
      </c>
      <c r="P2703">
        <f t="shared" si="169"/>
        <v>34.130434782608695</v>
      </c>
      <c r="Q2703" t="s">
        <v>8317</v>
      </c>
      <c r="R2703" t="s">
        <v>8357</v>
      </c>
      <c r="S2703" s="9">
        <f t="shared" si="170"/>
        <v>42801.524699074071</v>
      </c>
      <c r="T2703" s="9">
        <f t="shared" si="171"/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168"/>
        <v>0.34410000000000002</v>
      </c>
      <c r="P2704">
        <f t="shared" si="169"/>
        <v>132.34615384615384</v>
      </c>
      <c r="Q2704" t="s">
        <v>8317</v>
      </c>
      <c r="R2704" t="s">
        <v>8357</v>
      </c>
      <c r="S2704" s="9">
        <f t="shared" si="170"/>
        <v>42800.551817129628</v>
      </c>
      <c r="T2704" s="9">
        <f t="shared" si="171"/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168"/>
        <v>1.0375000000000001</v>
      </c>
      <c r="P2705">
        <f t="shared" si="169"/>
        <v>922.22222222222217</v>
      </c>
      <c r="Q2705" t="s">
        <v>8317</v>
      </c>
      <c r="R2705" t="s">
        <v>8357</v>
      </c>
      <c r="S2705" s="9">
        <f t="shared" si="170"/>
        <v>42756.440162037034</v>
      </c>
      <c r="T2705" s="9">
        <f t="shared" si="171"/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168"/>
        <v>6.0263157894736845E-2</v>
      </c>
      <c r="P2706">
        <f t="shared" si="169"/>
        <v>163.57142857142858</v>
      </c>
      <c r="Q2706" t="s">
        <v>8317</v>
      </c>
      <c r="R2706" t="s">
        <v>8357</v>
      </c>
      <c r="S2706" s="9">
        <f t="shared" si="170"/>
        <v>42787.612430555557</v>
      </c>
      <c r="T2706" s="9">
        <f t="shared" si="171"/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168"/>
        <v>0.10539393939393939</v>
      </c>
      <c r="P2707">
        <f t="shared" si="169"/>
        <v>217.375</v>
      </c>
      <c r="Q2707" t="s">
        <v>8317</v>
      </c>
      <c r="R2707" t="s">
        <v>8357</v>
      </c>
      <c r="S2707" s="9">
        <f t="shared" si="170"/>
        <v>42773.666180555556</v>
      </c>
      <c r="T2707" s="9">
        <f t="shared" si="171"/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168"/>
        <v>1.1229714285714285</v>
      </c>
      <c r="P2708">
        <f t="shared" si="169"/>
        <v>149.44486692015209</v>
      </c>
      <c r="Q2708" t="s">
        <v>8317</v>
      </c>
      <c r="R2708" t="s">
        <v>8357</v>
      </c>
      <c r="S2708" s="9">
        <f t="shared" si="170"/>
        <v>41899.044942129629</v>
      </c>
      <c r="T2708" s="9">
        <f t="shared" si="171"/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168"/>
        <v>3.50844625</v>
      </c>
      <c r="P2709">
        <f t="shared" si="169"/>
        <v>71.237487309644663</v>
      </c>
      <c r="Q2709" t="s">
        <v>8317</v>
      </c>
      <c r="R2709" t="s">
        <v>8357</v>
      </c>
      <c r="S2709" s="9">
        <f t="shared" si="170"/>
        <v>41391.532905092594</v>
      </c>
      <c r="T2709" s="9">
        <f t="shared" si="171"/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168"/>
        <v>2.3321535</v>
      </c>
      <c r="P2710">
        <f t="shared" si="169"/>
        <v>44.464318398474738</v>
      </c>
      <c r="Q2710" t="s">
        <v>8317</v>
      </c>
      <c r="R2710" t="s">
        <v>8357</v>
      </c>
      <c r="S2710" s="9">
        <f t="shared" si="170"/>
        <v>42512.448217592595</v>
      </c>
      <c r="T2710" s="9">
        <f t="shared" si="171"/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168"/>
        <v>1.01606</v>
      </c>
      <c r="P2711">
        <f t="shared" si="169"/>
        <v>164.94480519480518</v>
      </c>
      <c r="Q2711" t="s">
        <v>8317</v>
      </c>
      <c r="R2711" t="s">
        <v>8357</v>
      </c>
      <c r="S2711" s="9">
        <f t="shared" si="170"/>
        <v>42611.899780092594</v>
      </c>
      <c r="T2711" s="9">
        <f t="shared" si="171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168"/>
        <v>1.5390035000000002</v>
      </c>
      <c r="P2712">
        <f t="shared" si="169"/>
        <v>84.871516544117654</v>
      </c>
      <c r="Q2712" t="s">
        <v>8317</v>
      </c>
      <c r="R2712" t="s">
        <v>8357</v>
      </c>
      <c r="S2712" s="9">
        <f t="shared" si="170"/>
        <v>41827.979490740741</v>
      </c>
      <c r="T2712" s="9">
        <f t="shared" si="171"/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168"/>
        <v>1.007161125319693</v>
      </c>
      <c r="P2713">
        <f t="shared" si="169"/>
        <v>53.945205479452056</v>
      </c>
      <c r="Q2713" t="s">
        <v>8317</v>
      </c>
      <c r="R2713" t="s">
        <v>8357</v>
      </c>
      <c r="S2713" s="9">
        <f t="shared" si="170"/>
        <v>41780.495254629634</v>
      </c>
      <c r="T2713" s="9">
        <f t="shared" si="171"/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168"/>
        <v>1.3138181818181818</v>
      </c>
      <c r="P2714">
        <f t="shared" si="169"/>
        <v>50.531468531468533</v>
      </c>
      <c r="Q2714" t="s">
        <v>8317</v>
      </c>
      <c r="R2714" t="s">
        <v>8357</v>
      </c>
      <c r="S2714" s="9">
        <f t="shared" si="170"/>
        <v>41431.812037037038</v>
      </c>
      <c r="T2714" s="9">
        <f t="shared" si="171"/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168"/>
        <v>1.0224133333333334</v>
      </c>
      <c r="P2715">
        <f t="shared" si="169"/>
        <v>108.00140845070422</v>
      </c>
      <c r="Q2715" t="s">
        <v>8317</v>
      </c>
      <c r="R2715" t="s">
        <v>8357</v>
      </c>
      <c r="S2715" s="9">
        <f t="shared" si="170"/>
        <v>42322.403749999998</v>
      </c>
      <c r="T2715" s="9">
        <f t="shared" si="171"/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168"/>
        <v>1.1635599999999999</v>
      </c>
      <c r="P2716">
        <f t="shared" si="169"/>
        <v>95.373770491803285</v>
      </c>
      <c r="Q2716" t="s">
        <v>8317</v>
      </c>
      <c r="R2716" t="s">
        <v>8357</v>
      </c>
      <c r="S2716" s="9">
        <f t="shared" si="170"/>
        <v>42629.405046296291</v>
      </c>
      <c r="T2716" s="9">
        <f t="shared" si="171"/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168"/>
        <v>2.6462241666666664</v>
      </c>
      <c r="P2717">
        <f t="shared" si="169"/>
        <v>57.631016333938291</v>
      </c>
      <c r="Q2717" t="s">
        <v>8317</v>
      </c>
      <c r="R2717" t="s">
        <v>8357</v>
      </c>
      <c r="S2717" s="9">
        <f t="shared" si="170"/>
        <v>42387.148472222223</v>
      </c>
      <c r="T2717" s="9">
        <f t="shared" si="171"/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168"/>
        <v>1.1998010000000001</v>
      </c>
      <c r="P2718">
        <f t="shared" si="169"/>
        <v>64.160481283422456</v>
      </c>
      <c r="Q2718" t="s">
        <v>8317</v>
      </c>
      <c r="R2718" t="s">
        <v>8357</v>
      </c>
      <c r="S2718" s="9">
        <f t="shared" si="170"/>
        <v>42255.083252314813</v>
      </c>
      <c r="T2718" s="9">
        <f t="shared" si="171"/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168"/>
        <v>1.2010400000000001</v>
      </c>
      <c r="P2719">
        <f t="shared" si="169"/>
        <v>92.387692307692305</v>
      </c>
      <c r="Q2719" t="s">
        <v>8317</v>
      </c>
      <c r="R2719" t="s">
        <v>8357</v>
      </c>
      <c r="S2719" s="9">
        <f t="shared" si="170"/>
        <v>41934.664918981485</v>
      </c>
      <c r="T2719" s="9">
        <f t="shared" si="171"/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168"/>
        <v>1.0358333333333334</v>
      </c>
      <c r="P2720">
        <f t="shared" si="169"/>
        <v>125.97972972972973</v>
      </c>
      <c r="Q2720" t="s">
        <v>8317</v>
      </c>
      <c r="R2720" t="s">
        <v>8357</v>
      </c>
      <c r="S2720" s="9">
        <f t="shared" si="170"/>
        <v>42465.346585648149</v>
      </c>
      <c r="T2720" s="9">
        <f t="shared" si="171"/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168"/>
        <v>1.0883333333333334</v>
      </c>
      <c r="P2721">
        <f t="shared" si="169"/>
        <v>94.637681159420296</v>
      </c>
      <c r="Q2721" t="s">
        <v>8317</v>
      </c>
      <c r="R2721" t="s">
        <v>8357</v>
      </c>
      <c r="S2721" s="9">
        <f t="shared" si="170"/>
        <v>42417.781180555554</v>
      </c>
      <c r="T2721" s="9">
        <f t="shared" si="171"/>
        <v>42477.739513888882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168"/>
        <v>1.1812400000000001</v>
      </c>
      <c r="P2722">
        <f t="shared" si="169"/>
        <v>170.69942196531792</v>
      </c>
      <c r="Q2722" t="s">
        <v>8317</v>
      </c>
      <c r="R2722" t="s">
        <v>8357</v>
      </c>
      <c r="S2722" s="9">
        <f t="shared" si="170"/>
        <v>42655.215891203698</v>
      </c>
      <c r="T2722" s="9">
        <f t="shared" si="171"/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9">
        <f t="shared" si="170"/>
        <v>41493.293958333335</v>
      </c>
      <c r="T2723" s="9">
        <f t="shared" si="171"/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9">
        <f t="shared" si="170"/>
        <v>42704.607094907406</v>
      </c>
      <c r="T2724" s="9">
        <f t="shared" si="171"/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9">
        <f t="shared" si="170"/>
        <v>41944.58898148148</v>
      </c>
      <c r="T2725" s="9">
        <f t="shared" si="171"/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9">
        <f t="shared" si="170"/>
        <v>42199.07707175926</v>
      </c>
      <c r="T2726" s="9">
        <f t="shared" si="171"/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9">
        <f t="shared" si="170"/>
        <v>42745.494618055556</v>
      </c>
      <c r="T2727" s="9">
        <f t="shared" si="171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9">
        <f t="shared" si="170"/>
        <v>42452.329988425925</v>
      </c>
      <c r="T2728" s="9">
        <f t="shared" si="171"/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9">
        <f t="shared" si="170"/>
        <v>42198.426655092597</v>
      </c>
      <c r="T2729" s="9">
        <f t="shared" si="171"/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9">
        <f t="shared" si="170"/>
        <v>42333.34993055556</v>
      </c>
      <c r="T2730" s="9">
        <f t="shared" si="171"/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9">
        <f t="shared" si="170"/>
        <v>42094.990706018521</v>
      </c>
      <c r="T2731" s="9">
        <f t="shared" si="171"/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9">
        <f t="shared" si="170"/>
        <v>41351.291377314818</v>
      </c>
      <c r="T2732" s="9">
        <f t="shared" si="171"/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9">
        <f t="shared" si="170"/>
        <v>41872.275717592594</v>
      </c>
      <c r="T2733" s="9">
        <f t="shared" si="171"/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9">
        <f t="shared" si="170"/>
        <v>41389.558194444442</v>
      </c>
      <c r="T2734" s="9">
        <f t="shared" si="171"/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9">
        <f t="shared" si="170"/>
        <v>42044.022847222222</v>
      </c>
      <c r="T2735" s="9">
        <f t="shared" si="171"/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9">
        <f t="shared" si="170"/>
        <v>42626.418888888889</v>
      </c>
      <c r="T2736" s="9">
        <f t="shared" si="171"/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9">
        <f t="shared" si="170"/>
        <v>41315.870949074073</v>
      </c>
      <c r="T2737" s="9">
        <f t="shared" si="171"/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9">
        <f t="shared" si="170"/>
        <v>41722.416354166664</v>
      </c>
      <c r="T2738" s="9">
        <f t="shared" si="171"/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9">
        <f t="shared" si="170"/>
        <v>41611.667673611111</v>
      </c>
      <c r="T2739" s="9">
        <f t="shared" si="171"/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9">
        <f t="shared" si="170"/>
        <v>42619.893564814818</v>
      </c>
      <c r="T2740" s="9">
        <f t="shared" si="171"/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9">
        <f t="shared" si="170"/>
        <v>41719.637928240743</v>
      </c>
      <c r="T2741" s="9">
        <f t="shared" si="171"/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9">
        <f t="shared" si="170"/>
        <v>42044.781851851847</v>
      </c>
      <c r="T2742" s="9">
        <f t="shared" si="171"/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41911.407430555555</v>
      </c>
      <c r="T2743" s="9">
        <f t="shared" si="171"/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168"/>
        <v>0.29239999999999999</v>
      </c>
      <c r="P2744">
        <f t="shared" si="169"/>
        <v>40.611111111111114</v>
      </c>
      <c r="Q2744" t="s">
        <v>8322</v>
      </c>
      <c r="R2744" t="s">
        <v>8358</v>
      </c>
      <c r="S2744" s="9">
        <f t="shared" si="170"/>
        <v>41030.469756944447</v>
      </c>
      <c r="T2744" s="9">
        <f t="shared" si="171"/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42632.078784722224</v>
      </c>
      <c r="T2745" s="9">
        <f t="shared" si="171"/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168"/>
        <v>5.2187499999999998E-2</v>
      </c>
      <c r="P2746">
        <f t="shared" si="169"/>
        <v>37.954545454545453</v>
      </c>
      <c r="Q2746" t="s">
        <v>8322</v>
      </c>
      <c r="R2746" t="s">
        <v>8358</v>
      </c>
      <c r="S2746" s="9">
        <f t="shared" si="170"/>
        <v>40937.812476851854</v>
      </c>
      <c r="T2746" s="9">
        <f t="shared" si="171"/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168"/>
        <v>0.21887499999999999</v>
      </c>
      <c r="P2747">
        <f t="shared" si="169"/>
        <v>35.734693877551024</v>
      </c>
      <c r="Q2747" t="s">
        <v>8322</v>
      </c>
      <c r="R2747" t="s">
        <v>8358</v>
      </c>
      <c r="S2747" s="9">
        <f t="shared" si="170"/>
        <v>41044.738055555557</v>
      </c>
      <c r="T2747" s="9">
        <f t="shared" si="171"/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168"/>
        <v>0.26700000000000002</v>
      </c>
      <c r="P2748">
        <f t="shared" si="169"/>
        <v>42.157894736842103</v>
      </c>
      <c r="Q2748" t="s">
        <v>8322</v>
      </c>
      <c r="R2748" t="s">
        <v>8358</v>
      </c>
      <c r="S2748" s="9">
        <f t="shared" si="170"/>
        <v>41850.531377314815</v>
      </c>
      <c r="T2748" s="9">
        <f t="shared" si="171"/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41044.39811342593</v>
      </c>
      <c r="T2749" s="9">
        <f t="shared" si="171"/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42585.4606712963</v>
      </c>
      <c r="T2750" s="9">
        <f t="shared" si="171"/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42068.549039351856</v>
      </c>
      <c r="T2751" s="9">
        <f t="shared" si="171"/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41078.649826388886</v>
      </c>
      <c r="T2752" s="9">
        <f t="shared" si="171"/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41747.637060185189</v>
      </c>
      <c r="T2753" s="9">
        <f t="shared" si="171"/>
        <v>41807.637060185189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ref="O2754:O2817" si="172">E2754/D2754</f>
        <v>0.11458333333333333</v>
      </c>
      <c r="P2754">
        <f t="shared" si="169"/>
        <v>39.285714285714285</v>
      </c>
      <c r="Q2754" t="s">
        <v>8322</v>
      </c>
      <c r="R2754" t="s">
        <v>8358</v>
      </c>
      <c r="S2754" s="9">
        <f t="shared" si="170"/>
        <v>40855.515092592592</v>
      </c>
      <c r="T2754" s="9">
        <f t="shared" si="171"/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si="172"/>
        <v>0.19</v>
      </c>
      <c r="P2755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(((J2755/60)/60)/24)+DATE(1970,1,1)+(-6/24)</f>
        <v>41117.650729166664</v>
      </c>
      <c r="T2755" s="9">
        <f t="shared" ref="T2755:T2818" si="175">(((I2755/60)/60)/24)+DATE(1970,1,1)+(-6/24)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41863.386006944449</v>
      </c>
      <c r="T2756" s="9">
        <f t="shared" si="175"/>
        <v>41893.386006944449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172"/>
        <v>0.52</v>
      </c>
      <c r="P2757">
        <f t="shared" si="173"/>
        <v>17.333333333333332</v>
      </c>
      <c r="Q2757" t="s">
        <v>8322</v>
      </c>
      <c r="R2757" t="s">
        <v>8358</v>
      </c>
      <c r="S2757" s="9">
        <f t="shared" si="174"/>
        <v>42072.540821759263</v>
      </c>
      <c r="T2757" s="9">
        <f t="shared" si="175"/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172"/>
        <v>0.1048</v>
      </c>
      <c r="P2758">
        <f t="shared" si="173"/>
        <v>31.757575757575758</v>
      </c>
      <c r="Q2758" t="s">
        <v>8322</v>
      </c>
      <c r="R2758" t="s">
        <v>8358</v>
      </c>
      <c r="S2758" s="9">
        <f t="shared" si="174"/>
        <v>41620.65047453704</v>
      </c>
      <c r="T2758" s="9">
        <f t="shared" si="175"/>
        <v>41650.65047453704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42573.40662037037</v>
      </c>
      <c r="T2759" s="9">
        <f t="shared" si="175"/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42639.191932870366</v>
      </c>
      <c r="T2760" s="9">
        <f t="shared" si="175"/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42524.11650462963</v>
      </c>
      <c r="T2761" s="9">
        <f t="shared" si="175"/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41415.211319444446</v>
      </c>
      <c r="T2762" s="9">
        <f t="shared" si="175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41246.813576388886</v>
      </c>
      <c r="T2763" s="9">
        <f t="shared" si="175"/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40926.786979166667</v>
      </c>
      <c r="T2764" s="9">
        <f t="shared" si="175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41373.329675925925</v>
      </c>
      <c r="T2765" s="9">
        <f t="shared" si="175"/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41030.042025462964</v>
      </c>
      <c r="T2766" s="9">
        <f t="shared" si="175"/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41194.329027777778</v>
      </c>
      <c r="T2767" s="9">
        <f t="shared" si="175"/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40736.418032407404</v>
      </c>
      <c r="T2768" s="9">
        <f t="shared" si="175"/>
        <v>40766.418032407404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172"/>
        <v>8.5000000000000006E-3</v>
      </c>
      <c r="P2769">
        <f t="shared" si="173"/>
        <v>11.333333333333334</v>
      </c>
      <c r="Q2769" t="s">
        <v>8322</v>
      </c>
      <c r="R2769" t="s">
        <v>8358</v>
      </c>
      <c r="S2769" s="9">
        <f t="shared" si="174"/>
        <v>42172.708912037036</v>
      </c>
      <c r="T2769" s="9">
        <f t="shared" si="175"/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172"/>
        <v>0.14314285714285716</v>
      </c>
      <c r="P2770">
        <f t="shared" si="173"/>
        <v>29.470588235294116</v>
      </c>
      <c r="Q2770" t="s">
        <v>8322</v>
      </c>
      <c r="R2770" t="s">
        <v>8358</v>
      </c>
      <c r="S2770" s="9">
        <f t="shared" si="174"/>
        <v>40967.364849537036</v>
      </c>
      <c r="T2770" s="9">
        <f t="shared" si="175"/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41745.576273148145</v>
      </c>
      <c r="T2771" s="9">
        <f t="shared" si="175"/>
        <v>41795.576273148145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172"/>
        <v>0.1041125</v>
      </c>
      <c r="P2772">
        <f t="shared" si="173"/>
        <v>63.098484848484851</v>
      </c>
      <c r="Q2772" t="s">
        <v>8322</v>
      </c>
      <c r="R2772" t="s">
        <v>8358</v>
      </c>
      <c r="S2772" s="9">
        <f t="shared" si="174"/>
        <v>41686.455208333333</v>
      </c>
      <c r="T2772" s="9">
        <f t="shared" si="175"/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41257.281712962962</v>
      </c>
      <c r="T2773" s="9">
        <f t="shared" si="175"/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41537.619143518517</v>
      </c>
      <c r="T2774" s="9">
        <f t="shared" si="175"/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42474.61482638889</v>
      </c>
      <c r="T2775" s="9">
        <f t="shared" si="175"/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172"/>
        <v>0.14249999999999999</v>
      </c>
      <c r="P2776">
        <f t="shared" si="173"/>
        <v>43.846153846153847</v>
      </c>
      <c r="Q2776" t="s">
        <v>8322</v>
      </c>
      <c r="R2776" t="s">
        <v>8358</v>
      </c>
      <c r="S2776" s="9">
        <f t="shared" si="174"/>
        <v>41310.876481481479</v>
      </c>
      <c r="T2776" s="9">
        <f t="shared" si="175"/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40862.763356481482</v>
      </c>
      <c r="T2777" s="9">
        <f t="shared" si="175"/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172"/>
        <v>7.8809523809523815E-2</v>
      </c>
      <c r="P2778">
        <f t="shared" si="173"/>
        <v>45.972222222222221</v>
      </c>
      <c r="Q2778" t="s">
        <v>8322</v>
      </c>
      <c r="R2778" t="s">
        <v>8358</v>
      </c>
      <c r="S2778" s="9">
        <f t="shared" si="174"/>
        <v>42136.047175925924</v>
      </c>
      <c r="T2778" s="9">
        <f t="shared" si="175"/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42172.419027777782</v>
      </c>
      <c r="T2779" s="9">
        <f t="shared" si="175"/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172"/>
        <v>0.25545454545454543</v>
      </c>
      <c r="P2780">
        <f t="shared" si="173"/>
        <v>93.666666666666671</v>
      </c>
      <c r="Q2780" t="s">
        <v>8322</v>
      </c>
      <c r="R2780" t="s">
        <v>8358</v>
      </c>
      <c r="S2780" s="9">
        <f t="shared" si="174"/>
        <v>41846.728078703702</v>
      </c>
      <c r="T2780" s="9">
        <f t="shared" si="175"/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42300.335891203707</v>
      </c>
      <c r="T2781" s="9">
        <f t="shared" si="175"/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42774.197777777779</v>
      </c>
      <c r="T2782" s="9">
        <f t="shared" si="175"/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42018.69159722222</v>
      </c>
      <c r="T2783" s="9">
        <f t="shared" si="175"/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9">
        <f t="shared" si="174"/>
        <v>42026.674976851849</v>
      </c>
      <c r="T2784" s="9">
        <f t="shared" si="175"/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9">
        <f t="shared" si="174"/>
        <v>42103.285254629634</v>
      </c>
      <c r="T2785" s="9">
        <f t="shared" si="175"/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9">
        <f t="shared" si="174"/>
        <v>41920.537534722222</v>
      </c>
      <c r="T2786" s="9">
        <f t="shared" si="175"/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9">
        <f t="shared" si="174"/>
        <v>42557.939432870371</v>
      </c>
      <c r="T2787" s="9">
        <f t="shared" si="175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9">
        <f t="shared" si="174"/>
        <v>41815.319212962961</v>
      </c>
      <c r="T2788" s="9">
        <f t="shared" si="175"/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41807.948518518519</v>
      </c>
      <c r="T2789" s="9">
        <f t="shared" si="175"/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42550.451886574068</v>
      </c>
      <c r="T2790" s="9">
        <f t="shared" si="175"/>
        <v>42580.451886574068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9">
        <f t="shared" si="174"/>
        <v>42055.763124999998</v>
      </c>
      <c r="T2791" s="9">
        <f t="shared" si="175"/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9">
        <f t="shared" si="174"/>
        <v>42016.688692129625</v>
      </c>
      <c r="T2792" s="9">
        <f t="shared" si="175"/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9">
        <f t="shared" si="174"/>
        <v>42591.649988425925</v>
      </c>
      <c r="T2793" s="9">
        <f t="shared" si="175"/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9">
        <f t="shared" si="174"/>
        <v>42182.981006944443</v>
      </c>
      <c r="T2794" s="9">
        <f t="shared" si="175"/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9">
        <f t="shared" si="174"/>
        <v>42176.169039351851</v>
      </c>
      <c r="T2795" s="9">
        <f t="shared" si="175"/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42416.441655092596</v>
      </c>
      <c r="T2796" s="9">
        <f t="shared" si="175"/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41780.275937500002</v>
      </c>
      <c r="T2797" s="9">
        <f t="shared" si="175"/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41795.278101851851</v>
      </c>
      <c r="T2798" s="9">
        <f t="shared" si="175"/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9">
        <f t="shared" si="174"/>
        <v>41798.69027777778</v>
      </c>
      <c r="T2799" s="9">
        <f t="shared" si="175"/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9">
        <f t="shared" si="174"/>
        <v>42201.425011574072</v>
      </c>
      <c r="T2800" s="9">
        <f t="shared" si="175"/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9">
        <f t="shared" si="174"/>
        <v>42507.014699074076</v>
      </c>
      <c r="T2801" s="9">
        <f t="shared" si="175"/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9">
        <f t="shared" si="174"/>
        <v>41948.302847222221</v>
      </c>
      <c r="T2802" s="9">
        <f t="shared" si="175"/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9">
        <f t="shared" si="174"/>
        <v>41899.993159722224</v>
      </c>
      <c r="T2803" s="9">
        <f t="shared" si="175"/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9">
        <f t="shared" si="174"/>
        <v>42192.39707175926</v>
      </c>
      <c r="T2804" s="9">
        <f t="shared" si="175"/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9">
        <f t="shared" si="174"/>
        <v>42157.815694444449</v>
      </c>
      <c r="T2805" s="9">
        <f t="shared" si="175"/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41881.203587962962</v>
      </c>
      <c r="T2806" s="9">
        <f t="shared" si="175"/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9">
        <f t="shared" si="174"/>
        <v>42213.255474537036</v>
      </c>
      <c r="T2807" s="9">
        <f t="shared" si="175"/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42185.017245370371</v>
      </c>
      <c r="T2808" s="9">
        <f t="shared" si="175"/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9">
        <f t="shared" si="174"/>
        <v>42154.623124999998</v>
      </c>
      <c r="T2809" s="9">
        <f t="shared" si="175"/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9">
        <f t="shared" si="174"/>
        <v>42208.59646990741</v>
      </c>
      <c r="T2810" s="9">
        <f t="shared" si="175"/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9">
        <f t="shared" si="174"/>
        <v>42451.246817129635</v>
      </c>
      <c r="T2811" s="9">
        <f t="shared" si="175"/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9">
        <f t="shared" si="174"/>
        <v>41758.88962962963</v>
      </c>
      <c r="T2812" s="9">
        <f t="shared" si="175"/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9">
        <f t="shared" si="174"/>
        <v>42028.246562500004</v>
      </c>
      <c r="T2813" s="9">
        <f t="shared" si="175"/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9">
        <f t="shared" si="174"/>
        <v>42054.49418981481</v>
      </c>
      <c r="T2814" s="9">
        <f t="shared" si="175"/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9">
        <f t="shared" si="174"/>
        <v>42693.492604166662</v>
      </c>
      <c r="T2815" s="9">
        <f t="shared" si="175"/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42103.149479166663</v>
      </c>
      <c r="T2816" s="9">
        <f t="shared" si="175"/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9">
        <f t="shared" si="174"/>
        <v>42559.526724537034</v>
      </c>
      <c r="T2817" s="9">
        <f t="shared" si="175"/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ref="O2818:O2881" si="176">E2818/D2818</f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9">
        <f t="shared" si="174"/>
        <v>42188.217499999999</v>
      </c>
      <c r="T2818" s="9">
        <f t="shared" si="175"/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si="176"/>
        <v>1.3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(((J2819/60)/60)/24)+DATE(1970,1,1)+(-6/24)</f>
        <v>42023.384976851856</v>
      </c>
      <c r="T2819" s="9">
        <f t="shared" ref="T2819:T2882" si="179">(((I2819/60)/60)/24)+DATE(1970,1,1)+(-6/24)</f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9">
        <f t="shared" si="178"/>
        <v>42250.348217592589</v>
      </c>
      <c r="T2820" s="9">
        <f t="shared" si="179"/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9">
        <f t="shared" si="178"/>
        <v>42139.275567129633</v>
      </c>
      <c r="T2821" s="9">
        <f t="shared" si="179"/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42401.360983796301</v>
      </c>
      <c r="T2822" s="9">
        <f t="shared" si="179"/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9">
        <f t="shared" si="178"/>
        <v>41875.672858796301</v>
      </c>
      <c r="T2823" s="9">
        <f t="shared" si="179"/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9">
        <f t="shared" si="178"/>
        <v>42060.433935185181</v>
      </c>
      <c r="T2824" s="9">
        <f t="shared" si="179"/>
        <v>42090.392268518524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9">
        <f t="shared" si="178"/>
        <v>42066.761643518519</v>
      </c>
      <c r="T2825" s="9">
        <f t="shared" si="179"/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9">
        <f t="shared" si="178"/>
        <v>42136.020787037036</v>
      </c>
      <c r="T2826" s="9">
        <f t="shared" si="179"/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9">
        <f t="shared" si="178"/>
        <v>42312.542662037042</v>
      </c>
      <c r="T2827" s="9">
        <f t="shared" si="179"/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9">
        <f t="shared" si="178"/>
        <v>42170.784861111111</v>
      </c>
      <c r="T2828" s="9">
        <f t="shared" si="179"/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9">
        <f t="shared" si="178"/>
        <v>42494.433634259258</v>
      </c>
      <c r="T2829" s="9">
        <f t="shared" si="179"/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9">
        <f t="shared" si="178"/>
        <v>42254.014687499999</v>
      </c>
      <c r="T2830" s="9">
        <f t="shared" si="179"/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9">
        <f t="shared" si="178"/>
        <v>42495.184236111112</v>
      </c>
      <c r="T2831" s="9">
        <f t="shared" si="179"/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9">
        <f t="shared" si="178"/>
        <v>41758.589675925927</v>
      </c>
      <c r="T2832" s="9">
        <f t="shared" si="179"/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9">
        <f t="shared" si="178"/>
        <v>42171.574884259258</v>
      </c>
      <c r="T2833" s="9">
        <f t="shared" si="179"/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9">
        <f t="shared" si="178"/>
        <v>41938.459421296298</v>
      </c>
      <c r="T2834" s="9">
        <f t="shared" si="179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9">
        <f t="shared" si="178"/>
        <v>42267.877696759257</v>
      </c>
      <c r="T2835" s="9">
        <f t="shared" si="179"/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9">
        <f t="shared" si="178"/>
        <v>42019.709837962961</v>
      </c>
      <c r="T2836" s="9">
        <f t="shared" si="179"/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9">
        <f t="shared" si="178"/>
        <v>42313.453900462962</v>
      </c>
      <c r="T2837" s="9">
        <f t="shared" si="179"/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9">
        <f t="shared" si="178"/>
        <v>42746.011782407411</v>
      </c>
      <c r="T2838" s="9">
        <f t="shared" si="179"/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9">
        <f t="shared" si="178"/>
        <v>42307.658379629633</v>
      </c>
      <c r="T2839" s="9">
        <f t="shared" si="179"/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9">
        <f t="shared" si="178"/>
        <v>41842.357592592591</v>
      </c>
      <c r="T2840" s="9">
        <f t="shared" si="179"/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9">
        <f t="shared" si="178"/>
        <v>41852.990208333329</v>
      </c>
      <c r="T2841" s="9">
        <f t="shared" si="179"/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9">
        <f t="shared" si="178"/>
        <v>42059.785636574074</v>
      </c>
      <c r="T2842" s="9">
        <f t="shared" si="179"/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42291.489548611105</v>
      </c>
      <c r="T2843" s="9">
        <f t="shared" si="179"/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41784.702488425923</v>
      </c>
      <c r="T2844" s="9">
        <f t="shared" si="179"/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42492.487847222219</v>
      </c>
      <c r="T2845" s="9">
        <f t="shared" si="179"/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42709.296064814815</v>
      </c>
      <c r="T2846" s="9">
        <f t="shared" si="179"/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9">
        <f t="shared" si="178"/>
        <v>42102.766585648147</v>
      </c>
      <c r="T2847" s="9">
        <f t="shared" si="179"/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42108.442060185189</v>
      </c>
      <c r="T2848" s="9">
        <f t="shared" si="179"/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42453.556307870371</v>
      </c>
      <c r="T2849" s="9">
        <f t="shared" si="179"/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9">
        <f t="shared" si="178"/>
        <v>42123.398831018523</v>
      </c>
      <c r="T2850" s="9">
        <f t="shared" si="179"/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42453.178240740745</v>
      </c>
      <c r="T2851" s="9">
        <f t="shared" si="179"/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9">
        <f t="shared" si="178"/>
        <v>41857.757071759261</v>
      </c>
      <c r="T2852" s="9">
        <f t="shared" si="179"/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42389.752650462964</v>
      </c>
      <c r="T2853" s="9">
        <f t="shared" si="179"/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9">
        <f t="shared" si="178"/>
        <v>41780.795173611114</v>
      </c>
      <c r="T2854" s="9">
        <f t="shared" si="179"/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41835.940937499996</v>
      </c>
      <c r="T2855" s="9">
        <f t="shared" si="179"/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9">
        <f t="shared" si="178"/>
        <v>42111.46665509259</v>
      </c>
      <c r="T2856" s="9">
        <f t="shared" si="179"/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42369.757766203707</v>
      </c>
      <c r="T2857" s="9">
        <f t="shared" si="179"/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9">
        <f t="shared" si="178"/>
        <v>42164.787581018521</v>
      </c>
      <c r="T2858" s="9">
        <f t="shared" si="179"/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42726.670081018514</v>
      </c>
      <c r="T2859" s="9">
        <f t="shared" si="179"/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41954.295081018514</v>
      </c>
      <c r="T2860" s="9">
        <f t="shared" si="179"/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42233.112314814818</v>
      </c>
      <c r="T2861" s="9">
        <f t="shared" si="179"/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9">
        <f t="shared" si="178"/>
        <v>42480.550648148142</v>
      </c>
      <c r="T2862" s="9">
        <f t="shared" si="179"/>
        <v>42540.550648148142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9">
        <f t="shared" si="178"/>
        <v>42257.340833333335</v>
      </c>
      <c r="T2863" s="9">
        <f t="shared" si="179"/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9">
        <f t="shared" si="178"/>
        <v>41784.539687500001</v>
      </c>
      <c r="T2864" s="9">
        <f t="shared" si="179"/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41831.425034722226</v>
      </c>
      <c r="T2865" s="9">
        <f t="shared" si="179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9">
        <f t="shared" si="178"/>
        <v>42172.363506944443</v>
      </c>
      <c r="T2866" s="9">
        <f t="shared" si="179"/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41949.864108796297</v>
      </c>
      <c r="T2867" s="9">
        <f t="shared" si="179"/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42627.705104166671</v>
      </c>
      <c r="T2868" s="9">
        <f t="shared" si="179"/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42530.945277777777</v>
      </c>
      <c r="T2869" s="9">
        <f t="shared" si="179"/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9">
        <f t="shared" si="178"/>
        <v>42618.577013888891</v>
      </c>
      <c r="T2870" s="9">
        <f t="shared" si="179"/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42540.343530092592</v>
      </c>
      <c r="T2871" s="9">
        <f t="shared" si="179"/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9">
        <f t="shared" si="178"/>
        <v>41745.939409722225</v>
      </c>
      <c r="T2872" s="9">
        <f t="shared" si="179"/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9">
        <f t="shared" si="178"/>
        <v>41974.488576388889</v>
      </c>
      <c r="T2873" s="9">
        <f t="shared" si="179"/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42114.86618055556</v>
      </c>
      <c r="T2874" s="9">
        <f t="shared" si="179"/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9">
        <f t="shared" si="178"/>
        <v>42002.567488425921</v>
      </c>
      <c r="T2875" s="9">
        <f t="shared" si="179"/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9">
        <f t="shared" si="178"/>
        <v>42722.59474537037</v>
      </c>
      <c r="T2876" s="9">
        <f t="shared" si="179"/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9">
        <f t="shared" si="178"/>
        <v>42464.878391203703</v>
      </c>
      <c r="T2877" s="9">
        <f t="shared" si="179"/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42171.493969907402</v>
      </c>
      <c r="T2878" s="9">
        <f t="shared" si="179"/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9">
        <f t="shared" si="178"/>
        <v>42672.705138888887</v>
      </c>
      <c r="T2879" s="9">
        <f t="shared" si="179"/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42128.365682870368</v>
      </c>
      <c r="T2880" s="9">
        <f t="shared" si="179"/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42359.475243055553</v>
      </c>
      <c r="T2881" s="9">
        <f t="shared" si="179"/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ref="O2882:O2945" si="180">E2882/D2882</f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9">
        <f t="shared" si="178"/>
        <v>42192.655694444446</v>
      </c>
      <c r="T2882" s="9">
        <f t="shared" si="179"/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si="180"/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(((J2883/60)/60)/24)+DATE(1970,1,1)+(-6/24)</f>
        <v>41916.347638888888</v>
      </c>
      <c r="T2883" s="9">
        <f t="shared" ref="T2883:T2946" si="183">(((I2883/60)/60)/24)+DATE(1970,1,1)+(-6/24)</f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42461.346273148149</v>
      </c>
      <c r="T2884" s="9">
        <f t="shared" si="183"/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42370.65320601852</v>
      </c>
      <c r="T2885" s="9">
        <f t="shared" si="183"/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41948.477256944447</v>
      </c>
      <c r="T2886" s="9">
        <f t="shared" si="183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42046.82640046296</v>
      </c>
      <c r="T2887" s="9">
        <f t="shared" si="183"/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42261.382916666669</v>
      </c>
      <c r="T2888" s="9">
        <f t="shared" si="183"/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41985.177361111113</v>
      </c>
      <c r="T2889" s="9">
        <f t="shared" si="183"/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41922.285185185188</v>
      </c>
      <c r="T2890" s="9">
        <f t="shared" si="183"/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9">
        <f t="shared" si="182"/>
        <v>41850.613252314812</v>
      </c>
      <c r="T2891" s="9">
        <f t="shared" si="183"/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41831.492962962962</v>
      </c>
      <c r="T2892" s="9">
        <f t="shared" si="183"/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42415.633425925931</v>
      </c>
      <c r="T2893" s="9">
        <f t="shared" si="183"/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9">
        <f t="shared" si="182"/>
        <v>41869.464166666665</v>
      </c>
      <c r="T2894" s="9">
        <f t="shared" si="183"/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41953.523090277777</v>
      </c>
      <c r="T2895" s="9">
        <f t="shared" si="183"/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42037.736284722225</v>
      </c>
      <c r="T2896" s="9">
        <f t="shared" si="183"/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41811.305462962962</v>
      </c>
      <c r="T2897" s="9">
        <f t="shared" si="183"/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9">
        <f t="shared" si="182"/>
        <v>42701.658807870372</v>
      </c>
      <c r="T2898" s="9">
        <f t="shared" si="183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9">
        <f t="shared" si="182"/>
        <v>42258.396504629629</v>
      </c>
      <c r="T2899" s="9">
        <f t="shared" si="183"/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9">
        <f t="shared" si="182"/>
        <v>42278.414965277778</v>
      </c>
      <c r="T2900" s="9">
        <f t="shared" si="183"/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42514.828217592592</v>
      </c>
      <c r="T2901" s="9">
        <f t="shared" si="183"/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9">
        <f t="shared" si="182"/>
        <v>41829.984166666669</v>
      </c>
      <c r="T2902" s="9">
        <f t="shared" si="183"/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41982.654386574075</v>
      </c>
      <c r="T2903" s="9">
        <f t="shared" si="183"/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42210.189768518518</v>
      </c>
      <c r="T2904" s="9">
        <f t="shared" si="183"/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42195.916874999995</v>
      </c>
      <c r="T2905" s="9">
        <f t="shared" si="183"/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41940.717951388891</v>
      </c>
      <c r="T2906" s="9">
        <f t="shared" si="183"/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9">
        <f t="shared" si="182"/>
        <v>42605.806863425925</v>
      </c>
      <c r="T2907" s="9">
        <f t="shared" si="183"/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9">
        <f t="shared" si="182"/>
        <v>42199.398912037039</v>
      </c>
      <c r="T2908" s="9">
        <f t="shared" si="183"/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42444.627743055549</v>
      </c>
      <c r="T2909" s="9">
        <f t="shared" si="183"/>
        <v>42504.627743055549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42499.481701388882</v>
      </c>
      <c r="T2910" s="9">
        <f t="shared" si="183"/>
        <v>42529.481701388882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41929.016215277778</v>
      </c>
      <c r="T2911" s="9">
        <f t="shared" si="183"/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42107.591284722221</v>
      </c>
      <c r="T2912" s="9">
        <f t="shared" si="183"/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9">
        <f t="shared" si="182"/>
        <v>42142.518819444449</v>
      </c>
      <c r="T2913" s="9">
        <f t="shared" si="183"/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9">
        <f t="shared" si="182"/>
        <v>42353.881643518514</v>
      </c>
      <c r="T2914" s="9">
        <f t="shared" si="183"/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41828.672905092593</v>
      </c>
      <c r="T2915" s="9">
        <f t="shared" si="183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42017.657337962963</v>
      </c>
      <c r="T2916" s="9">
        <f t="shared" si="183"/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9">
        <f t="shared" si="182"/>
        <v>42415.148032407407</v>
      </c>
      <c r="T2917" s="9">
        <f t="shared" si="183"/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9">
        <f t="shared" si="182"/>
        <v>41755.226724537039</v>
      </c>
      <c r="T2918" s="9">
        <f t="shared" si="183"/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9">
        <f t="shared" si="182"/>
        <v>42244.984340277777</v>
      </c>
      <c r="T2919" s="9">
        <f t="shared" si="183"/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42278.379710648151</v>
      </c>
      <c r="T2920" s="9">
        <f t="shared" si="183"/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41826.36954861111</v>
      </c>
      <c r="T2921" s="9">
        <f t="shared" si="183"/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9">
        <f t="shared" si="182"/>
        <v>42058.542476851857</v>
      </c>
      <c r="T2922" s="9">
        <f t="shared" si="183"/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41877.636620370373</v>
      </c>
      <c r="T2923" s="9">
        <f t="shared" si="183"/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180"/>
        <v>1</v>
      </c>
      <c r="P2924">
        <f t="shared" si="181"/>
        <v>83.333333333333329</v>
      </c>
      <c r="Q2924" t="s">
        <v>8317</v>
      </c>
      <c r="R2924" t="s">
        <v>8359</v>
      </c>
      <c r="S2924" s="9">
        <f t="shared" si="182"/>
        <v>42097.624155092592</v>
      </c>
      <c r="T2924" s="9">
        <f t="shared" si="183"/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42012.90253472222</v>
      </c>
      <c r="T2925" s="9">
        <f t="shared" si="183"/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180"/>
        <v>1.032</v>
      </c>
      <c r="P2926">
        <f t="shared" si="181"/>
        <v>175.51020408163265</v>
      </c>
      <c r="Q2926" t="s">
        <v>8317</v>
      </c>
      <c r="R2926" t="s">
        <v>8359</v>
      </c>
      <c r="S2926" s="9">
        <f t="shared" si="182"/>
        <v>42103.306828703702</v>
      </c>
      <c r="T2926" s="9">
        <f t="shared" si="183"/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180"/>
        <v>1.0244597777777777</v>
      </c>
      <c r="P2927">
        <f t="shared" si="181"/>
        <v>231.66175879396985</v>
      </c>
      <c r="Q2927" t="s">
        <v>8317</v>
      </c>
      <c r="R2927" t="s">
        <v>8359</v>
      </c>
      <c r="S2927" s="9">
        <f t="shared" si="182"/>
        <v>41863.334120370368</v>
      </c>
      <c r="T2927" s="9">
        <f t="shared" si="183"/>
        <v>41893.334120370368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42044.515960648147</v>
      </c>
      <c r="T2928" s="9">
        <f t="shared" si="183"/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180"/>
        <v>1.3083333333333333</v>
      </c>
      <c r="P2929">
        <f t="shared" si="181"/>
        <v>112.14285714285714</v>
      </c>
      <c r="Q2929" t="s">
        <v>8317</v>
      </c>
      <c r="R2929" t="s">
        <v>8359</v>
      </c>
      <c r="S2929" s="9">
        <f t="shared" si="182"/>
        <v>41806.419317129628</v>
      </c>
      <c r="T2929" s="9">
        <f t="shared" si="183"/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180"/>
        <v>1</v>
      </c>
      <c r="P2930">
        <f t="shared" si="181"/>
        <v>41.666666666666664</v>
      </c>
      <c r="Q2930" t="s">
        <v>8317</v>
      </c>
      <c r="R2930" t="s">
        <v>8359</v>
      </c>
      <c r="S2930" s="9">
        <f t="shared" si="182"/>
        <v>42403.748217592598</v>
      </c>
      <c r="T2930" s="9">
        <f t="shared" si="183"/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180"/>
        <v>1.02069375</v>
      </c>
      <c r="P2931">
        <f t="shared" si="181"/>
        <v>255.17343750000001</v>
      </c>
      <c r="Q2931" t="s">
        <v>8317</v>
      </c>
      <c r="R2931" t="s">
        <v>8359</v>
      </c>
      <c r="S2931" s="9">
        <f t="shared" si="182"/>
        <v>41754.314328703702</v>
      </c>
      <c r="T2931" s="9">
        <f t="shared" si="183"/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180"/>
        <v>1.0092000000000001</v>
      </c>
      <c r="P2932">
        <f t="shared" si="181"/>
        <v>162.7741935483871</v>
      </c>
      <c r="Q2932" t="s">
        <v>8317</v>
      </c>
      <c r="R2932" t="s">
        <v>8359</v>
      </c>
      <c r="S2932" s="9">
        <f t="shared" si="182"/>
        <v>42101.334074074075</v>
      </c>
      <c r="T2932" s="9">
        <f t="shared" si="183"/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180"/>
        <v>1.06</v>
      </c>
      <c r="P2933">
        <f t="shared" si="181"/>
        <v>88.333333333333329</v>
      </c>
      <c r="Q2933" t="s">
        <v>8317</v>
      </c>
      <c r="R2933" t="s">
        <v>8359</v>
      </c>
      <c r="S2933" s="9">
        <f t="shared" si="182"/>
        <v>41872.041238425925</v>
      </c>
      <c r="T2933" s="9">
        <f t="shared" si="183"/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180"/>
        <v>1.0509677419354839</v>
      </c>
      <c r="P2934">
        <f t="shared" si="181"/>
        <v>85.736842105263165</v>
      </c>
      <c r="Q2934" t="s">
        <v>8317</v>
      </c>
      <c r="R2934" t="s">
        <v>8359</v>
      </c>
      <c r="S2934" s="9">
        <f t="shared" si="182"/>
        <v>42024.914780092593</v>
      </c>
      <c r="T2934" s="9">
        <f t="shared" si="183"/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180"/>
        <v>1.0276000000000001</v>
      </c>
      <c r="P2935">
        <f t="shared" si="181"/>
        <v>47.574074074074076</v>
      </c>
      <c r="Q2935" t="s">
        <v>8317</v>
      </c>
      <c r="R2935" t="s">
        <v>8359</v>
      </c>
      <c r="S2935" s="9">
        <f t="shared" si="182"/>
        <v>42495.706631944442</v>
      </c>
      <c r="T2935" s="9">
        <f t="shared" si="183"/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180"/>
        <v>1.08</v>
      </c>
      <c r="P2936">
        <f t="shared" si="181"/>
        <v>72.972972972972968</v>
      </c>
      <c r="Q2936" t="s">
        <v>8317</v>
      </c>
      <c r="R2936" t="s">
        <v>8359</v>
      </c>
      <c r="S2936" s="9">
        <f t="shared" si="182"/>
        <v>41775.386157407411</v>
      </c>
      <c r="T2936" s="9">
        <f t="shared" si="183"/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180"/>
        <v>1.0088571428571429</v>
      </c>
      <c r="P2937">
        <f t="shared" si="181"/>
        <v>90.538461538461533</v>
      </c>
      <c r="Q2937" t="s">
        <v>8317</v>
      </c>
      <c r="R2937" t="s">
        <v>8359</v>
      </c>
      <c r="S2937" s="9">
        <f t="shared" si="182"/>
        <v>42553.333425925928</v>
      </c>
      <c r="T2937" s="9">
        <f t="shared" si="183"/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180"/>
        <v>1.28</v>
      </c>
      <c r="P2938">
        <f t="shared" si="181"/>
        <v>37.647058823529413</v>
      </c>
      <c r="Q2938" t="s">
        <v>8317</v>
      </c>
      <c r="R2938" t="s">
        <v>8359</v>
      </c>
      <c r="S2938" s="9">
        <f t="shared" si="182"/>
        <v>41912.400729166664</v>
      </c>
      <c r="T2938" s="9">
        <f t="shared" si="183"/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180"/>
        <v>1.3333333333333333</v>
      </c>
      <c r="P2939">
        <f t="shared" si="181"/>
        <v>36.363636363636367</v>
      </c>
      <c r="Q2939" t="s">
        <v>8317</v>
      </c>
      <c r="R2939" t="s">
        <v>8359</v>
      </c>
      <c r="S2939" s="9">
        <f t="shared" si="182"/>
        <v>41803.207326388889</v>
      </c>
      <c r="T2939" s="9">
        <f t="shared" si="183"/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180"/>
        <v>1.0137499999999999</v>
      </c>
      <c r="P2940">
        <f t="shared" si="181"/>
        <v>126.71875</v>
      </c>
      <c r="Q2940" t="s">
        <v>8317</v>
      </c>
      <c r="R2940" t="s">
        <v>8359</v>
      </c>
      <c r="S2940" s="9">
        <f t="shared" si="182"/>
        <v>42004.453865740739</v>
      </c>
      <c r="T2940" s="9">
        <f t="shared" si="183"/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41845.559166666666</v>
      </c>
      <c r="T2941" s="9">
        <f t="shared" si="183"/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180"/>
        <v>1.0724</v>
      </c>
      <c r="P2942">
        <f t="shared" si="181"/>
        <v>81.242424242424249</v>
      </c>
      <c r="Q2942" t="s">
        <v>8317</v>
      </c>
      <c r="R2942" t="s">
        <v>8359</v>
      </c>
      <c r="S2942" s="9">
        <f t="shared" si="182"/>
        <v>41982.523356481484</v>
      </c>
      <c r="T2942" s="9">
        <f t="shared" si="183"/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42034.710127314815</v>
      </c>
      <c r="T2943" s="9">
        <f t="shared" si="183"/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180"/>
        <v>0.20424999999999999</v>
      </c>
      <c r="P2944">
        <f t="shared" si="181"/>
        <v>202.22772277227722</v>
      </c>
      <c r="Q2944" t="s">
        <v>8317</v>
      </c>
      <c r="R2944" t="s">
        <v>8357</v>
      </c>
      <c r="S2944" s="9">
        <f t="shared" si="182"/>
        <v>42334.553923611107</v>
      </c>
      <c r="T2944" s="9">
        <f t="shared" si="183"/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42076.879398148143</v>
      </c>
      <c r="T2945" s="9">
        <f t="shared" si="183"/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ref="O2946:O3009" si="184">E2946/D2946</f>
        <v>0.01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42132.6643287037</v>
      </c>
      <c r="T2946" s="9">
        <f t="shared" si="183"/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si="184"/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(((J2947/60)/60)/24)+DATE(1970,1,1)+(-6/24)</f>
        <v>42117.889583333337</v>
      </c>
      <c r="T2947" s="9">
        <f t="shared" ref="T2947:T3010" si="187">(((I2947/60)/60)/24)+DATE(1970,1,1)+(-6/24)</f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42567.281157407408</v>
      </c>
      <c r="T2948" s="9">
        <f t="shared" si="187"/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184"/>
        <v>4.2880000000000001E-2</v>
      </c>
      <c r="P2949">
        <f t="shared" si="185"/>
        <v>82.461538461538467</v>
      </c>
      <c r="Q2949" t="s">
        <v>8317</v>
      </c>
      <c r="R2949" t="s">
        <v>8357</v>
      </c>
      <c r="S2949" s="9">
        <f t="shared" si="186"/>
        <v>42649.312118055561</v>
      </c>
      <c r="T2949" s="9">
        <f t="shared" si="187"/>
        <v>42698.465972222228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184"/>
        <v>4.8000000000000001E-5</v>
      </c>
      <c r="P2950">
        <f t="shared" si="185"/>
        <v>2.6666666666666665</v>
      </c>
      <c r="Q2950" t="s">
        <v>8317</v>
      </c>
      <c r="R2950" t="s">
        <v>8357</v>
      </c>
      <c r="S2950" s="9">
        <f t="shared" si="186"/>
        <v>42097.399224537032</v>
      </c>
      <c r="T2950" s="9">
        <f t="shared" si="187"/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42297.573113425926</v>
      </c>
      <c r="T2951" s="9">
        <f t="shared" si="187"/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42362.11518518519</v>
      </c>
      <c r="T2952" s="9">
        <f t="shared" si="187"/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8305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184"/>
        <v>2.1919999999999999E-2</v>
      </c>
      <c r="P2953">
        <f t="shared" si="185"/>
        <v>18.896551724137932</v>
      </c>
      <c r="Q2953" t="s">
        <v>8317</v>
      </c>
      <c r="R2953" t="s">
        <v>8357</v>
      </c>
      <c r="S2953" s="9">
        <f t="shared" si="186"/>
        <v>41872.552928240737</v>
      </c>
      <c r="T2953" s="9">
        <f t="shared" si="187"/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8305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184"/>
        <v>8.0250000000000002E-2</v>
      </c>
      <c r="P2954">
        <f t="shared" si="185"/>
        <v>200.625</v>
      </c>
      <c r="Q2954" t="s">
        <v>8317</v>
      </c>
      <c r="R2954" t="s">
        <v>8357</v>
      </c>
      <c r="S2954" s="9">
        <f t="shared" si="186"/>
        <v>42628.440266203703</v>
      </c>
      <c r="T2954" s="9">
        <f t="shared" si="187"/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8305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184"/>
        <v>1.5125E-3</v>
      </c>
      <c r="P2955">
        <f t="shared" si="185"/>
        <v>201.66666666666666</v>
      </c>
      <c r="Q2955" t="s">
        <v>8317</v>
      </c>
      <c r="R2955" t="s">
        <v>8357</v>
      </c>
      <c r="S2955" s="9">
        <f t="shared" si="186"/>
        <v>42255.541909722218</v>
      </c>
      <c r="T2955" s="9">
        <f t="shared" si="187"/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8305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42790.333368055552</v>
      </c>
      <c r="T2956" s="9">
        <f t="shared" si="187"/>
        <v>42810.291701388895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8305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42141.491307870368</v>
      </c>
      <c r="T2957" s="9">
        <f t="shared" si="187"/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8305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42464.708912037036</v>
      </c>
      <c r="T2958" s="9">
        <f t="shared" si="187"/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8305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184"/>
        <v>1.8666666666666668E-2</v>
      </c>
      <c r="P2959">
        <f t="shared" si="185"/>
        <v>93.333333333333329</v>
      </c>
      <c r="Q2959" t="s">
        <v>8317</v>
      </c>
      <c r="R2959" t="s">
        <v>8357</v>
      </c>
      <c r="S2959" s="9">
        <f t="shared" si="186"/>
        <v>42030.761249999996</v>
      </c>
      <c r="T2959" s="9">
        <f t="shared" si="187"/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8305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42438.529131944444</v>
      </c>
      <c r="T2960" s="9">
        <f t="shared" si="187"/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8305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42497.758391203708</v>
      </c>
      <c r="T2961" s="9">
        <f t="shared" si="187"/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8305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41863.507210648146</v>
      </c>
      <c r="T2962" s="9">
        <f t="shared" si="187"/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42060.962488425925</v>
      </c>
      <c r="T2963" s="9">
        <f t="shared" si="187"/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42035.99428240741</v>
      </c>
      <c r="T2964" s="9">
        <f t="shared" si="187"/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9">
        <f t="shared" si="186"/>
        <v>42157.220185185186</v>
      </c>
      <c r="T2965" s="9">
        <f t="shared" si="187"/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9">
        <f t="shared" si="186"/>
        <v>41827.659942129627</v>
      </c>
      <c r="T2966" s="9">
        <f t="shared" si="187"/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9">
        <f t="shared" si="186"/>
        <v>42162.479548611111</v>
      </c>
      <c r="T2967" s="9">
        <f t="shared" si="187"/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9">
        <f t="shared" si="186"/>
        <v>42233.488564814819</v>
      </c>
      <c r="T2968" s="9">
        <f t="shared" si="187"/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9">
        <f t="shared" si="186"/>
        <v>42041.947824074072</v>
      </c>
      <c r="T2969" s="9">
        <f t="shared" si="187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9">
        <f t="shared" si="186"/>
        <v>42585.273842592593</v>
      </c>
      <c r="T2970" s="9">
        <f t="shared" si="187"/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9">
        <f t="shared" si="186"/>
        <v>42097.536493055552</v>
      </c>
      <c r="T2971" s="9">
        <f t="shared" si="187"/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9">
        <f t="shared" si="186"/>
        <v>41808.419571759259</v>
      </c>
      <c r="T2972" s="9">
        <f t="shared" si="187"/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9">
        <f t="shared" si="186"/>
        <v>41852.408310185187</v>
      </c>
      <c r="T2973" s="9">
        <f t="shared" si="187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9">
        <f t="shared" si="186"/>
        <v>42693.860185185185</v>
      </c>
      <c r="T2974" s="9">
        <f t="shared" si="187"/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9">
        <f t="shared" si="186"/>
        <v>42341.568379629629</v>
      </c>
      <c r="T2975" s="9">
        <f t="shared" si="187"/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9">
        <f t="shared" si="186"/>
        <v>41879.811006944445</v>
      </c>
      <c r="T2976" s="9">
        <f t="shared" si="187"/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9">
        <f t="shared" si="186"/>
        <v>41941.433865740742</v>
      </c>
      <c r="T2977" s="9">
        <f t="shared" si="187"/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9">
        <f t="shared" si="186"/>
        <v>42425.480671296296</v>
      </c>
      <c r="T2978" s="9">
        <f t="shared" si="187"/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9">
        <f t="shared" si="186"/>
        <v>42026.63118055556</v>
      </c>
      <c r="T2979" s="9">
        <f t="shared" si="187"/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9">
        <f t="shared" si="186"/>
        <v>41922.390590277777</v>
      </c>
      <c r="T2980" s="9">
        <f t="shared" si="187"/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9">
        <f t="shared" si="186"/>
        <v>41993.574340277773</v>
      </c>
      <c r="T2981" s="9">
        <f t="shared" si="187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9">
        <f t="shared" si="186"/>
        <v>42219.665856481486</v>
      </c>
      <c r="T2982" s="9">
        <f t="shared" si="187"/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184"/>
        <v>1.28925</v>
      </c>
      <c r="P2983">
        <f t="shared" si="185"/>
        <v>53.164948453608247</v>
      </c>
      <c r="Q2983" t="s">
        <v>8317</v>
      </c>
      <c r="R2983" t="s">
        <v>8357</v>
      </c>
      <c r="S2983" s="9">
        <f t="shared" si="186"/>
        <v>42225.309675925921</v>
      </c>
      <c r="T2983" s="9">
        <f t="shared" si="187"/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184"/>
        <v>1.0206</v>
      </c>
      <c r="P2984">
        <f t="shared" si="185"/>
        <v>86.491525423728817</v>
      </c>
      <c r="Q2984" t="s">
        <v>8317</v>
      </c>
      <c r="R2984" t="s">
        <v>8357</v>
      </c>
      <c r="S2984" s="9">
        <f t="shared" si="186"/>
        <v>42381.436840277776</v>
      </c>
      <c r="T2984" s="9">
        <f t="shared" si="187"/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184"/>
        <v>1.465395775862069</v>
      </c>
      <c r="P2985">
        <f t="shared" si="185"/>
        <v>155.23827397260274</v>
      </c>
      <c r="Q2985" t="s">
        <v>8317</v>
      </c>
      <c r="R2985" t="s">
        <v>8357</v>
      </c>
      <c r="S2985" s="9">
        <f t="shared" si="186"/>
        <v>41894.382361111115</v>
      </c>
      <c r="T2985" s="9">
        <f t="shared" si="187"/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184"/>
        <v>1.00352</v>
      </c>
      <c r="P2986">
        <f t="shared" si="185"/>
        <v>115.08256880733946</v>
      </c>
      <c r="Q2986" t="s">
        <v>8317</v>
      </c>
      <c r="R2986" t="s">
        <v>8357</v>
      </c>
      <c r="S2986" s="9">
        <f t="shared" si="186"/>
        <v>42576.028715277775</v>
      </c>
      <c r="T2986" s="9">
        <f t="shared" si="187"/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184"/>
        <v>1.2164999999999999</v>
      </c>
      <c r="P2987">
        <f t="shared" si="185"/>
        <v>109.5945945945946</v>
      </c>
      <c r="Q2987" t="s">
        <v>8317</v>
      </c>
      <c r="R2987" t="s">
        <v>8357</v>
      </c>
      <c r="S2987" s="9">
        <f t="shared" si="186"/>
        <v>42654.723703703698</v>
      </c>
      <c r="T2987" s="9">
        <f t="shared" si="187"/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184"/>
        <v>1.0549999999999999</v>
      </c>
      <c r="P2988">
        <f t="shared" si="185"/>
        <v>45.214285714285715</v>
      </c>
      <c r="Q2988" t="s">
        <v>8317</v>
      </c>
      <c r="R2988" t="s">
        <v>8357</v>
      </c>
      <c r="S2988" s="9">
        <f t="shared" si="186"/>
        <v>42431.250069444446</v>
      </c>
      <c r="T2988" s="9">
        <f t="shared" si="187"/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184"/>
        <v>1.1040080000000001</v>
      </c>
      <c r="P2989">
        <f t="shared" si="185"/>
        <v>104.15169811320754</v>
      </c>
      <c r="Q2989" t="s">
        <v>8317</v>
      </c>
      <c r="R2989" t="s">
        <v>8357</v>
      </c>
      <c r="S2989" s="9">
        <f t="shared" si="186"/>
        <v>42627.057303240741</v>
      </c>
      <c r="T2989" s="9">
        <f t="shared" si="187"/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184"/>
        <v>1</v>
      </c>
      <c r="P2990">
        <f t="shared" si="185"/>
        <v>35.714285714285715</v>
      </c>
      <c r="Q2990" t="s">
        <v>8317</v>
      </c>
      <c r="R2990" t="s">
        <v>8357</v>
      </c>
      <c r="S2990" s="9">
        <f t="shared" si="186"/>
        <v>42511.112048611118</v>
      </c>
      <c r="T2990" s="9">
        <f t="shared" si="187"/>
        <v>42541.112048611118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184"/>
        <v>1.76535</v>
      </c>
      <c r="P2991">
        <f t="shared" si="185"/>
        <v>96.997252747252745</v>
      </c>
      <c r="Q2991" t="s">
        <v>8317</v>
      </c>
      <c r="R2991" t="s">
        <v>8357</v>
      </c>
      <c r="S2991" s="9">
        <f t="shared" si="186"/>
        <v>42336.77039351852</v>
      </c>
      <c r="T2991" s="9">
        <f t="shared" si="187"/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184"/>
        <v>1</v>
      </c>
      <c r="P2992">
        <f t="shared" si="185"/>
        <v>370.37037037037038</v>
      </c>
      <c r="Q2992" t="s">
        <v>8317</v>
      </c>
      <c r="R2992" t="s">
        <v>8357</v>
      </c>
      <c r="S2992" s="9">
        <f t="shared" si="186"/>
        <v>42341.32430555555</v>
      </c>
      <c r="T2992" s="9">
        <f t="shared" si="187"/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184"/>
        <v>1.0329411764705883</v>
      </c>
      <c r="P2993">
        <f t="shared" si="185"/>
        <v>94.408602150537632</v>
      </c>
      <c r="Q2993" t="s">
        <v>8317</v>
      </c>
      <c r="R2993" t="s">
        <v>8357</v>
      </c>
      <c r="S2993" s="9">
        <f t="shared" si="186"/>
        <v>42740.587152777778</v>
      </c>
      <c r="T2993" s="9">
        <f t="shared" si="187"/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184"/>
        <v>1.0449999999999999</v>
      </c>
      <c r="P2994">
        <f t="shared" si="185"/>
        <v>48.984375</v>
      </c>
      <c r="Q2994" t="s">
        <v>8317</v>
      </c>
      <c r="R2994" t="s">
        <v>8357</v>
      </c>
      <c r="S2994" s="9">
        <f t="shared" si="186"/>
        <v>42622.517476851848</v>
      </c>
      <c r="T2994" s="9">
        <f t="shared" si="187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184"/>
        <v>1.0029999999999999</v>
      </c>
      <c r="P2995">
        <f t="shared" si="185"/>
        <v>45.590909090909093</v>
      </c>
      <c r="Q2995" t="s">
        <v>8317</v>
      </c>
      <c r="R2995" t="s">
        <v>8357</v>
      </c>
      <c r="S2995" s="9">
        <f t="shared" si="186"/>
        <v>42390.588738425926</v>
      </c>
      <c r="T2995" s="9">
        <f t="shared" si="187"/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184"/>
        <v>4.577466666666667</v>
      </c>
      <c r="P2996">
        <f t="shared" si="185"/>
        <v>23.275254237288134</v>
      </c>
      <c r="Q2996" t="s">
        <v>8317</v>
      </c>
      <c r="R2996" t="s">
        <v>8357</v>
      </c>
      <c r="S2996" s="9">
        <f t="shared" si="186"/>
        <v>41885.228842592594</v>
      </c>
      <c r="T2996" s="9">
        <f t="shared" si="187"/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184"/>
        <v>1.0496000000000001</v>
      </c>
      <c r="P2997">
        <f t="shared" si="185"/>
        <v>63.2289156626506</v>
      </c>
      <c r="Q2997" t="s">
        <v>8317</v>
      </c>
      <c r="R2997" t="s">
        <v>8357</v>
      </c>
      <c r="S2997" s="9">
        <f t="shared" si="186"/>
        <v>42724.415173611109</v>
      </c>
      <c r="T2997" s="9">
        <f t="shared" si="187"/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184"/>
        <v>1.7194285714285715</v>
      </c>
      <c r="P2998">
        <f t="shared" si="185"/>
        <v>153.5204081632653</v>
      </c>
      <c r="Q2998" t="s">
        <v>8317</v>
      </c>
      <c r="R2998" t="s">
        <v>8357</v>
      </c>
      <c r="S2998" s="9">
        <f t="shared" si="186"/>
        <v>42090.662500000006</v>
      </c>
      <c r="T2998" s="9">
        <f t="shared" si="187"/>
        <v>42150.662500000006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42775.483715277776</v>
      </c>
      <c r="T2999" s="9">
        <f t="shared" si="187"/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184"/>
        <v>1.0302899999999999</v>
      </c>
      <c r="P3000">
        <f t="shared" si="185"/>
        <v>118.97113163972287</v>
      </c>
      <c r="Q3000" t="s">
        <v>8317</v>
      </c>
      <c r="R3000" t="s">
        <v>8357</v>
      </c>
      <c r="S3000" s="9">
        <f t="shared" si="186"/>
        <v>41777.943622685183</v>
      </c>
      <c r="T3000" s="9">
        <f t="shared" si="187"/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42780.490277777775</v>
      </c>
      <c r="T3001" s="9">
        <f t="shared" si="187"/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42752.577199074076</v>
      </c>
      <c r="T3002" s="9">
        <f t="shared" si="187"/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184"/>
        <v>3.1869988910451896</v>
      </c>
      <c r="P3003">
        <f t="shared" si="185"/>
        <v>131.37719999999999</v>
      </c>
      <c r="Q3003" t="s">
        <v>8317</v>
      </c>
      <c r="R3003" t="s">
        <v>8357</v>
      </c>
      <c r="S3003" s="9">
        <f t="shared" si="186"/>
        <v>42534.645625000005</v>
      </c>
      <c r="T3003" s="9">
        <f t="shared" si="187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184"/>
        <v>1.0850614285714286</v>
      </c>
      <c r="P3004">
        <f t="shared" si="185"/>
        <v>73.032980769230775</v>
      </c>
      <c r="Q3004" t="s">
        <v>8317</v>
      </c>
      <c r="R3004" t="s">
        <v>8357</v>
      </c>
      <c r="S3004" s="9">
        <f t="shared" si="186"/>
        <v>41239.58625</v>
      </c>
      <c r="T3004" s="9">
        <f t="shared" si="187"/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184"/>
        <v>1.0116666666666667</v>
      </c>
      <c r="P3005">
        <f t="shared" si="185"/>
        <v>178.52941176470588</v>
      </c>
      <c r="Q3005" t="s">
        <v>8317</v>
      </c>
      <c r="R3005" t="s">
        <v>8357</v>
      </c>
      <c r="S3005" s="9">
        <f t="shared" si="186"/>
        <v>42398.599259259259</v>
      </c>
      <c r="T3005" s="9">
        <f t="shared" si="187"/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184"/>
        <v>1.12815</v>
      </c>
      <c r="P3006">
        <f t="shared" si="185"/>
        <v>162.90974729241879</v>
      </c>
      <c r="Q3006" t="s">
        <v>8317</v>
      </c>
      <c r="R3006" t="s">
        <v>8357</v>
      </c>
      <c r="S3006" s="9">
        <f t="shared" si="186"/>
        <v>41928.631064814814</v>
      </c>
      <c r="T3006" s="9">
        <f t="shared" si="187"/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184"/>
        <v>1.2049622641509434</v>
      </c>
      <c r="P3007">
        <f t="shared" si="185"/>
        <v>108.24237288135593</v>
      </c>
      <c r="Q3007" t="s">
        <v>8317</v>
      </c>
      <c r="R3007" t="s">
        <v>8357</v>
      </c>
      <c r="S3007" s="9">
        <f t="shared" si="186"/>
        <v>41888.424826388888</v>
      </c>
      <c r="T3007" s="9">
        <f t="shared" si="187"/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184"/>
        <v>1.0774999999999999</v>
      </c>
      <c r="P3008">
        <f t="shared" si="185"/>
        <v>88.865979381443296</v>
      </c>
      <c r="Q3008" t="s">
        <v>8317</v>
      </c>
      <c r="R3008" t="s">
        <v>8357</v>
      </c>
      <c r="S3008" s="9">
        <f t="shared" si="186"/>
        <v>41957.506840277783</v>
      </c>
      <c r="T3008" s="9">
        <f t="shared" si="187"/>
        <v>41987.506840277783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42097.966238425928</v>
      </c>
      <c r="T3009" s="9">
        <f t="shared" si="187"/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ref="O3010:O3073" si="188">E3010/D3010</f>
        <v>1.0116666666666667</v>
      </c>
      <c r="P3010">
        <f t="shared" si="185"/>
        <v>116.73076923076923</v>
      </c>
      <c r="Q3010" t="s">
        <v>8317</v>
      </c>
      <c r="R3010" t="s">
        <v>8357</v>
      </c>
      <c r="S3010" s="9">
        <f t="shared" si="186"/>
        <v>42359.962025462963</v>
      </c>
      <c r="T3010" s="9">
        <f t="shared" si="187"/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si="188"/>
        <v>1.19756</v>
      </c>
      <c r="P3011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(((J3011/60)/60)/24)+DATE(1970,1,1)+(-6/24)</f>
        <v>41939.319907407407</v>
      </c>
      <c r="T3011" s="9">
        <f t="shared" ref="T3011:T3074" si="191">(((I3011/60)/60)/24)+DATE(1970,1,1)+(-6/24)</f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41996.582395833335</v>
      </c>
      <c r="T3012" s="9">
        <f t="shared" si="191"/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42334.218935185185</v>
      </c>
      <c r="T3013" s="9">
        <f t="shared" si="191"/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188"/>
        <v>1.1712499999999999</v>
      </c>
      <c r="P3014">
        <f t="shared" si="189"/>
        <v>85.181818181818187</v>
      </c>
      <c r="Q3014" t="s">
        <v>8317</v>
      </c>
      <c r="R3014" t="s">
        <v>8357</v>
      </c>
      <c r="S3014" s="9">
        <f t="shared" si="190"/>
        <v>42024.452893518523</v>
      </c>
      <c r="T3014" s="9">
        <f t="shared" si="191"/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188"/>
        <v>1.5696000000000001</v>
      </c>
      <c r="P3015">
        <f t="shared" si="189"/>
        <v>146.69158878504672</v>
      </c>
      <c r="Q3015" t="s">
        <v>8317</v>
      </c>
      <c r="R3015" t="s">
        <v>8357</v>
      </c>
      <c r="S3015" s="9">
        <f t="shared" si="190"/>
        <v>42146.586215277777</v>
      </c>
      <c r="T3015" s="9">
        <f t="shared" si="191"/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188"/>
        <v>1.13104</v>
      </c>
      <c r="P3016">
        <f t="shared" si="189"/>
        <v>50.764811490125673</v>
      </c>
      <c r="Q3016" t="s">
        <v>8317</v>
      </c>
      <c r="R3016" t="s">
        <v>8357</v>
      </c>
      <c r="S3016" s="9">
        <f t="shared" si="190"/>
        <v>41919.873611111114</v>
      </c>
      <c r="T3016" s="9">
        <f t="shared" si="191"/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41785.47729166667</v>
      </c>
      <c r="T3017" s="9">
        <f t="shared" si="191"/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188"/>
        <v>1.0261176470588236</v>
      </c>
      <c r="P3018">
        <f t="shared" si="189"/>
        <v>242.27777777777777</v>
      </c>
      <c r="Q3018" t="s">
        <v>8317</v>
      </c>
      <c r="R3018" t="s">
        <v>8357</v>
      </c>
      <c r="S3018" s="9">
        <f t="shared" si="190"/>
        <v>41778.298055555555</v>
      </c>
      <c r="T3018" s="9">
        <f t="shared" si="191"/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188"/>
        <v>1.0584090909090909</v>
      </c>
      <c r="P3019">
        <f t="shared" si="189"/>
        <v>146.44654088050314</v>
      </c>
      <c r="Q3019" t="s">
        <v>8317</v>
      </c>
      <c r="R3019" t="s">
        <v>8357</v>
      </c>
      <c r="S3019" s="9">
        <f t="shared" si="190"/>
        <v>41841.600034722222</v>
      </c>
      <c r="T3019" s="9">
        <f t="shared" si="191"/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188"/>
        <v>1.0071428571428571</v>
      </c>
      <c r="P3020">
        <f t="shared" si="189"/>
        <v>103.17073170731707</v>
      </c>
      <c r="Q3020" t="s">
        <v>8317</v>
      </c>
      <c r="R3020" t="s">
        <v>8357</v>
      </c>
      <c r="S3020" s="9">
        <f t="shared" si="190"/>
        <v>42163.04833333334</v>
      </c>
      <c r="T3020" s="9">
        <f t="shared" si="191"/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188"/>
        <v>1.2123333333333333</v>
      </c>
      <c r="P3021">
        <f t="shared" si="189"/>
        <v>80.464601769911511</v>
      </c>
      <c r="Q3021" t="s">
        <v>8317</v>
      </c>
      <c r="R3021" t="s">
        <v>8357</v>
      </c>
      <c r="S3021" s="9">
        <f t="shared" si="190"/>
        <v>41758.583564814813</v>
      </c>
      <c r="T3021" s="9">
        <f t="shared" si="191"/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188"/>
        <v>1.0057142857142858</v>
      </c>
      <c r="P3022">
        <f t="shared" si="189"/>
        <v>234.66666666666666</v>
      </c>
      <c r="Q3022" t="s">
        <v>8317</v>
      </c>
      <c r="R3022" t="s">
        <v>8357</v>
      </c>
      <c r="S3022" s="9">
        <f t="shared" si="190"/>
        <v>42170.596446759257</v>
      </c>
      <c r="T3022" s="9">
        <f t="shared" si="191"/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188"/>
        <v>1.1602222222222223</v>
      </c>
      <c r="P3023">
        <f t="shared" si="189"/>
        <v>50.689320388349515</v>
      </c>
      <c r="Q3023" t="s">
        <v>8317</v>
      </c>
      <c r="R3023" t="s">
        <v>8357</v>
      </c>
      <c r="S3023" s="9">
        <f t="shared" si="190"/>
        <v>42660.368854166663</v>
      </c>
      <c r="T3023" s="9">
        <f t="shared" si="191"/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188"/>
        <v>1.0087999999999999</v>
      </c>
      <c r="P3024">
        <f t="shared" si="189"/>
        <v>162.70967741935485</v>
      </c>
      <c r="Q3024" t="s">
        <v>8317</v>
      </c>
      <c r="R3024" t="s">
        <v>8357</v>
      </c>
      <c r="S3024" s="9">
        <f t="shared" si="190"/>
        <v>42564.70380787037</v>
      </c>
      <c r="T3024" s="9">
        <f t="shared" si="191"/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188"/>
        <v>1.03</v>
      </c>
      <c r="P3025">
        <f t="shared" si="189"/>
        <v>120.16666666666667</v>
      </c>
      <c r="Q3025" t="s">
        <v>8317</v>
      </c>
      <c r="R3025" t="s">
        <v>8357</v>
      </c>
      <c r="S3025" s="9">
        <f t="shared" si="190"/>
        <v>42121.425763888896</v>
      </c>
      <c r="T3025" s="9">
        <f t="shared" si="191"/>
        <v>42166.425763888896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188"/>
        <v>2.4641999999999999</v>
      </c>
      <c r="P3026">
        <f t="shared" si="189"/>
        <v>67.697802197802204</v>
      </c>
      <c r="Q3026" t="s">
        <v>8317</v>
      </c>
      <c r="R3026" t="s">
        <v>8357</v>
      </c>
      <c r="S3026" s="9">
        <f t="shared" si="190"/>
        <v>41158.743923611109</v>
      </c>
      <c r="T3026" s="9">
        <f t="shared" si="191"/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188"/>
        <v>3.0219999999999998</v>
      </c>
      <c r="P3027">
        <f t="shared" si="189"/>
        <v>52.103448275862071</v>
      </c>
      <c r="Q3027" t="s">
        <v>8317</v>
      </c>
      <c r="R3027" t="s">
        <v>8357</v>
      </c>
      <c r="S3027" s="9">
        <f t="shared" si="190"/>
        <v>41761.259409722225</v>
      </c>
      <c r="T3027" s="9">
        <f t="shared" si="191"/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42783.209398148145</v>
      </c>
      <c r="T3028" s="9">
        <f t="shared" si="191"/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42053.454293981486</v>
      </c>
      <c r="T3029" s="9">
        <f t="shared" si="191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188"/>
        <v>1.6801999999999999</v>
      </c>
      <c r="P3030">
        <f t="shared" si="189"/>
        <v>84.858585858585855</v>
      </c>
      <c r="Q3030" t="s">
        <v>8317</v>
      </c>
      <c r="R3030" t="s">
        <v>8357</v>
      </c>
      <c r="S3030" s="9">
        <f t="shared" si="190"/>
        <v>42567.014178240745</v>
      </c>
      <c r="T3030" s="9">
        <f t="shared" si="191"/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188"/>
        <v>1.0967666666666667</v>
      </c>
      <c r="P3031">
        <f t="shared" si="189"/>
        <v>94.548850574712645</v>
      </c>
      <c r="Q3031" t="s">
        <v>8317</v>
      </c>
      <c r="R3031" t="s">
        <v>8357</v>
      </c>
      <c r="S3031" s="9">
        <f t="shared" si="190"/>
        <v>41932.458877314813</v>
      </c>
      <c r="T3031" s="9">
        <f t="shared" si="191"/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188"/>
        <v>1.0668571428571429</v>
      </c>
      <c r="P3032">
        <f t="shared" si="189"/>
        <v>45.536585365853661</v>
      </c>
      <c r="Q3032" t="s">
        <v>8317</v>
      </c>
      <c r="R3032" t="s">
        <v>8357</v>
      </c>
      <c r="S3032" s="9">
        <f t="shared" si="190"/>
        <v>42233.497349537036</v>
      </c>
      <c r="T3032" s="9">
        <f t="shared" si="191"/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188"/>
        <v>1</v>
      </c>
      <c r="P3033">
        <f t="shared" si="189"/>
        <v>51.724137931034484</v>
      </c>
      <c r="Q3033" t="s">
        <v>8317</v>
      </c>
      <c r="R3033" t="s">
        <v>8357</v>
      </c>
      <c r="S3033" s="9">
        <f t="shared" si="190"/>
        <v>42597.632488425923</v>
      </c>
      <c r="T3033" s="9">
        <f t="shared" si="191"/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42227.794664351852</v>
      </c>
      <c r="T3034" s="9">
        <f t="shared" si="191"/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188"/>
        <v>1.4653333333333334</v>
      </c>
      <c r="P3035">
        <f t="shared" si="189"/>
        <v>191.13043478260869</v>
      </c>
      <c r="Q3035" t="s">
        <v>8317</v>
      </c>
      <c r="R3035" t="s">
        <v>8357</v>
      </c>
      <c r="S3035" s="9">
        <f t="shared" si="190"/>
        <v>42569.860243055555</v>
      </c>
      <c r="T3035" s="9">
        <f t="shared" si="191"/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188"/>
        <v>1.1253599999999999</v>
      </c>
      <c r="P3036">
        <f t="shared" si="189"/>
        <v>89.314285714285717</v>
      </c>
      <c r="Q3036" t="s">
        <v>8317</v>
      </c>
      <c r="R3036" t="s">
        <v>8357</v>
      </c>
      <c r="S3036" s="9">
        <f t="shared" si="190"/>
        <v>42644.285358796296</v>
      </c>
      <c r="T3036" s="9">
        <f t="shared" si="191"/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188"/>
        <v>1.0878684000000001</v>
      </c>
      <c r="P3037">
        <f t="shared" si="189"/>
        <v>88.588631921824103</v>
      </c>
      <c r="Q3037" t="s">
        <v>8317</v>
      </c>
      <c r="R3037" t="s">
        <v>8357</v>
      </c>
      <c r="S3037" s="9">
        <f t="shared" si="190"/>
        <v>41368.310289351852</v>
      </c>
      <c r="T3037" s="9">
        <f t="shared" si="191"/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188"/>
        <v>1.26732</v>
      </c>
      <c r="P3038">
        <f t="shared" si="189"/>
        <v>96.300911854103347</v>
      </c>
      <c r="Q3038" t="s">
        <v>8317</v>
      </c>
      <c r="R3038" t="s">
        <v>8357</v>
      </c>
      <c r="S3038" s="9">
        <f t="shared" si="190"/>
        <v>41466.535231481481</v>
      </c>
      <c r="T3038" s="9">
        <f t="shared" si="191"/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188"/>
        <v>2.1320000000000001</v>
      </c>
      <c r="P3039">
        <f t="shared" si="189"/>
        <v>33.3125</v>
      </c>
      <c r="Q3039" t="s">
        <v>8317</v>
      </c>
      <c r="R3039" t="s">
        <v>8357</v>
      </c>
      <c r="S3039" s="9">
        <f t="shared" si="190"/>
        <v>40378.643206018518</v>
      </c>
      <c r="T3039" s="9">
        <f t="shared" si="191"/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188"/>
        <v>1.0049999999999999</v>
      </c>
      <c r="P3040">
        <f t="shared" si="189"/>
        <v>37.222222222222221</v>
      </c>
      <c r="Q3040" t="s">
        <v>8317</v>
      </c>
      <c r="R3040" t="s">
        <v>8357</v>
      </c>
      <c r="S3040" s="9">
        <f t="shared" si="190"/>
        <v>42373.002280092594</v>
      </c>
      <c r="T3040" s="9">
        <f t="shared" si="191"/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188"/>
        <v>1.0871389999999999</v>
      </c>
      <c r="P3041">
        <f t="shared" si="189"/>
        <v>92.130423728813554</v>
      </c>
      <c r="Q3041" t="s">
        <v>8317</v>
      </c>
      <c r="R3041" t="s">
        <v>8357</v>
      </c>
      <c r="S3041" s="9">
        <f t="shared" si="190"/>
        <v>41610.544421296298</v>
      </c>
      <c r="T3041" s="9">
        <f t="shared" si="191"/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188"/>
        <v>1.075</v>
      </c>
      <c r="P3042">
        <f t="shared" si="189"/>
        <v>76.785714285714292</v>
      </c>
      <c r="Q3042" t="s">
        <v>8317</v>
      </c>
      <c r="R3042" t="s">
        <v>8357</v>
      </c>
      <c r="S3042" s="9">
        <f t="shared" si="190"/>
        <v>42177.541909722218</v>
      </c>
      <c r="T3042" s="9">
        <f t="shared" si="191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188"/>
        <v>1.1048192771084338</v>
      </c>
      <c r="P3043">
        <f t="shared" si="189"/>
        <v>96.526315789473685</v>
      </c>
      <c r="Q3043" t="s">
        <v>8317</v>
      </c>
      <c r="R3043" t="s">
        <v>8357</v>
      </c>
      <c r="S3043" s="9">
        <f t="shared" si="190"/>
        <v>42359.618611111116</v>
      </c>
      <c r="T3043" s="9">
        <f t="shared" si="191"/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188"/>
        <v>1.28</v>
      </c>
      <c r="P3044">
        <f t="shared" si="189"/>
        <v>51.891891891891895</v>
      </c>
      <c r="Q3044" t="s">
        <v>8317</v>
      </c>
      <c r="R3044" t="s">
        <v>8357</v>
      </c>
      <c r="S3044" s="9">
        <f t="shared" si="190"/>
        <v>42253.438043981485</v>
      </c>
      <c r="T3044" s="9">
        <f t="shared" si="191"/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188"/>
        <v>1.1000666666666667</v>
      </c>
      <c r="P3045">
        <f t="shared" si="189"/>
        <v>128.9140625</v>
      </c>
      <c r="Q3045" t="s">
        <v>8317</v>
      </c>
      <c r="R3045" t="s">
        <v>8357</v>
      </c>
      <c r="S3045" s="9">
        <f t="shared" si="190"/>
        <v>42082.820590277777</v>
      </c>
      <c r="T3045" s="9">
        <f t="shared" si="191"/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188"/>
        <v>1.0934166666666667</v>
      </c>
      <c r="P3046">
        <f t="shared" si="189"/>
        <v>84.108974358974365</v>
      </c>
      <c r="Q3046" t="s">
        <v>8317</v>
      </c>
      <c r="R3046" t="s">
        <v>8357</v>
      </c>
      <c r="S3046" s="9">
        <f t="shared" si="190"/>
        <v>42387.4768287037</v>
      </c>
      <c r="T3046" s="9">
        <f t="shared" si="191"/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188"/>
        <v>1.3270650000000002</v>
      </c>
      <c r="P3047">
        <f t="shared" si="189"/>
        <v>82.941562500000003</v>
      </c>
      <c r="Q3047" t="s">
        <v>8317</v>
      </c>
      <c r="R3047" t="s">
        <v>8357</v>
      </c>
      <c r="S3047" s="9">
        <f t="shared" si="190"/>
        <v>41842.905729166669</v>
      </c>
      <c r="T3047" s="9">
        <f t="shared" si="191"/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188"/>
        <v>1.9084810126582279</v>
      </c>
      <c r="P3048">
        <f t="shared" si="189"/>
        <v>259.94827586206895</v>
      </c>
      <c r="Q3048" t="s">
        <v>8317</v>
      </c>
      <c r="R3048" t="s">
        <v>8357</v>
      </c>
      <c r="S3048" s="9">
        <f t="shared" si="190"/>
        <v>41862.553078703706</v>
      </c>
      <c r="T3048" s="9">
        <f t="shared" si="191"/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42443.739050925928</v>
      </c>
      <c r="T3049" s="9">
        <f t="shared" si="191"/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188"/>
        <v>1.6639999999999999</v>
      </c>
      <c r="P3050">
        <f t="shared" si="189"/>
        <v>177.02127659574469</v>
      </c>
      <c r="Q3050" t="s">
        <v>8317</v>
      </c>
      <c r="R3050" t="s">
        <v>8357</v>
      </c>
      <c r="S3050" s="9">
        <f t="shared" si="190"/>
        <v>41975.651180555549</v>
      </c>
      <c r="T3050" s="9">
        <f t="shared" si="191"/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188"/>
        <v>1.0666666666666667</v>
      </c>
      <c r="P3051">
        <f t="shared" si="189"/>
        <v>74.074074074074076</v>
      </c>
      <c r="Q3051" t="s">
        <v>8317</v>
      </c>
      <c r="R3051" t="s">
        <v>8357</v>
      </c>
      <c r="S3051" s="9">
        <f t="shared" si="190"/>
        <v>42138.764525462961</v>
      </c>
      <c r="T3051" s="9">
        <f t="shared" si="191"/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188"/>
        <v>1.06</v>
      </c>
      <c r="P3052">
        <f t="shared" si="189"/>
        <v>70.666666666666671</v>
      </c>
      <c r="Q3052" t="s">
        <v>8317</v>
      </c>
      <c r="R3052" t="s">
        <v>8357</v>
      </c>
      <c r="S3052" s="9">
        <f t="shared" si="190"/>
        <v>42464.91851851852</v>
      </c>
      <c r="T3052" s="9">
        <f t="shared" si="191"/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188"/>
        <v>0.23628571428571429</v>
      </c>
      <c r="P3053">
        <f t="shared" si="189"/>
        <v>23.62857142857143</v>
      </c>
      <c r="Q3053" t="s">
        <v>8317</v>
      </c>
      <c r="R3053" t="s">
        <v>8357</v>
      </c>
      <c r="S3053" s="9">
        <f t="shared" si="190"/>
        <v>42744.166030092587</v>
      </c>
      <c r="T3053" s="9">
        <f t="shared" si="191"/>
        <v>42774.166030092587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42122.420069444444</v>
      </c>
      <c r="T3054" s="9">
        <f t="shared" si="191"/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188"/>
        <v>4.0000000000000001E-3</v>
      </c>
      <c r="P3055">
        <f t="shared" si="189"/>
        <v>13.333333333333334</v>
      </c>
      <c r="Q3055" t="s">
        <v>8317</v>
      </c>
      <c r="R3055" t="s">
        <v>8357</v>
      </c>
      <c r="S3055" s="9">
        <f t="shared" si="190"/>
        <v>41862.511724537035</v>
      </c>
      <c r="T3055" s="9">
        <f t="shared" si="191"/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42027.582800925928</v>
      </c>
      <c r="T3056" s="9">
        <f t="shared" si="191"/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41953.70821759259</v>
      </c>
      <c r="T3057" s="9">
        <f t="shared" si="191"/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41851.386388888888</v>
      </c>
      <c r="T3058" s="9">
        <f t="shared" si="191"/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42433.400590277779</v>
      </c>
      <c r="T3059" s="9">
        <f t="shared" si="191"/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42460.124305555553</v>
      </c>
      <c r="T3060" s="9">
        <f t="shared" si="191"/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41829.685717592591</v>
      </c>
      <c r="T3061" s="9">
        <f t="shared" si="191"/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188"/>
        <v>1.5227272727272728E-3</v>
      </c>
      <c r="P3062">
        <f t="shared" si="189"/>
        <v>55.833333333333336</v>
      </c>
      <c r="Q3062" t="s">
        <v>8317</v>
      </c>
      <c r="R3062" t="s">
        <v>8357</v>
      </c>
      <c r="S3062" s="9">
        <f t="shared" si="190"/>
        <v>42245.024699074071</v>
      </c>
      <c r="T3062" s="9">
        <f t="shared" si="191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41834.534120370372</v>
      </c>
      <c r="T3063" s="9">
        <f t="shared" si="191"/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188"/>
        <v>0.66839999999999999</v>
      </c>
      <c r="P3064">
        <f t="shared" si="189"/>
        <v>99.761194029850742</v>
      </c>
      <c r="Q3064" t="s">
        <v>8317</v>
      </c>
      <c r="R3064" t="s">
        <v>8357</v>
      </c>
      <c r="S3064" s="9">
        <f t="shared" si="190"/>
        <v>42248.285787037035</v>
      </c>
      <c r="T3064" s="9">
        <f t="shared" si="191"/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188"/>
        <v>0.19566666666666666</v>
      </c>
      <c r="P3065">
        <f t="shared" si="189"/>
        <v>25.521739130434781</v>
      </c>
      <c r="Q3065" t="s">
        <v>8317</v>
      </c>
      <c r="R3065" t="s">
        <v>8357</v>
      </c>
      <c r="S3065" s="9">
        <f t="shared" si="190"/>
        <v>42630.672893518517</v>
      </c>
      <c r="T3065" s="9">
        <f t="shared" si="191"/>
        <v>42665.672893518517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188"/>
        <v>0.11294666666666667</v>
      </c>
      <c r="P3066">
        <f t="shared" si="189"/>
        <v>117.65277777777777</v>
      </c>
      <c r="Q3066" t="s">
        <v>8317</v>
      </c>
      <c r="R3066" t="s">
        <v>8357</v>
      </c>
      <c r="S3066" s="9">
        <f t="shared" si="190"/>
        <v>42298.880162037036</v>
      </c>
      <c r="T3066" s="9">
        <f t="shared" si="191"/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41824.805231481485</v>
      </c>
      <c r="T3067" s="9">
        <f t="shared" si="191"/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188"/>
        <v>0.11985714285714286</v>
      </c>
      <c r="P3068">
        <f t="shared" si="189"/>
        <v>2796.6666666666665</v>
      </c>
      <c r="Q3068" t="s">
        <v>8317</v>
      </c>
      <c r="R3068" t="s">
        <v>8357</v>
      </c>
      <c r="S3068" s="9">
        <f t="shared" si="190"/>
        <v>42530.978437500002</v>
      </c>
      <c r="T3068" s="9">
        <f t="shared" si="191"/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42226.688414351855</v>
      </c>
      <c r="T3069" s="9">
        <f t="shared" si="191"/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42263.441574074073</v>
      </c>
      <c r="T3070" s="9">
        <f t="shared" si="191"/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188"/>
        <v>0.14099999999999999</v>
      </c>
      <c r="P3071">
        <f t="shared" si="189"/>
        <v>20.142857142857142</v>
      </c>
      <c r="Q3071" t="s">
        <v>8317</v>
      </c>
      <c r="R3071" t="s">
        <v>8357</v>
      </c>
      <c r="S3071" s="9">
        <f t="shared" si="190"/>
        <v>41957.583726851852</v>
      </c>
      <c r="T3071" s="9">
        <f t="shared" si="191"/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188"/>
        <v>3.3399999999999999E-2</v>
      </c>
      <c r="P3072">
        <f t="shared" si="189"/>
        <v>20.875</v>
      </c>
      <c r="Q3072" t="s">
        <v>8317</v>
      </c>
      <c r="R3072" t="s">
        <v>8357</v>
      </c>
      <c r="S3072" s="9">
        <f t="shared" si="190"/>
        <v>42690.483437499999</v>
      </c>
      <c r="T3072" s="9">
        <f t="shared" si="191"/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188"/>
        <v>0.59775</v>
      </c>
      <c r="P3073">
        <f t="shared" si="189"/>
        <v>61.307692307692307</v>
      </c>
      <c r="Q3073" t="s">
        <v>8317</v>
      </c>
      <c r="R3073" t="s">
        <v>8357</v>
      </c>
      <c r="S3073" s="9">
        <f t="shared" si="190"/>
        <v>42097.482418981483</v>
      </c>
      <c r="T3073" s="9">
        <f t="shared" si="191"/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ref="O3074:O3137" si="192">E3074/D3074</f>
        <v>1.6666666666666666E-4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42658.440532407403</v>
      </c>
      <c r="T3074" s="9">
        <f t="shared" si="191"/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si="192"/>
        <v>2.3035714285714285E-4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(((J3075/60)/60)/24)+DATE(1970,1,1)+(-6/24)</f>
        <v>42111.434027777781</v>
      </c>
      <c r="T3075" s="9">
        <f t="shared" ref="T3075:T3138" si="195">(((I3075/60)/60)/24)+DATE(1970,1,1)+(-6/24)</f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192"/>
        <v>8.8000000000000003E-4</v>
      </c>
      <c r="P3076">
        <f t="shared" si="193"/>
        <v>7.333333333333333</v>
      </c>
      <c r="Q3076" t="s">
        <v>8317</v>
      </c>
      <c r="R3076" t="s">
        <v>8357</v>
      </c>
      <c r="S3076" s="9">
        <f t="shared" si="194"/>
        <v>42409.321284722217</v>
      </c>
      <c r="T3076" s="9">
        <f t="shared" si="195"/>
        <v>42439.321284722217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42550.852314814809</v>
      </c>
      <c r="T3077" s="9">
        <f t="shared" si="195"/>
        <v>42600.852314814809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42226.401886574073</v>
      </c>
      <c r="T3078" s="9">
        <f t="shared" si="195"/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42766.706921296296</v>
      </c>
      <c r="T3079" s="9">
        <f t="shared" si="195"/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192"/>
        <v>1.1833333333333333E-3</v>
      </c>
      <c r="P3080">
        <f t="shared" si="193"/>
        <v>23.666666666666668</v>
      </c>
      <c r="Q3080" t="s">
        <v>8317</v>
      </c>
      <c r="R3080" t="s">
        <v>8357</v>
      </c>
      <c r="S3080" s="9">
        <f t="shared" si="194"/>
        <v>42030.888831018514</v>
      </c>
      <c r="T3080" s="9">
        <f t="shared" si="195"/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192"/>
        <v>8.4173998587352451E-3</v>
      </c>
      <c r="P3081">
        <f t="shared" si="193"/>
        <v>415.77777777777777</v>
      </c>
      <c r="Q3081" t="s">
        <v>8317</v>
      </c>
      <c r="R3081" t="s">
        <v>8357</v>
      </c>
      <c r="S3081" s="9">
        <f t="shared" si="194"/>
        <v>42055.463368055556</v>
      </c>
      <c r="T3081" s="9">
        <f t="shared" si="195"/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192"/>
        <v>1.8799999999999999E-4</v>
      </c>
      <c r="P3082">
        <f t="shared" si="193"/>
        <v>53.714285714285715</v>
      </c>
      <c r="Q3082" t="s">
        <v>8317</v>
      </c>
      <c r="R3082" t="s">
        <v>8357</v>
      </c>
      <c r="S3082" s="9">
        <f t="shared" si="194"/>
        <v>41939.778287037036</v>
      </c>
      <c r="T3082" s="9">
        <f t="shared" si="195"/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42236.931608796294</v>
      </c>
      <c r="T3083" s="9">
        <f t="shared" si="195"/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42293.672986111109</v>
      </c>
      <c r="T3084" s="9">
        <f t="shared" si="195"/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192"/>
        <v>2.8E-3</v>
      </c>
      <c r="P3085">
        <f t="shared" si="193"/>
        <v>18.666666666666668</v>
      </c>
      <c r="Q3085" t="s">
        <v>8317</v>
      </c>
      <c r="R3085" t="s">
        <v>8357</v>
      </c>
      <c r="S3085" s="9">
        <f t="shared" si="194"/>
        <v>41853.313402777778</v>
      </c>
      <c r="T3085" s="9">
        <f t="shared" si="195"/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192"/>
        <v>0.11579206701157921</v>
      </c>
      <c r="P3086">
        <f t="shared" si="193"/>
        <v>78.333333333333329</v>
      </c>
      <c r="Q3086" t="s">
        <v>8317</v>
      </c>
      <c r="R3086" t="s">
        <v>8357</v>
      </c>
      <c r="S3086" s="9">
        <f t="shared" si="194"/>
        <v>42100.473738425921</v>
      </c>
      <c r="T3086" s="9">
        <f t="shared" si="195"/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192"/>
        <v>2.4400000000000002E-2</v>
      </c>
      <c r="P3087">
        <f t="shared" si="193"/>
        <v>67.777777777777771</v>
      </c>
      <c r="Q3087" t="s">
        <v>8317</v>
      </c>
      <c r="R3087" t="s">
        <v>8357</v>
      </c>
      <c r="S3087" s="9">
        <f t="shared" si="194"/>
        <v>42246.633784722217</v>
      </c>
      <c r="T3087" s="9">
        <f t="shared" si="195"/>
        <v>42276.633784722217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192"/>
        <v>2.5000000000000001E-3</v>
      </c>
      <c r="P3088">
        <f t="shared" si="193"/>
        <v>16.666666666666668</v>
      </c>
      <c r="Q3088" t="s">
        <v>8317</v>
      </c>
      <c r="R3088" t="s">
        <v>8357</v>
      </c>
      <c r="S3088" s="9">
        <f t="shared" si="194"/>
        <v>42173.42082175926</v>
      </c>
      <c r="T3088" s="9">
        <f t="shared" si="195"/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42664.900347222225</v>
      </c>
      <c r="T3089" s="9">
        <f t="shared" si="195"/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41981.32230324074</v>
      </c>
      <c r="T3090" s="9">
        <f t="shared" si="195"/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192"/>
        <v>0.23416000000000001</v>
      </c>
      <c r="P3091">
        <f t="shared" si="193"/>
        <v>130.0888888888889</v>
      </c>
      <c r="Q3091" t="s">
        <v>8317</v>
      </c>
      <c r="R3091" t="s">
        <v>8357</v>
      </c>
      <c r="S3091" s="9">
        <f t="shared" si="194"/>
        <v>42528.292627314819</v>
      </c>
      <c r="T3091" s="9">
        <f t="shared" si="195"/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192"/>
        <v>5.080888888888889E-2</v>
      </c>
      <c r="P3092">
        <f t="shared" si="193"/>
        <v>1270.2222222222222</v>
      </c>
      <c r="Q3092" t="s">
        <v>8317</v>
      </c>
      <c r="R3092" t="s">
        <v>8357</v>
      </c>
      <c r="S3092" s="9">
        <f t="shared" si="194"/>
        <v>42065.568807870368</v>
      </c>
      <c r="T3092" s="9">
        <f t="shared" si="195"/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192"/>
        <v>0.15920000000000001</v>
      </c>
      <c r="P3093">
        <f t="shared" si="193"/>
        <v>88.444444444444443</v>
      </c>
      <c r="Q3093" t="s">
        <v>8317</v>
      </c>
      <c r="R3093" t="s">
        <v>8357</v>
      </c>
      <c r="S3093" s="9">
        <f t="shared" si="194"/>
        <v>42566.698414351849</v>
      </c>
      <c r="T3093" s="9">
        <f t="shared" si="195"/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192"/>
        <v>1.1831900000000001E-2</v>
      </c>
      <c r="P3094">
        <f t="shared" si="193"/>
        <v>56.342380952380957</v>
      </c>
      <c r="Q3094" t="s">
        <v>8317</v>
      </c>
      <c r="R3094" t="s">
        <v>8357</v>
      </c>
      <c r="S3094" s="9">
        <f t="shared" si="194"/>
        <v>42255.369351851856</v>
      </c>
      <c r="T3094" s="9">
        <f t="shared" si="195"/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192"/>
        <v>0.22750000000000001</v>
      </c>
      <c r="P3095">
        <f t="shared" si="193"/>
        <v>53.529411764705884</v>
      </c>
      <c r="Q3095" t="s">
        <v>8317</v>
      </c>
      <c r="R3095" t="s">
        <v>8357</v>
      </c>
      <c r="S3095" s="9">
        <f t="shared" si="194"/>
        <v>41760.659039351849</v>
      </c>
      <c r="T3095" s="9">
        <f t="shared" si="195"/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42207.545787037037</v>
      </c>
      <c r="T3096" s="9">
        <f t="shared" si="195"/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42522.775231481486</v>
      </c>
      <c r="T3097" s="9">
        <f t="shared" si="195"/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192"/>
        <v>3.9750000000000001E-2</v>
      </c>
      <c r="P3098">
        <f t="shared" si="193"/>
        <v>56.785714285714285</v>
      </c>
      <c r="Q3098" t="s">
        <v>8317</v>
      </c>
      <c r="R3098" t="s">
        <v>8357</v>
      </c>
      <c r="S3098" s="9">
        <f t="shared" si="194"/>
        <v>42114.575532407413</v>
      </c>
      <c r="T3098" s="9">
        <f t="shared" si="195"/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192"/>
        <v>0.17150000000000001</v>
      </c>
      <c r="P3099">
        <f t="shared" si="193"/>
        <v>40.833333333333336</v>
      </c>
      <c r="Q3099" t="s">
        <v>8317</v>
      </c>
      <c r="R3099" t="s">
        <v>8357</v>
      </c>
      <c r="S3099" s="9">
        <f t="shared" si="194"/>
        <v>42629.253483796296</v>
      </c>
      <c r="T3099" s="9">
        <f t="shared" si="195"/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192"/>
        <v>3.608004104669061E-2</v>
      </c>
      <c r="P3100">
        <f t="shared" si="193"/>
        <v>65.111111111111114</v>
      </c>
      <c r="Q3100" t="s">
        <v>8317</v>
      </c>
      <c r="R3100" t="s">
        <v>8357</v>
      </c>
      <c r="S3100" s="9">
        <f t="shared" si="194"/>
        <v>42359.542233796295</v>
      </c>
      <c r="T3100" s="9">
        <f t="shared" si="195"/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42381.939710648148</v>
      </c>
      <c r="T3101" s="9">
        <f t="shared" si="195"/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192"/>
        <v>0.15225</v>
      </c>
      <c r="P3102">
        <f t="shared" si="193"/>
        <v>140.53846153846155</v>
      </c>
      <c r="Q3102" t="s">
        <v>8317</v>
      </c>
      <c r="R3102" t="s">
        <v>8357</v>
      </c>
      <c r="S3102" s="9">
        <f t="shared" si="194"/>
        <v>41902.372395833336</v>
      </c>
      <c r="T3102" s="9">
        <f t="shared" si="195"/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42171.133530092593</v>
      </c>
      <c r="T3103" s="9">
        <f t="shared" si="195"/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192"/>
        <v>0.391125</v>
      </c>
      <c r="P3104">
        <f t="shared" si="193"/>
        <v>69.533333333333331</v>
      </c>
      <c r="Q3104" t="s">
        <v>8317</v>
      </c>
      <c r="R3104" t="s">
        <v>8357</v>
      </c>
      <c r="S3104" s="9">
        <f t="shared" si="194"/>
        <v>42555.090486111112</v>
      </c>
      <c r="T3104" s="9">
        <f t="shared" si="195"/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42106.906319444446</v>
      </c>
      <c r="T3105" s="9">
        <f t="shared" si="195"/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42006.658692129626</v>
      </c>
      <c r="T3106" s="9">
        <f t="shared" si="195"/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192"/>
        <v>0.4236099230111206</v>
      </c>
      <c r="P3107">
        <f t="shared" si="193"/>
        <v>79.870967741935488</v>
      </c>
      <c r="Q3107" t="s">
        <v>8317</v>
      </c>
      <c r="R3107" t="s">
        <v>8357</v>
      </c>
      <c r="S3107" s="9">
        <f t="shared" si="194"/>
        <v>41876.468935185185</v>
      </c>
      <c r="T3107" s="9">
        <f t="shared" si="195"/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42241.179120370376</v>
      </c>
      <c r="T3108" s="9">
        <f t="shared" si="195"/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192"/>
        <v>0.197625</v>
      </c>
      <c r="P3109">
        <f t="shared" si="193"/>
        <v>272.58620689655174</v>
      </c>
      <c r="Q3109" t="s">
        <v>8317</v>
      </c>
      <c r="R3109" t="s">
        <v>8357</v>
      </c>
      <c r="S3109" s="9">
        <f t="shared" si="194"/>
        <v>42128.564247685179</v>
      </c>
      <c r="T3109" s="9">
        <f t="shared" si="195"/>
        <v>42135.564247685179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42062.430486111116</v>
      </c>
      <c r="T3110" s="9">
        <f t="shared" si="195"/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192"/>
        <v>0.25030188679245285</v>
      </c>
      <c r="P3111">
        <f t="shared" si="193"/>
        <v>58.184210526315788</v>
      </c>
      <c r="Q3111" t="s">
        <v>8317</v>
      </c>
      <c r="R3111" t="s">
        <v>8357</v>
      </c>
      <c r="S3111" s="9">
        <f t="shared" si="194"/>
        <v>41843.875115740739</v>
      </c>
      <c r="T3111" s="9">
        <f t="shared" si="195"/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42744.781469907408</v>
      </c>
      <c r="T3112" s="9">
        <f t="shared" si="195"/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192"/>
        <v>0.26640000000000003</v>
      </c>
      <c r="P3113">
        <f t="shared" si="193"/>
        <v>70.10526315789474</v>
      </c>
      <c r="Q3113" t="s">
        <v>8317</v>
      </c>
      <c r="R3113" t="s">
        <v>8357</v>
      </c>
      <c r="S3113" s="9">
        <f t="shared" si="194"/>
        <v>41885.345138888886</v>
      </c>
      <c r="T3113" s="9">
        <f t="shared" si="195"/>
        <v>41916.345138888886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192"/>
        <v>4.7363636363636365E-2</v>
      </c>
      <c r="P3114">
        <f t="shared" si="193"/>
        <v>57.888888888888886</v>
      </c>
      <c r="Q3114" t="s">
        <v>8317</v>
      </c>
      <c r="R3114" t="s">
        <v>8357</v>
      </c>
      <c r="S3114" s="9">
        <f t="shared" si="194"/>
        <v>42614.871921296297</v>
      </c>
      <c r="T3114" s="9">
        <f t="shared" si="195"/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192"/>
        <v>4.2435339894712751E-2</v>
      </c>
      <c r="P3115">
        <f t="shared" si="193"/>
        <v>125.27027027027027</v>
      </c>
      <c r="Q3115" t="s">
        <v>8317</v>
      </c>
      <c r="R3115" t="s">
        <v>8357</v>
      </c>
      <c r="S3115" s="9">
        <f t="shared" si="194"/>
        <v>42081.481273148151</v>
      </c>
      <c r="T3115" s="9">
        <f t="shared" si="195"/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41843.382523148146</v>
      </c>
      <c r="T3116" s="9">
        <f t="shared" si="195"/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42496.197071759263</v>
      </c>
      <c r="T3117" s="9">
        <f t="shared" si="195"/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42081.265335648146</v>
      </c>
      <c r="T3118" s="9">
        <f t="shared" si="195"/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42509.124537037031</v>
      </c>
      <c r="T3119" s="9">
        <f t="shared" si="195"/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42534.399571759262</v>
      </c>
      <c r="T3120" s="9">
        <f t="shared" si="195"/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42059.79550925926</v>
      </c>
      <c r="T3121" s="9">
        <f t="shared" si="195"/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42435.692083333335</v>
      </c>
      <c r="T3122" s="9">
        <f t="shared" si="195"/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8305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41848.429803240739</v>
      </c>
      <c r="T3123" s="9">
        <f t="shared" si="195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8305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42678.682083333333</v>
      </c>
      <c r="T3124" s="9">
        <f t="shared" si="195"/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8305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192"/>
        <v>0.68153600000000003</v>
      </c>
      <c r="P3125">
        <f t="shared" si="193"/>
        <v>244.80459770114942</v>
      </c>
      <c r="Q3125" t="s">
        <v>8317</v>
      </c>
      <c r="R3125" t="s">
        <v>8357</v>
      </c>
      <c r="S3125" s="9">
        <f t="shared" si="194"/>
        <v>42530.743032407408</v>
      </c>
      <c r="T3125" s="9">
        <f t="shared" si="195"/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8305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41977.530104166668</v>
      </c>
      <c r="T3126" s="9">
        <f t="shared" si="195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8305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42345.95685185185</v>
      </c>
      <c r="T3127" s="9">
        <f t="shared" si="195"/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8305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192"/>
        <v>4.1599999999999998E-2</v>
      </c>
      <c r="P3128">
        <f t="shared" si="193"/>
        <v>61.176470588235297</v>
      </c>
      <c r="Q3128" t="s">
        <v>8317</v>
      </c>
      <c r="R3128" t="s">
        <v>8357</v>
      </c>
      <c r="S3128" s="9">
        <f t="shared" si="194"/>
        <v>42426.76807870371</v>
      </c>
      <c r="T3128" s="9">
        <f t="shared" si="195"/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8305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42034.606817129628</v>
      </c>
      <c r="T3129" s="9">
        <f t="shared" si="195"/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9">
        <f t="shared" si="194"/>
        <v>42780.575706018513</v>
      </c>
      <c r="T3130" s="9">
        <f t="shared" si="195"/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42803.592812499999</v>
      </c>
      <c r="T3131" s="9">
        <f t="shared" si="195"/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42808.390231481477</v>
      </c>
      <c r="T3132" s="9">
        <f t="shared" si="195"/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42803.329224537039</v>
      </c>
      <c r="T3133" s="9">
        <f t="shared" si="195"/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42786.100231481483</v>
      </c>
      <c r="T3134" s="9">
        <f t="shared" si="195"/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42788.315208333333</v>
      </c>
      <c r="T3135" s="9">
        <f t="shared" si="195"/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42800.470127314817</v>
      </c>
      <c r="T3136" s="9">
        <f t="shared" si="195"/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9">
        <f t="shared" si="194"/>
        <v>42806.901863425926</v>
      </c>
      <c r="T3137" s="9">
        <f t="shared" si="195"/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ref="O3138:O3201" si="196">E3138/D3138</f>
        <v>1.278</v>
      </c>
      <c r="P3138">
        <f t="shared" si="193"/>
        <v>29.045454545454547</v>
      </c>
      <c r="Q3138" t="s">
        <v>8317</v>
      </c>
      <c r="R3138" t="s">
        <v>8318</v>
      </c>
      <c r="S3138" s="9">
        <f t="shared" si="194"/>
        <v>42789.212430555555</v>
      </c>
      <c r="T3138" s="9">
        <f t="shared" si="195"/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si="196"/>
        <v>3.3333333333333333E-2</v>
      </c>
      <c r="P3139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(((J3139/60)/60)/24)+DATE(1970,1,1)+(-6/24)</f>
        <v>42807.635057870371</v>
      </c>
      <c r="T3139" s="9">
        <f t="shared" ref="T3139:T3202" si="199">(((I3139/60)/60)/24)+DATE(1970,1,1)+(-6/24)</f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42809.395914351851</v>
      </c>
      <c r="T3140" s="9">
        <f t="shared" si="199"/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42785.020370370374</v>
      </c>
      <c r="T3141" s="9">
        <f t="shared" si="199"/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42802.468784722223</v>
      </c>
      <c r="T3142" s="9">
        <f t="shared" si="199"/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42800.503333333334</v>
      </c>
      <c r="T3143" s="9">
        <f t="shared" si="199"/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42783.263182870374</v>
      </c>
      <c r="T3144" s="9">
        <f t="shared" si="199"/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42808.108287037037</v>
      </c>
      <c r="T3145" s="9">
        <f t="shared" si="199"/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9">
        <f t="shared" si="198"/>
        <v>42796.288275462968</v>
      </c>
      <c r="T3146" s="9">
        <f t="shared" si="199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42761.790902777779</v>
      </c>
      <c r="T3147" s="9">
        <f t="shared" si="199"/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42796.432476851856</v>
      </c>
      <c r="T3148" s="9">
        <f t="shared" si="199"/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9">
        <f t="shared" si="198"/>
        <v>41909.719386574077</v>
      </c>
      <c r="T3149" s="9">
        <f t="shared" si="199"/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9">
        <f t="shared" si="198"/>
        <v>41891.415324074071</v>
      </c>
      <c r="T3150" s="9">
        <f t="shared" si="199"/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41225.767361111109</v>
      </c>
      <c r="T3151" s="9">
        <f t="shared" si="199"/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9">
        <f t="shared" si="198"/>
        <v>40478.013923611114</v>
      </c>
      <c r="T3152" s="9">
        <f t="shared" si="199"/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9">
        <f t="shared" si="198"/>
        <v>41862.58997685185</v>
      </c>
      <c r="T3153" s="9">
        <f t="shared" si="199"/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9">
        <f t="shared" si="198"/>
        <v>41550.617673611108</v>
      </c>
      <c r="T3154" s="9">
        <f t="shared" si="199"/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9">
        <f t="shared" si="198"/>
        <v>40632.904363425929</v>
      </c>
      <c r="T3155" s="9">
        <f t="shared" si="199"/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9">
        <f t="shared" si="198"/>
        <v>40970.625671296293</v>
      </c>
      <c r="T3156" s="9">
        <f t="shared" si="199"/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9">
        <f t="shared" si="198"/>
        <v>41233.249131944445</v>
      </c>
      <c r="T3157" s="9">
        <f t="shared" si="199"/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9">
        <f t="shared" si="198"/>
        <v>41026.703055555554</v>
      </c>
      <c r="T3158" s="9">
        <f t="shared" si="199"/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9">
        <f t="shared" si="198"/>
        <v>41829.538252314815</v>
      </c>
      <c r="T3159" s="9">
        <f t="shared" si="199"/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9">
        <f t="shared" si="198"/>
        <v>41447.589722222219</v>
      </c>
      <c r="T3160" s="9">
        <f t="shared" si="199"/>
        <v>41477.589722222219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9">
        <f t="shared" si="198"/>
        <v>40883.816678240742</v>
      </c>
      <c r="T3161" s="9">
        <f t="shared" si="199"/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9">
        <f t="shared" si="198"/>
        <v>41841.01489583333</v>
      </c>
      <c r="T3162" s="9">
        <f t="shared" si="199"/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9">
        <f t="shared" si="198"/>
        <v>41897.286134259259</v>
      </c>
      <c r="T3163" s="9">
        <f t="shared" si="199"/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9">
        <f t="shared" si="198"/>
        <v>41799.435902777775</v>
      </c>
      <c r="T3164" s="9">
        <f t="shared" si="199"/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9">
        <f t="shared" si="198"/>
        <v>41775.503761574073</v>
      </c>
      <c r="T3165" s="9">
        <f t="shared" si="199"/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9">
        <f t="shared" si="198"/>
        <v>41766.55572916667</v>
      </c>
      <c r="T3166" s="9">
        <f t="shared" si="199"/>
        <v>41799.55572916667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9">
        <f t="shared" si="198"/>
        <v>40643.909259259257</v>
      </c>
      <c r="T3167" s="9">
        <f t="shared" si="199"/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9">
        <f t="shared" si="198"/>
        <v>41940.44158564815</v>
      </c>
      <c r="T3168" s="9">
        <f t="shared" si="199"/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9">
        <f t="shared" si="198"/>
        <v>41838.925706018519</v>
      </c>
      <c r="T3169" s="9">
        <f t="shared" si="199"/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9">
        <f t="shared" si="198"/>
        <v>41771.855937500004</v>
      </c>
      <c r="T3170" s="9">
        <f t="shared" si="199"/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41591.487974537034</v>
      </c>
      <c r="T3171" s="9">
        <f t="shared" si="199"/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9">
        <f t="shared" si="198"/>
        <v>41788.830370370371</v>
      </c>
      <c r="T3172" s="9">
        <f t="shared" si="199"/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9">
        <f t="shared" si="198"/>
        <v>42466.358310185184</v>
      </c>
      <c r="T3173" s="9">
        <f t="shared" si="199"/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9">
        <f t="shared" si="198"/>
        <v>40923.479953703703</v>
      </c>
      <c r="T3174" s="9">
        <f t="shared" si="199"/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9">
        <f t="shared" si="198"/>
        <v>41878.628379629627</v>
      </c>
      <c r="T3175" s="9">
        <f t="shared" si="199"/>
        <v>41908.628379629627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9">
        <f t="shared" si="198"/>
        <v>41862.614675925928</v>
      </c>
      <c r="T3176" s="9">
        <f t="shared" si="199"/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40531.636886574073</v>
      </c>
      <c r="T3177" s="9">
        <f t="shared" si="199"/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9">
        <f t="shared" si="198"/>
        <v>41477.680914351848</v>
      </c>
      <c r="T3178" s="9">
        <f t="shared" si="199"/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9">
        <f t="shared" si="198"/>
        <v>41781.416770833333</v>
      </c>
      <c r="T3179" s="9">
        <f t="shared" si="199"/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9">
        <f t="shared" si="198"/>
        <v>41806.355034722219</v>
      </c>
      <c r="T3180" s="9">
        <f t="shared" si="199"/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9">
        <f t="shared" si="198"/>
        <v>41375.452210648145</v>
      </c>
      <c r="T3181" s="9">
        <f t="shared" si="199"/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9">
        <f t="shared" si="198"/>
        <v>41780.162604166668</v>
      </c>
      <c r="T3182" s="9">
        <f t="shared" si="199"/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9">
        <f t="shared" si="198"/>
        <v>41779.060034722221</v>
      </c>
      <c r="T3183" s="9">
        <f t="shared" si="199"/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9">
        <f t="shared" si="198"/>
        <v>40883.699317129627</v>
      </c>
      <c r="T3184" s="9">
        <f t="shared" si="199"/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9">
        <f t="shared" si="198"/>
        <v>41491.54478009259</v>
      </c>
      <c r="T3185" s="9">
        <f t="shared" si="199"/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9">
        <f t="shared" si="198"/>
        <v>41791.743414351848</v>
      </c>
      <c r="T3186" s="9">
        <f t="shared" si="199"/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9">
        <f t="shared" si="198"/>
        <v>41829.727326388893</v>
      </c>
      <c r="T3187" s="9">
        <f t="shared" si="199"/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9">
        <f t="shared" si="198"/>
        <v>41868.674050925925</v>
      </c>
      <c r="T3188" s="9">
        <f t="shared" si="199"/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9">
        <f t="shared" si="198"/>
        <v>41835.416354166664</v>
      </c>
      <c r="T3189" s="9">
        <f t="shared" si="199"/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196"/>
        <v>0.65</v>
      </c>
      <c r="P3190">
        <f t="shared" si="197"/>
        <v>14.444444444444445</v>
      </c>
      <c r="Q3190" t="s">
        <v>8317</v>
      </c>
      <c r="R3190" t="s">
        <v>8359</v>
      </c>
      <c r="S3190" s="9">
        <f t="shared" si="198"/>
        <v>42144.165532407409</v>
      </c>
      <c r="T3190" s="9">
        <f t="shared" si="199"/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196"/>
        <v>0.12327272727272727</v>
      </c>
      <c r="P3191">
        <f t="shared" si="197"/>
        <v>356.84210526315792</v>
      </c>
      <c r="Q3191" t="s">
        <v>8317</v>
      </c>
      <c r="R3191" t="s">
        <v>8359</v>
      </c>
      <c r="S3191" s="9">
        <f t="shared" si="198"/>
        <v>42118.096435185187</v>
      </c>
      <c r="T3191" s="9">
        <f t="shared" si="199"/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42682.901331018518</v>
      </c>
      <c r="T3192" s="9">
        <f t="shared" si="199"/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42538.505428240736</v>
      </c>
      <c r="T3193" s="9">
        <f t="shared" si="199"/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42018.69049768518</v>
      </c>
      <c r="T3194" s="9">
        <f t="shared" si="199"/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196"/>
        <v>0.1174</v>
      </c>
      <c r="P3195">
        <f t="shared" si="197"/>
        <v>24.458333333333332</v>
      </c>
      <c r="Q3195" t="s">
        <v>8317</v>
      </c>
      <c r="R3195" t="s">
        <v>8359</v>
      </c>
      <c r="S3195" s="9">
        <f t="shared" si="198"/>
        <v>42010.718240740738</v>
      </c>
      <c r="T3195" s="9">
        <f t="shared" si="199"/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42181.812476851846</v>
      </c>
      <c r="T3196" s="9">
        <f t="shared" si="199"/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196"/>
        <v>0.59142857142857141</v>
      </c>
      <c r="P3197">
        <f t="shared" si="197"/>
        <v>53.07692307692308</v>
      </c>
      <c r="Q3197" t="s">
        <v>8317</v>
      </c>
      <c r="R3197" t="s">
        <v>8359</v>
      </c>
      <c r="S3197" s="9">
        <f t="shared" si="198"/>
        <v>42017.344236111108</v>
      </c>
      <c r="T3197" s="9">
        <f t="shared" si="199"/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42157.348090277781</v>
      </c>
      <c r="T3198" s="9">
        <f t="shared" si="199"/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42009.243263888886</v>
      </c>
      <c r="T3199" s="9">
        <f t="shared" si="199"/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196"/>
        <v>3.6666666666666666E-3</v>
      </c>
      <c r="P3200">
        <f t="shared" si="197"/>
        <v>36.666666666666664</v>
      </c>
      <c r="Q3200" t="s">
        <v>8317</v>
      </c>
      <c r="R3200" t="s">
        <v>8359</v>
      </c>
      <c r="S3200" s="9">
        <f t="shared" si="198"/>
        <v>42013.174502314811</v>
      </c>
      <c r="T3200" s="9">
        <f t="shared" si="199"/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196"/>
        <v>0.52159999999999995</v>
      </c>
      <c r="P3201">
        <f t="shared" si="197"/>
        <v>49.20754716981132</v>
      </c>
      <c r="Q3201" t="s">
        <v>8317</v>
      </c>
      <c r="R3201" t="s">
        <v>8359</v>
      </c>
      <c r="S3201" s="9">
        <f t="shared" si="198"/>
        <v>41858.511782407404</v>
      </c>
      <c r="T3201" s="9">
        <f t="shared" si="199"/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ref="O3202:O3265" si="200">E3202/D3202</f>
        <v>2.0000000000000002E-5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42460.070613425924</v>
      </c>
      <c r="T3202" s="9">
        <f t="shared" si="199"/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si="200"/>
        <v>1.2500000000000001E-2</v>
      </c>
      <c r="P3203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(((J3203/60)/60)/24)+DATE(1970,1,1)+(-6/24)</f>
        <v>41861.517094907409</v>
      </c>
      <c r="T3203" s="9">
        <f t="shared" ref="T3203:T3266" si="203">(((I3203/60)/60)/24)+DATE(1970,1,1)+(-6/24)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42293.603541666671</v>
      </c>
      <c r="T3204" s="9">
        <f t="shared" si="203"/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00"/>
        <v>0.25</v>
      </c>
      <c r="P3205">
        <f t="shared" si="201"/>
        <v>41.666666666666664</v>
      </c>
      <c r="Q3205" t="s">
        <v>8317</v>
      </c>
      <c r="R3205" t="s">
        <v>8359</v>
      </c>
      <c r="S3205" s="9">
        <f t="shared" si="202"/>
        <v>42242.738680555558</v>
      </c>
      <c r="T3205" s="9">
        <f t="shared" si="203"/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42172.436099537037</v>
      </c>
      <c r="T3206" s="9">
        <f t="shared" si="203"/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42095.124675925923</v>
      </c>
      <c r="T3207" s="9">
        <f t="shared" si="203"/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42236.026053240741</v>
      </c>
      <c r="T3208" s="9">
        <f t="shared" si="203"/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00"/>
        <v>0.46363636363636362</v>
      </c>
      <c r="P3209">
        <f t="shared" si="201"/>
        <v>70.833333333333329</v>
      </c>
      <c r="Q3209" t="s">
        <v>8317</v>
      </c>
      <c r="R3209" t="s">
        <v>8359</v>
      </c>
      <c r="S3209" s="9">
        <f t="shared" si="202"/>
        <v>42057.027858796297</v>
      </c>
      <c r="T3209" s="9">
        <f t="shared" si="203"/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9">
        <f t="shared" si="202"/>
        <v>41827.355057870373</v>
      </c>
      <c r="T3210" s="9">
        <f t="shared" si="203"/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9">
        <f t="shared" si="202"/>
        <v>41778.387245370373</v>
      </c>
      <c r="T3211" s="9">
        <f t="shared" si="203"/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9">
        <f t="shared" si="202"/>
        <v>41013.686562499999</v>
      </c>
      <c r="T3212" s="9">
        <f t="shared" si="203"/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9">
        <f t="shared" si="202"/>
        <v>41834.336574074077</v>
      </c>
      <c r="T3213" s="9">
        <f t="shared" si="203"/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9">
        <f t="shared" si="202"/>
        <v>41829.545729166668</v>
      </c>
      <c r="T3214" s="9">
        <f t="shared" si="203"/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9">
        <f t="shared" si="202"/>
        <v>42171.513414351852</v>
      </c>
      <c r="T3215" s="9">
        <f t="shared" si="203"/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9">
        <f t="shared" si="202"/>
        <v>42337.542511574073</v>
      </c>
      <c r="T3216" s="9">
        <f t="shared" si="203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9">
        <f t="shared" si="202"/>
        <v>42219.415173611109</v>
      </c>
      <c r="T3217" s="9">
        <f t="shared" si="203"/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9">
        <f t="shared" si="202"/>
        <v>42165.212627314817</v>
      </c>
      <c r="T3218" s="9">
        <f t="shared" si="203"/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9">
        <f t="shared" si="202"/>
        <v>42648.296111111107</v>
      </c>
      <c r="T3219" s="9">
        <f t="shared" si="203"/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9">
        <f t="shared" si="202"/>
        <v>41970.752152777779</v>
      </c>
      <c r="T3220" s="9">
        <f t="shared" si="203"/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9">
        <f t="shared" si="202"/>
        <v>42050.733182870375</v>
      </c>
      <c r="T3221" s="9">
        <f t="shared" si="203"/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9">
        <f t="shared" si="202"/>
        <v>42772.583379629628</v>
      </c>
      <c r="T3222" s="9">
        <f t="shared" si="203"/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9">
        <f t="shared" si="202"/>
        <v>42155.446793981479</v>
      </c>
      <c r="T3223" s="9">
        <f t="shared" si="203"/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9">
        <f t="shared" si="202"/>
        <v>42270.332141203704</v>
      </c>
      <c r="T3224" s="9">
        <f t="shared" si="203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9">
        <f t="shared" si="202"/>
        <v>42206.585370370376</v>
      </c>
      <c r="T3225" s="9">
        <f t="shared" si="203"/>
        <v>42236.585370370376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9">
        <f t="shared" si="202"/>
        <v>42697.600844907407</v>
      </c>
      <c r="T3226" s="9">
        <f t="shared" si="203"/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9">
        <f t="shared" si="202"/>
        <v>42503.309467592597</v>
      </c>
      <c r="T3227" s="9">
        <f t="shared" si="203"/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9">
        <f t="shared" si="202"/>
        <v>42277.333472222221</v>
      </c>
      <c r="T3228" s="9">
        <f t="shared" si="203"/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42722.632361111115</v>
      </c>
      <c r="T3229" s="9">
        <f t="shared" si="203"/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9">
        <f t="shared" si="202"/>
        <v>42323.45930555556</v>
      </c>
      <c r="T3230" s="9">
        <f t="shared" si="203"/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9">
        <f t="shared" si="202"/>
        <v>41933.041643518518</v>
      </c>
      <c r="T3231" s="9">
        <f t="shared" si="203"/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9">
        <f t="shared" si="202"/>
        <v>41897.918125000004</v>
      </c>
      <c r="T3232" s="9">
        <f t="shared" si="203"/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42446.693831018521</v>
      </c>
      <c r="T3233" s="9">
        <f t="shared" si="203"/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9">
        <f t="shared" si="202"/>
        <v>42463.56385416667</v>
      </c>
      <c r="T3234" s="9">
        <f t="shared" si="203"/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9">
        <f t="shared" si="202"/>
        <v>42766.555034722223</v>
      </c>
      <c r="T3235" s="9">
        <f t="shared" si="203"/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9">
        <f t="shared" si="202"/>
        <v>42734.539444444439</v>
      </c>
      <c r="T3236" s="9">
        <f t="shared" si="203"/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9">
        <f t="shared" si="202"/>
        <v>42522.097812499997</v>
      </c>
      <c r="T3237" s="9">
        <f t="shared" si="203"/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9">
        <f t="shared" si="202"/>
        <v>42702.667048611111</v>
      </c>
      <c r="T3238" s="9">
        <f t="shared" si="203"/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9">
        <f t="shared" si="202"/>
        <v>42252.224351851852</v>
      </c>
      <c r="T3239" s="9">
        <f t="shared" si="203"/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9">
        <f t="shared" si="202"/>
        <v>42156.260393518518</v>
      </c>
      <c r="T3240" s="9">
        <f t="shared" si="203"/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9">
        <f t="shared" si="202"/>
        <v>42277.839039351849</v>
      </c>
      <c r="T3241" s="9">
        <f t="shared" si="203"/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9">
        <f t="shared" si="202"/>
        <v>42754.443842592591</v>
      </c>
      <c r="T3242" s="9">
        <f t="shared" si="203"/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9">
        <f t="shared" si="202"/>
        <v>41893.074884259258</v>
      </c>
      <c r="T3243" s="9">
        <f t="shared" si="203"/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9">
        <f t="shared" si="202"/>
        <v>41871.505694444444</v>
      </c>
      <c r="T3244" s="9">
        <f t="shared" si="203"/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9">
        <f t="shared" si="202"/>
        <v>42261.846782407403</v>
      </c>
      <c r="T3245" s="9">
        <f t="shared" si="203"/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9">
        <f t="shared" si="202"/>
        <v>42675.444236111114</v>
      </c>
      <c r="T3246" s="9">
        <f t="shared" si="203"/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9">
        <f t="shared" si="202"/>
        <v>42135.35020833333</v>
      </c>
      <c r="T3247" s="9">
        <f t="shared" si="203"/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9">
        <f t="shared" si="202"/>
        <v>42230.222222222219</v>
      </c>
      <c r="T3248" s="9">
        <f t="shared" si="203"/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9">
        <f t="shared" si="202"/>
        <v>42167.184166666666</v>
      </c>
      <c r="T3249" s="9">
        <f t="shared" si="203"/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9">
        <f t="shared" si="202"/>
        <v>42068.638391203705</v>
      </c>
      <c r="T3250" s="9">
        <f t="shared" si="203"/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9">
        <f t="shared" si="202"/>
        <v>42145.496689814812</v>
      </c>
      <c r="T3251" s="9">
        <f t="shared" si="203"/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9">
        <f t="shared" si="202"/>
        <v>41918.492175925923</v>
      </c>
      <c r="T3252" s="9">
        <f t="shared" si="203"/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42146.481087962966</v>
      </c>
      <c r="T3253" s="9">
        <f t="shared" si="203"/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42590.222685185188</v>
      </c>
      <c r="T3254" s="9">
        <f t="shared" si="203"/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9">
        <f t="shared" si="202"/>
        <v>42602.326712962968</v>
      </c>
      <c r="T3255" s="9">
        <f t="shared" si="203"/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9">
        <f t="shared" si="202"/>
        <v>42058.835752314815</v>
      </c>
      <c r="T3256" s="9">
        <f t="shared" si="203"/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9">
        <f t="shared" si="202"/>
        <v>41889.518229166664</v>
      </c>
      <c r="T3257" s="9">
        <f t="shared" si="203"/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9">
        <f t="shared" si="202"/>
        <v>42144.323807870373</v>
      </c>
      <c r="T3258" s="9">
        <f t="shared" si="203"/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9">
        <f t="shared" si="202"/>
        <v>42758.309629629628</v>
      </c>
      <c r="T3259" s="9">
        <f t="shared" si="203"/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41982.637280092589</v>
      </c>
      <c r="T3260" s="9">
        <f t="shared" si="203"/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9">
        <f t="shared" si="202"/>
        <v>42614.510937500003</v>
      </c>
      <c r="T3261" s="9">
        <f t="shared" si="203"/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9">
        <f t="shared" si="202"/>
        <v>42303.422662037032</v>
      </c>
      <c r="T3262" s="9">
        <f t="shared" si="203"/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9">
        <f t="shared" si="202"/>
        <v>42171.475416666668</v>
      </c>
      <c r="T3263" s="9">
        <f t="shared" si="203"/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9">
        <f t="shared" si="202"/>
        <v>41964.065532407403</v>
      </c>
      <c r="T3264" s="9">
        <f t="shared" si="203"/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9">
        <f t="shared" si="202"/>
        <v>42284.266064814816</v>
      </c>
      <c r="T3265" s="9">
        <f t="shared" si="203"/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ref="O3266:O3329" si="204">E3266/D3266</f>
        <v>1.03</v>
      </c>
      <c r="P3266">
        <f t="shared" si="201"/>
        <v>52.551020408163268</v>
      </c>
      <c r="Q3266" t="s">
        <v>8317</v>
      </c>
      <c r="R3266" t="s">
        <v>8318</v>
      </c>
      <c r="S3266" s="9">
        <f t="shared" si="202"/>
        <v>42016.550208333334</v>
      </c>
      <c r="T3266" s="9">
        <f t="shared" si="203"/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si="204"/>
        <v>1.64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(((J3267/60)/60)/24)+DATE(1970,1,1)+(-6/24)</f>
        <v>42311.461979166663</v>
      </c>
      <c r="T3267" s="9">
        <f t="shared" ref="T3267:T3330" si="207">(((I3267/60)/60)/24)+DATE(1970,1,1)+(-6/24)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9">
        <f t="shared" si="206"/>
        <v>42136.286134259266</v>
      </c>
      <c r="T3268" s="9">
        <f t="shared" si="207"/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9">
        <f t="shared" si="206"/>
        <v>42172.507638888885</v>
      </c>
      <c r="T3269" s="9">
        <f t="shared" si="207"/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9">
        <f t="shared" si="206"/>
        <v>42590.65425925926</v>
      </c>
      <c r="T3270" s="9">
        <f t="shared" si="207"/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42137.145798611105</v>
      </c>
      <c r="T3271" s="9">
        <f t="shared" si="207"/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42167.283159722225</v>
      </c>
      <c r="T3272" s="9">
        <f t="shared" si="207"/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9">
        <f t="shared" si="206"/>
        <v>41915.187210648146</v>
      </c>
      <c r="T3273" s="9">
        <f t="shared" si="207"/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9">
        <f t="shared" si="206"/>
        <v>42284.250104166669</v>
      </c>
      <c r="T3274" s="9">
        <f t="shared" si="207"/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9">
        <f t="shared" si="206"/>
        <v>42611.551412037035</v>
      </c>
      <c r="T3275" s="9">
        <f t="shared" si="207"/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9">
        <f t="shared" si="206"/>
        <v>42400.454537037032</v>
      </c>
      <c r="T3276" s="9">
        <f t="shared" si="207"/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9">
        <f t="shared" si="206"/>
        <v>42017.63045138889</v>
      </c>
      <c r="T3277" s="9">
        <f t="shared" si="207"/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42426.699988425928</v>
      </c>
      <c r="T3278" s="9">
        <f t="shared" si="207"/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41931.432939814818</v>
      </c>
      <c r="T3279" s="9">
        <f t="shared" si="207"/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9">
        <f t="shared" si="206"/>
        <v>42124.598414351851</v>
      </c>
      <c r="T3280" s="9">
        <f t="shared" si="207"/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9">
        <f t="shared" si="206"/>
        <v>42430.852534722217</v>
      </c>
      <c r="T3281" s="9">
        <f t="shared" si="207"/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9">
        <f t="shared" si="206"/>
        <v>42121.506921296299</v>
      </c>
      <c r="T3282" s="9">
        <f t="shared" si="207"/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9">
        <f t="shared" si="206"/>
        <v>42218.769733796296</v>
      </c>
      <c r="T3283" s="9">
        <f t="shared" si="207"/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9">
        <f t="shared" si="206"/>
        <v>42444.94430555556</v>
      </c>
      <c r="T3284" s="9">
        <f t="shared" si="207"/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9">
        <f t="shared" si="206"/>
        <v>42379.49418981481</v>
      </c>
      <c r="T3285" s="9">
        <f t="shared" si="207"/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42380.634872685187</v>
      </c>
      <c r="T3286" s="9">
        <f t="shared" si="207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9">
        <f t="shared" si="206"/>
        <v>42762.692430555559</v>
      </c>
      <c r="T3287" s="9">
        <f t="shared" si="207"/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9">
        <f t="shared" si="206"/>
        <v>42567.590069444443</v>
      </c>
      <c r="T3288" s="9">
        <f t="shared" si="207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9">
        <f t="shared" si="206"/>
        <v>42311.500324074077</v>
      </c>
      <c r="T3289" s="9">
        <f t="shared" si="207"/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9">
        <f t="shared" si="206"/>
        <v>42505.524479166663</v>
      </c>
      <c r="T3290" s="9">
        <f t="shared" si="207"/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9">
        <f t="shared" si="206"/>
        <v>42758.118078703701</v>
      </c>
      <c r="T3291" s="9">
        <f t="shared" si="207"/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9">
        <f t="shared" si="206"/>
        <v>42775.26494212963</v>
      </c>
      <c r="T3292" s="9">
        <f t="shared" si="207"/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9">
        <f t="shared" si="206"/>
        <v>42232.452546296292</v>
      </c>
      <c r="T3293" s="9">
        <f t="shared" si="207"/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9">
        <f t="shared" si="206"/>
        <v>42282.520231481481</v>
      </c>
      <c r="T3294" s="9">
        <f t="shared" si="207"/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9">
        <f t="shared" si="206"/>
        <v>42768.175370370373</v>
      </c>
      <c r="T3295" s="9">
        <f t="shared" si="207"/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9">
        <f t="shared" si="206"/>
        <v>42141.291134259256</v>
      </c>
      <c r="T3296" s="9">
        <f t="shared" si="207"/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9">
        <f t="shared" si="206"/>
        <v>42609.192465277782</v>
      </c>
      <c r="T3297" s="9">
        <f t="shared" si="207"/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9">
        <f t="shared" si="206"/>
        <v>42309.506620370375</v>
      </c>
      <c r="T3298" s="9">
        <f t="shared" si="207"/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9">
        <f t="shared" si="206"/>
        <v>42193.521481481483</v>
      </c>
      <c r="T3299" s="9">
        <f t="shared" si="207"/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9">
        <f t="shared" si="206"/>
        <v>42239.707962962959</v>
      </c>
      <c r="T3300" s="9">
        <f t="shared" si="207"/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9">
        <f t="shared" si="206"/>
        <v>42261.667395833334</v>
      </c>
      <c r="T3301" s="9">
        <f t="shared" si="207"/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9">
        <f t="shared" si="206"/>
        <v>42102.493773148148</v>
      </c>
      <c r="T3302" s="9">
        <f t="shared" si="207"/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42538.48583333334</v>
      </c>
      <c r="T3303" s="9">
        <f t="shared" si="207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42681.10157407407</v>
      </c>
      <c r="T3304" s="9">
        <f t="shared" si="207"/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42056.40143518518</v>
      </c>
      <c r="T3305" s="9">
        <f t="shared" si="207"/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9">
        <f t="shared" si="206"/>
        <v>42696.374444444446</v>
      </c>
      <c r="T3306" s="9">
        <f t="shared" si="207"/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42186.605879629627</v>
      </c>
      <c r="T3307" s="9">
        <f t="shared" si="207"/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9">
        <f t="shared" si="206"/>
        <v>42492.969236111108</v>
      </c>
      <c r="T3308" s="9">
        <f t="shared" si="207"/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9">
        <f t="shared" si="206"/>
        <v>42474.807164351849</v>
      </c>
      <c r="T3309" s="9">
        <f t="shared" si="207"/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9">
        <f t="shared" si="206"/>
        <v>42452.626909722225</v>
      </c>
      <c r="T3310" s="9">
        <f t="shared" si="207"/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42628.400208333333</v>
      </c>
      <c r="T3311" s="9">
        <f t="shared" si="207"/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9">
        <f t="shared" si="206"/>
        <v>42253.678530092591</v>
      </c>
      <c r="T3312" s="9">
        <f t="shared" si="207"/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9">
        <f t="shared" si="206"/>
        <v>42264.04178240741</v>
      </c>
      <c r="T3313" s="9">
        <f t="shared" si="207"/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42664.559560185182</v>
      </c>
      <c r="T3314" s="9">
        <f t="shared" si="207"/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9">
        <f t="shared" si="206"/>
        <v>42381.994409722218</v>
      </c>
      <c r="T3315" s="9">
        <f t="shared" si="207"/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9">
        <f t="shared" si="206"/>
        <v>42105.017488425925</v>
      </c>
      <c r="T3316" s="9">
        <f t="shared" si="207"/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9">
        <f t="shared" si="206"/>
        <v>42466.053715277783</v>
      </c>
      <c r="T3317" s="9">
        <f t="shared" si="207"/>
        <v>42496.053715277783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9">
        <f t="shared" si="206"/>
        <v>41826.621238425927</v>
      </c>
      <c r="T3318" s="9">
        <f t="shared" si="207"/>
        <v>41859.32916666667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9">
        <f t="shared" si="206"/>
        <v>42498.789629629624</v>
      </c>
      <c r="T3319" s="9">
        <f t="shared" si="207"/>
        <v>42528.789629629624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42431.052002314813</v>
      </c>
      <c r="T3320" s="9">
        <f t="shared" si="207"/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41990.335486111115</v>
      </c>
      <c r="T3321" s="9">
        <f t="shared" si="207"/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9">
        <f t="shared" si="206"/>
        <v>42512.795798611114</v>
      </c>
      <c r="T3322" s="9">
        <f t="shared" si="207"/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41913.850289351853</v>
      </c>
      <c r="T3323" s="9">
        <f t="shared" si="207"/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9">
        <f t="shared" si="206"/>
        <v>42520.760370370372</v>
      </c>
      <c r="T3324" s="9">
        <f t="shared" si="207"/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9">
        <f t="shared" si="206"/>
        <v>42608.11583333333</v>
      </c>
      <c r="T3325" s="9">
        <f t="shared" si="207"/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42512.33321759259</v>
      </c>
      <c r="T3326" s="9">
        <f t="shared" si="207"/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42064.535613425927</v>
      </c>
      <c r="T3327" s="9">
        <f t="shared" si="207"/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9">
        <f t="shared" si="206"/>
        <v>42041.464178240742</v>
      </c>
      <c r="T3328" s="9">
        <f t="shared" si="207"/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9">
        <f t="shared" si="206"/>
        <v>42468.124606481477</v>
      </c>
      <c r="T3329" s="9">
        <f t="shared" si="207"/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ref="O3330:O3393" si="208">E3330/D3330</f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9">
        <f t="shared" si="206"/>
        <v>41822.32503472222</v>
      </c>
      <c r="T3330" s="9">
        <f t="shared" si="207"/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si="208"/>
        <v>1.1679999999999999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(((J3331/60)/60)/24)+DATE(1970,1,1)+(-6/24)</f>
        <v>41837.073009259257</v>
      </c>
      <c r="T3331" s="9">
        <f t="shared" ref="T3331:T3394" si="211">(((I3331/60)/60)/24)+DATE(1970,1,1)+(-6/24)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9">
        <f t="shared" si="210"/>
        <v>42065.637361111112</v>
      </c>
      <c r="T3332" s="9">
        <f t="shared" si="211"/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42248.447754629626</v>
      </c>
      <c r="T3333" s="9">
        <f t="shared" si="211"/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9">
        <f t="shared" si="210"/>
        <v>41809.610300925924</v>
      </c>
      <c r="T3334" s="9">
        <f t="shared" si="211"/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9">
        <f t="shared" si="210"/>
        <v>42148.426851851851</v>
      </c>
      <c r="T3335" s="9">
        <f t="shared" si="211"/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9">
        <f t="shared" si="210"/>
        <v>42185.271087962959</v>
      </c>
      <c r="T3336" s="9">
        <f t="shared" si="211"/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9">
        <f t="shared" si="210"/>
        <v>41827.424143518518</v>
      </c>
      <c r="T3337" s="9">
        <f t="shared" si="211"/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9">
        <f t="shared" si="210"/>
        <v>42437.148680555561</v>
      </c>
      <c r="T3338" s="9">
        <f t="shared" si="211"/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9">
        <f t="shared" si="210"/>
        <v>41901.032025462962</v>
      </c>
      <c r="T3339" s="9">
        <f t="shared" si="211"/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9">
        <f t="shared" si="210"/>
        <v>42769.324999999997</v>
      </c>
      <c r="T3340" s="9">
        <f t="shared" si="211"/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9">
        <f t="shared" si="210"/>
        <v>42549.415717592594</v>
      </c>
      <c r="T3341" s="9">
        <f t="shared" si="211"/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9">
        <f t="shared" si="210"/>
        <v>42685.724004629628</v>
      </c>
      <c r="T3342" s="9">
        <f t="shared" si="211"/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9">
        <f t="shared" si="210"/>
        <v>42510.548854166671</v>
      </c>
      <c r="T3343" s="9">
        <f t="shared" si="211"/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9">
        <f t="shared" si="210"/>
        <v>42062.046412037031</v>
      </c>
      <c r="T3344" s="9">
        <f t="shared" si="211"/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9">
        <f t="shared" si="210"/>
        <v>42452.666481481487</v>
      </c>
      <c r="T3345" s="9">
        <f t="shared" si="211"/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9">
        <f t="shared" si="210"/>
        <v>41850.950150462959</v>
      </c>
      <c r="T3346" s="9">
        <f t="shared" si="211"/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42052.856111111112</v>
      </c>
      <c r="T3347" s="9">
        <f t="shared" si="211"/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9">
        <f t="shared" si="210"/>
        <v>42053.774421296301</v>
      </c>
      <c r="T3348" s="9">
        <f t="shared" si="211"/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9">
        <f t="shared" si="210"/>
        <v>42484.301550925928</v>
      </c>
      <c r="T3349" s="9">
        <f t="shared" si="211"/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9">
        <f t="shared" si="210"/>
        <v>42466.308796296296</v>
      </c>
      <c r="T3350" s="9">
        <f t="shared" si="211"/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9">
        <f t="shared" si="210"/>
        <v>42512.860787037032</v>
      </c>
      <c r="T3351" s="9">
        <f t="shared" si="211"/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9">
        <f t="shared" si="210"/>
        <v>42302.451516203699</v>
      </c>
      <c r="T3352" s="9">
        <f t="shared" si="211"/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9">
        <f t="shared" si="210"/>
        <v>41806.145428240743</v>
      </c>
      <c r="T3353" s="9">
        <f t="shared" si="211"/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42495.742800925931</v>
      </c>
      <c r="T3354" s="9">
        <f t="shared" si="211"/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9">
        <f t="shared" si="210"/>
        <v>42479.182291666672</v>
      </c>
      <c r="T3355" s="9">
        <f t="shared" si="211"/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42270.4769212963</v>
      </c>
      <c r="T3356" s="9">
        <f t="shared" si="211"/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9">
        <f t="shared" si="210"/>
        <v>42489.369525462964</v>
      </c>
      <c r="T3357" s="9">
        <f t="shared" si="211"/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9">
        <f t="shared" si="210"/>
        <v>42536.565648148149</v>
      </c>
      <c r="T3358" s="9">
        <f t="shared" si="211"/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9">
        <f t="shared" si="210"/>
        <v>41822.167939814812</v>
      </c>
      <c r="T3359" s="9">
        <f t="shared" si="211"/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9">
        <f t="shared" si="210"/>
        <v>41932.061099537037</v>
      </c>
      <c r="T3360" s="9">
        <f t="shared" si="211"/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9">
        <f t="shared" si="210"/>
        <v>42745.807106481487</v>
      </c>
      <c r="T3361" s="9">
        <f t="shared" si="211"/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9">
        <f t="shared" si="210"/>
        <v>42696.832673611112</v>
      </c>
      <c r="T3362" s="9">
        <f t="shared" si="211"/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9">
        <f t="shared" si="210"/>
        <v>41865.775347222225</v>
      </c>
      <c r="T3363" s="9">
        <f t="shared" si="211"/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42055.841631944444</v>
      </c>
      <c r="T3364" s="9">
        <f t="shared" si="211"/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9">
        <f t="shared" si="210"/>
        <v>41851.521354166667</v>
      </c>
      <c r="T3365" s="9">
        <f t="shared" si="211"/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9">
        <f t="shared" si="210"/>
        <v>42422.727418981478</v>
      </c>
      <c r="T3366" s="9">
        <f t="shared" si="211"/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9">
        <f t="shared" si="210"/>
        <v>42320.851759259262</v>
      </c>
      <c r="T3367" s="9">
        <f t="shared" si="211"/>
        <v>42350.851759259262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9">
        <f t="shared" si="210"/>
        <v>42106.817557870367</v>
      </c>
      <c r="T3368" s="9">
        <f t="shared" si="211"/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9">
        <f t="shared" si="210"/>
        <v>42192.683958333335</v>
      </c>
      <c r="T3369" s="9">
        <f t="shared" si="211"/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9">
        <f t="shared" si="210"/>
        <v>41968.949756944443</v>
      </c>
      <c r="T3370" s="9">
        <f t="shared" si="211"/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9">
        <f t="shared" si="210"/>
        <v>42689.791435185187</v>
      </c>
      <c r="T3371" s="9">
        <f t="shared" si="211"/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9">
        <f t="shared" si="210"/>
        <v>42690.084317129629</v>
      </c>
      <c r="T3372" s="9">
        <f t="shared" si="211"/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9">
        <f t="shared" si="210"/>
        <v>42312.624594907407</v>
      </c>
      <c r="T3373" s="9">
        <f t="shared" si="211"/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9">
        <f t="shared" si="210"/>
        <v>41855.298101851848</v>
      </c>
      <c r="T3374" s="9">
        <f t="shared" si="211"/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9">
        <f t="shared" si="210"/>
        <v>42179.604629629626</v>
      </c>
      <c r="T3375" s="9">
        <f t="shared" si="211"/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9">
        <f t="shared" si="210"/>
        <v>42275.481666666667</v>
      </c>
      <c r="T3376" s="9">
        <f t="shared" si="211"/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9">
        <f t="shared" si="210"/>
        <v>41765.360798611109</v>
      </c>
      <c r="T3377" s="9">
        <f t="shared" si="211"/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9">
        <f t="shared" si="210"/>
        <v>42059.451319444444</v>
      </c>
      <c r="T3378" s="9">
        <f t="shared" si="211"/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9">
        <f t="shared" si="210"/>
        <v>42053.482627314821</v>
      </c>
      <c r="T3379" s="9">
        <f t="shared" si="211"/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9">
        <f t="shared" si="210"/>
        <v>41858.105393518519</v>
      </c>
      <c r="T3380" s="9">
        <f t="shared" si="211"/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9">
        <f t="shared" si="210"/>
        <v>42225.263888888891</v>
      </c>
      <c r="T3381" s="9">
        <f t="shared" si="211"/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9">
        <f t="shared" si="210"/>
        <v>41937.70344907407</v>
      </c>
      <c r="T3382" s="9">
        <f t="shared" si="211"/>
        <v>41972.745115740734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9">
        <f t="shared" si="210"/>
        <v>42043.934988425928</v>
      </c>
      <c r="T3383" s="9">
        <f t="shared" si="211"/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9">
        <f t="shared" si="210"/>
        <v>42559.181203703702</v>
      </c>
      <c r="T3384" s="9">
        <f t="shared" si="211"/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9">
        <f t="shared" si="210"/>
        <v>42524.532638888893</v>
      </c>
      <c r="T3385" s="9">
        <f t="shared" si="211"/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9">
        <f t="shared" si="210"/>
        <v>42291.837592592594</v>
      </c>
      <c r="T3386" s="9">
        <f t="shared" si="211"/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9">
        <f t="shared" si="210"/>
        <v>41953.6175</v>
      </c>
      <c r="T3387" s="9">
        <f t="shared" si="211"/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9">
        <f t="shared" si="210"/>
        <v>41946.394745370373</v>
      </c>
      <c r="T3388" s="9">
        <f t="shared" si="211"/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9">
        <f t="shared" si="210"/>
        <v>41947.512592592589</v>
      </c>
      <c r="T3389" s="9">
        <f t="shared" si="211"/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42143.211122685185</v>
      </c>
      <c r="T3390" s="9">
        <f t="shared" si="211"/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9">
        <f t="shared" si="210"/>
        <v>42494.313449074078</v>
      </c>
      <c r="T3391" s="9">
        <f t="shared" si="211"/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9">
        <f t="shared" si="210"/>
        <v>41815.524826388886</v>
      </c>
      <c r="T3392" s="9">
        <f t="shared" si="211"/>
        <v>41830.524826388886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9">
        <f t="shared" si="210"/>
        <v>41830.295694444445</v>
      </c>
      <c r="T3393" s="9">
        <f t="shared" si="211"/>
        <v>41859.686111111114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ref="O3394:O3457" si="212">E3394/D3394</f>
        <v>1</v>
      </c>
      <c r="P3394">
        <f t="shared" si="209"/>
        <v>41.666666666666664</v>
      </c>
      <c r="Q3394" t="s">
        <v>8317</v>
      </c>
      <c r="R3394" t="s">
        <v>8318</v>
      </c>
      <c r="S3394" s="9">
        <f t="shared" si="210"/>
        <v>42446.595543981486</v>
      </c>
      <c r="T3394" s="9">
        <f t="shared" si="211"/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si="212"/>
        <v>1.0580000000000001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(((J3395/60)/60)/24)+DATE(1970,1,1)+(-6/24)</f>
        <v>41923.671643518523</v>
      </c>
      <c r="T3395" s="9">
        <f t="shared" ref="T3395:T3458" si="215">(((I3395/60)/60)/24)+DATE(1970,1,1)+(-6/24)</f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41817.34542824074</v>
      </c>
      <c r="T3396" s="9">
        <f t="shared" si="215"/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9">
        <f t="shared" si="214"/>
        <v>42140.462314814817</v>
      </c>
      <c r="T3397" s="9">
        <f t="shared" si="215"/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9">
        <f t="shared" si="214"/>
        <v>41764.19663194444</v>
      </c>
      <c r="T3398" s="9">
        <f t="shared" si="215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9">
        <f t="shared" si="214"/>
        <v>42378.228344907402</v>
      </c>
      <c r="T3399" s="9">
        <f t="shared" si="215"/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9">
        <f t="shared" si="214"/>
        <v>41941.50203703704</v>
      </c>
      <c r="T3400" s="9">
        <f t="shared" si="215"/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9">
        <f t="shared" si="214"/>
        <v>42026.670428240745</v>
      </c>
      <c r="T3401" s="9">
        <f t="shared" si="215"/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9">
        <f t="shared" si="214"/>
        <v>41834.703865740739</v>
      </c>
      <c r="T3402" s="9">
        <f t="shared" si="215"/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9">
        <f t="shared" si="214"/>
        <v>42193.473912037036</v>
      </c>
      <c r="T3403" s="9">
        <f t="shared" si="215"/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9">
        <f t="shared" si="214"/>
        <v>42290.36855324074</v>
      </c>
      <c r="T3404" s="9">
        <f t="shared" si="215"/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9">
        <f t="shared" si="214"/>
        <v>42150.212083333332</v>
      </c>
      <c r="T3405" s="9">
        <f t="shared" si="215"/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9">
        <f t="shared" si="214"/>
        <v>42152.253495370373</v>
      </c>
      <c r="T3406" s="9">
        <f t="shared" si="215"/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9">
        <f t="shared" si="214"/>
        <v>42409.767199074078</v>
      </c>
      <c r="T3407" s="9">
        <f t="shared" si="215"/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9">
        <f t="shared" si="214"/>
        <v>41791.242777777778</v>
      </c>
      <c r="T3408" s="9">
        <f t="shared" si="215"/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9">
        <f t="shared" si="214"/>
        <v>41796.172326388885</v>
      </c>
      <c r="T3409" s="9">
        <f t="shared" si="215"/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9">
        <f t="shared" si="214"/>
        <v>41808.741944444446</v>
      </c>
      <c r="T3410" s="9">
        <f t="shared" si="215"/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9">
        <f t="shared" si="214"/>
        <v>42544.564328703709</v>
      </c>
      <c r="T3411" s="9">
        <f t="shared" si="215"/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9">
        <f t="shared" si="214"/>
        <v>42499.791550925926</v>
      </c>
      <c r="T3412" s="9">
        <f t="shared" si="215"/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9">
        <f t="shared" si="214"/>
        <v>42264.772824074069</v>
      </c>
      <c r="T3413" s="9">
        <f t="shared" si="215"/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9">
        <f t="shared" si="214"/>
        <v>41879.709050925929</v>
      </c>
      <c r="T3414" s="9">
        <f t="shared" si="215"/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9">
        <f t="shared" si="214"/>
        <v>42053.483078703706</v>
      </c>
      <c r="T3415" s="9">
        <f t="shared" si="215"/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9">
        <f t="shared" si="214"/>
        <v>42675.582465277781</v>
      </c>
      <c r="T3416" s="9">
        <f t="shared" si="215"/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9">
        <f t="shared" si="214"/>
        <v>42466.894166666665</v>
      </c>
      <c r="T3417" s="9">
        <f t="shared" si="215"/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9">
        <f t="shared" si="214"/>
        <v>42089.162557870368</v>
      </c>
      <c r="T3418" s="9">
        <f t="shared" si="215"/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9">
        <f t="shared" si="214"/>
        <v>41894.66375</v>
      </c>
      <c r="T3419" s="9">
        <f t="shared" si="215"/>
        <v>41937.779861111114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9">
        <f t="shared" si="214"/>
        <v>41752.58457175926</v>
      </c>
      <c r="T3420" s="9">
        <f t="shared" si="215"/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9">
        <f t="shared" si="214"/>
        <v>42448.571585648147</v>
      </c>
      <c r="T3421" s="9">
        <f t="shared" si="215"/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9">
        <f t="shared" si="214"/>
        <v>42404.840300925927</v>
      </c>
      <c r="T3422" s="9">
        <f t="shared" si="215"/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9">
        <f t="shared" si="214"/>
        <v>42037.541238425925</v>
      </c>
      <c r="T3423" s="9">
        <f t="shared" si="215"/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9">
        <f t="shared" si="214"/>
        <v>42323.312222222223</v>
      </c>
      <c r="T3424" s="9">
        <f t="shared" si="215"/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42088.661354166667</v>
      </c>
      <c r="T3425" s="9">
        <f t="shared" si="215"/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9">
        <f t="shared" si="214"/>
        <v>42018.426898148144</v>
      </c>
      <c r="T3426" s="9">
        <f t="shared" si="215"/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9">
        <f t="shared" si="214"/>
        <v>41884.367314814815</v>
      </c>
      <c r="T3427" s="9">
        <f t="shared" si="215"/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9">
        <f t="shared" si="214"/>
        <v>41883.806747685187</v>
      </c>
      <c r="T3428" s="9">
        <f t="shared" si="215"/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9">
        <f t="shared" si="214"/>
        <v>41792.395277777774</v>
      </c>
      <c r="T3429" s="9">
        <f t="shared" si="215"/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9">
        <f t="shared" si="214"/>
        <v>42038.470451388886</v>
      </c>
      <c r="T3430" s="9">
        <f t="shared" si="215"/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42661.771539351852</v>
      </c>
      <c r="T3431" s="9">
        <f t="shared" si="215"/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9">
        <f t="shared" si="214"/>
        <v>41820.695613425924</v>
      </c>
      <c r="T3432" s="9">
        <f t="shared" si="215"/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9">
        <f t="shared" si="214"/>
        <v>41839.480937500004</v>
      </c>
      <c r="T3433" s="9">
        <f t="shared" si="215"/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9">
        <f t="shared" si="214"/>
        <v>42380.331180555557</v>
      </c>
      <c r="T3434" s="9">
        <f t="shared" si="215"/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9">
        <f t="shared" si="214"/>
        <v>41775.813136574077</v>
      </c>
      <c r="T3435" s="9">
        <f t="shared" si="215"/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9">
        <f t="shared" si="214"/>
        <v>41800.130428240744</v>
      </c>
      <c r="T3436" s="9">
        <f t="shared" si="215"/>
        <v>41830.130428240744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9">
        <f t="shared" si="214"/>
        <v>42572.36681712963</v>
      </c>
      <c r="T3437" s="9">
        <f t="shared" si="215"/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9">
        <f t="shared" si="214"/>
        <v>41851.291585648149</v>
      </c>
      <c r="T3438" s="9">
        <f t="shared" si="215"/>
        <v>41872.436111111114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9">
        <f t="shared" si="214"/>
        <v>42205.460879629631</v>
      </c>
      <c r="T3439" s="9">
        <f t="shared" si="215"/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9">
        <f t="shared" si="214"/>
        <v>42100.677858796291</v>
      </c>
      <c r="T3440" s="9">
        <f t="shared" si="215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9">
        <f t="shared" si="214"/>
        <v>42374.661226851851</v>
      </c>
      <c r="T3441" s="9">
        <f t="shared" si="215"/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9">
        <f t="shared" si="214"/>
        <v>41808.87300925926</v>
      </c>
      <c r="T3442" s="9">
        <f t="shared" si="215"/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9">
        <f t="shared" si="214"/>
        <v>42294.179641203707</v>
      </c>
      <c r="T3443" s="9">
        <f t="shared" si="215"/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42124.591111111105</v>
      </c>
      <c r="T3444" s="9">
        <f t="shared" si="215"/>
        <v>42154.591111111105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9">
        <f t="shared" si="214"/>
        <v>41861.274837962963</v>
      </c>
      <c r="T3445" s="9">
        <f t="shared" si="215"/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42521.041504629626</v>
      </c>
      <c r="T3446" s="9">
        <f t="shared" si="215"/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9">
        <f t="shared" si="214"/>
        <v>42272.280509259261</v>
      </c>
      <c r="T3447" s="9">
        <f t="shared" si="215"/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42016.582465277781</v>
      </c>
      <c r="T3448" s="9">
        <f t="shared" si="215"/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42402.639027777783</v>
      </c>
      <c r="T3449" s="9">
        <f t="shared" si="215"/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9">
        <f t="shared" si="214"/>
        <v>41959.869085648148</v>
      </c>
      <c r="T3450" s="9">
        <f t="shared" si="215"/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42531.802523148144</v>
      </c>
      <c r="T3451" s="9">
        <f t="shared" si="215"/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9">
        <f t="shared" si="214"/>
        <v>42036.454525462963</v>
      </c>
      <c r="T3452" s="9">
        <f t="shared" si="215"/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9">
        <f t="shared" si="214"/>
        <v>42088.473692129628</v>
      </c>
      <c r="T3453" s="9">
        <f t="shared" si="215"/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9">
        <f t="shared" si="214"/>
        <v>41820.389189814814</v>
      </c>
      <c r="T3454" s="9">
        <f t="shared" si="215"/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42535.72865740741</v>
      </c>
      <c r="T3455" s="9">
        <f t="shared" si="215"/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9">
        <f t="shared" si="214"/>
        <v>41821.448599537034</v>
      </c>
      <c r="T3456" s="9">
        <f t="shared" si="215"/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9">
        <f t="shared" si="214"/>
        <v>42626.5003125</v>
      </c>
      <c r="T3457" s="9">
        <f t="shared" si="215"/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ref="O3458:O3521" si="216">E3458/D3458</f>
        <v>1.913</v>
      </c>
      <c r="P3458">
        <f t="shared" si="213"/>
        <v>358.6875</v>
      </c>
      <c r="Q3458" t="s">
        <v>8317</v>
      </c>
      <c r="R3458" t="s">
        <v>8318</v>
      </c>
      <c r="S3458" s="9">
        <f t="shared" si="214"/>
        <v>41820.955636574072</v>
      </c>
      <c r="T3458" s="9">
        <f t="shared" si="215"/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si="216"/>
        <v>1.4019999999999999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(((J3459/60)/60)/24)+DATE(1970,1,1)+(-6/24)</f>
        <v>42016.456678240742</v>
      </c>
      <c r="T3459" s="9">
        <f t="shared" ref="T3459:T3522" si="219">(((I3459/60)/60)/24)+DATE(1970,1,1)+(-6/24)</f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9">
        <f t="shared" si="218"/>
        <v>42010.952581018515</v>
      </c>
      <c r="T3460" s="9">
        <f t="shared" si="219"/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9">
        <f t="shared" si="218"/>
        <v>42480.229861111111</v>
      </c>
      <c r="T3461" s="9">
        <f t="shared" si="219"/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41852.277222222219</v>
      </c>
      <c r="T3462" s="9">
        <f t="shared" si="219"/>
        <v>41866.277222222219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9">
        <f t="shared" si="218"/>
        <v>42643.382858796293</v>
      </c>
      <c r="T3463" s="9">
        <f t="shared" si="219"/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9">
        <f t="shared" si="218"/>
        <v>42179.648472222223</v>
      </c>
      <c r="T3464" s="9">
        <f t="shared" si="219"/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9">
        <f t="shared" si="218"/>
        <v>42612.668807870374</v>
      </c>
      <c r="T3465" s="9">
        <f t="shared" si="219"/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9">
        <f t="shared" si="218"/>
        <v>42574.880057870367</v>
      </c>
      <c r="T3466" s="9">
        <f t="shared" si="219"/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9">
        <f t="shared" si="218"/>
        <v>42200.375833333332</v>
      </c>
      <c r="T3467" s="9">
        <f t="shared" si="219"/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9">
        <f t="shared" si="218"/>
        <v>42419.769097222219</v>
      </c>
      <c r="T3468" s="9">
        <f t="shared" si="219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9">
        <f t="shared" si="218"/>
        <v>42053.421666666662</v>
      </c>
      <c r="T3469" s="9">
        <f t="shared" si="219"/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9">
        <f t="shared" si="218"/>
        <v>42605.515381944439</v>
      </c>
      <c r="T3470" s="9">
        <f t="shared" si="219"/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9">
        <f t="shared" si="218"/>
        <v>42458.391724537039</v>
      </c>
      <c r="T3471" s="9">
        <f t="shared" si="219"/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9">
        <f t="shared" si="218"/>
        <v>42528.772013888884</v>
      </c>
      <c r="T3472" s="9">
        <f t="shared" si="219"/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9">
        <f t="shared" si="218"/>
        <v>41841.570486111108</v>
      </c>
      <c r="T3473" s="9">
        <f t="shared" si="219"/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9">
        <f t="shared" si="218"/>
        <v>41927.920497685183</v>
      </c>
      <c r="T3474" s="9">
        <f t="shared" si="219"/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9">
        <f t="shared" si="218"/>
        <v>42062.584444444445</v>
      </c>
      <c r="T3475" s="9">
        <f t="shared" si="219"/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9">
        <f t="shared" si="218"/>
        <v>42541.251516203702</v>
      </c>
      <c r="T3476" s="9">
        <f t="shared" si="219"/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41918.630833333329</v>
      </c>
      <c r="T3477" s="9">
        <f t="shared" si="219"/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41921.029976851853</v>
      </c>
      <c r="T3478" s="9">
        <f t="shared" si="219"/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9">
        <f t="shared" si="218"/>
        <v>42128.486608796295</v>
      </c>
      <c r="T3479" s="9">
        <f t="shared" si="219"/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9">
        <f t="shared" si="218"/>
        <v>42053.666921296302</v>
      </c>
      <c r="T3480" s="9">
        <f t="shared" si="219"/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41781.605092592588</v>
      </c>
      <c r="T3481" s="9">
        <f t="shared" si="219"/>
        <v>41811.605092592588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9">
        <f t="shared" si="218"/>
        <v>42171.067442129628</v>
      </c>
      <c r="T3482" s="9">
        <f t="shared" si="219"/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9">
        <f t="shared" si="218"/>
        <v>41988.99754629629</v>
      </c>
      <c r="T3483" s="9">
        <f t="shared" si="219"/>
        <v>42005.99754629629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9">
        <f t="shared" si="218"/>
        <v>41796.521597222221</v>
      </c>
      <c r="T3484" s="9">
        <f t="shared" si="219"/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9">
        <f t="shared" si="218"/>
        <v>41793.418761574074</v>
      </c>
      <c r="T3485" s="9">
        <f t="shared" si="219"/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9">
        <f t="shared" si="218"/>
        <v>42506.510405092587</v>
      </c>
      <c r="T3486" s="9">
        <f t="shared" si="219"/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9">
        <f t="shared" si="218"/>
        <v>42372.443055555559</v>
      </c>
      <c r="T3487" s="9">
        <f t="shared" si="219"/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9">
        <f t="shared" si="218"/>
        <v>42126.62501157407</v>
      </c>
      <c r="T3488" s="9">
        <f t="shared" si="219"/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9">
        <f t="shared" si="218"/>
        <v>42149.690416666665</v>
      </c>
      <c r="T3489" s="9">
        <f t="shared" si="219"/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9">
        <f t="shared" si="218"/>
        <v>42087.518055555556</v>
      </c>
      <c r="T3490" s="9">
        <f t="shared" si="219"/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9">
        <f t="shared" si="218"/>
        <v>41753.385775462964</v>
      </c>
      <c r="T3491" s="9">
        <f t="shared" si="219"/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9">
        <f t="shared" si="218"/>
        <v>42443.552361111113</v>
      </c>
      <c r="T3492" s="9">
        <f t="shared" si="219"/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42120.999814814815</v>
      </c>
      <c r="T3493" s="9">
        <f t="shared" si="219"/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9">
        <f t="shared" si="218"/>
        <v>42267.759224537032</v>
      </c>
      <c r="T3494" s="9">
        <f t="shared" si="219"/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9">
        <f t="shared" si="218"/>
        <v>41848.616157407407</v>
      </c>
      <c r="T3495" s="9">
        <f t="shared" si="219"/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9">
        <f t="shared" si="218"/>
        <v>42688.964988425927</v>
      </c>
      <c r="T3496" s="9">
        <f t="shared" si="219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9">
        <f t="shared" si="218"/>
        <v>41915.512835648151</v>
      </c>
      <c r="T3497" s="9">
        <f t="shared" si="219"/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9">
        <f t="shared" si="218"/>
        <v>42584.596828703703</v>
      </c>
      <c r="T3498" s="9">
        <f t="shared" si="219"/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9">
        <f t="shared" si="218"/>
        <v>42511.491944444439</v>
      </c>
      <c r="T3499" s="9">
        <f t="shared" si="219"/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9">
        <f t="shared" si="218"/>
        <v>42458.90861111111</v>
      </c>
      <c r="T3500" s="9">
        <f t="shared" si="219"/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9">
        <f t="shared" si="218"/>
        <v>42131.786168981482</v>
      </c>
      <c r="T3501" s="9">
        <f t="shared" si="219"/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9">
        <f t="shared" si="218"/>
        <v>42419.66942129629</v>
      </c>
      <c r="T3502" s="9">
        <f t="shared" si="219"/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9">
        <f t="shared" si="218"/>
        <v>42233.513831018514</v>
      </c>
      <c r="T3503" s="9">
        <f t="shared" si="219"/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42430.589398148149</v>
      </c>
      <c r="T3504" s="9">
        <f t="shared" si="219"/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9">
        <f t="shared" si="218"/>
        <v>42545.228333333333</v>
      </c>
      <c r="T3505" s="9">
        <f t="shared" si="219"/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42297.498738425929</v>
      </c>
      <c r="T3506" s="9">
        <f t="shared" si="219"/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9">
        <f t="shared" si="218"/>
        <v>41760.685706018521</v>
      </c>
      <c r="T3507" s="9">
        <f t="shared" si="219"/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41829.484259259261</v>
      </c>
      <c r="T3508" s="9">
        <f t="shared" si="219"/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42491.67288194444</v>
      </c>
      <c r="T3509" s="9">
        <f t="shared" si="219"/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42477.479780092588</v>
      </c>
      <c r="T3510" s="9">
        <f t="shared" si="219"/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9">
        <f t="shared" si="218"/>
        <v>41950.609560185185</v>
      </c>
      <c r="T3511" s="9">
        <f t="shared" si="219"/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9">
        <f t="shared" si="218"/>
        <v>41802.37090277778</v>
      </c>
      <c r="T3512" s="9">
        <f t="shared" si="219"/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9">
        <f t="shared" si="218"/>
        <v>41927.623784722222</v>
      </c>
      <c r="T3513" s="9">
        <f t="shared" si="219"/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9">
        <f t="shared" si="218"/>
        <v>42057.286944444444</v>
      </c>
      <c r="T3514" s="9">
        <f t="shared" si="219"/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9">
        <f t="shared" si="218"/>
        <v>41780.846203703702</v>
      </c>
      <c r="T3515" s="9">
        <f t="shared" si="219"/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42020.596666666665</v>
      </c>
      <c r="T3516" s="9">
        <f t="shared" si="219"/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9">
        <f t="shared" si="218"/>
        <v>42125.522812499999</v>
      </c>
      <c r="T3517" s="9">
        <f t="shared" si="219"/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9">
        <f t="shared" si="218"/>
        <v>41855.760069444441</v>
      </c>
      <c r="T3518" s="9">
        <f t="shared" si="219"/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9">
        <f t="shared" si="218"/>
        <v>41794.567523148151</v>
      </c>
      <c r="T3519" s="9">
        <f t="shared" si="219"/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9">
        <f t="shared" si="218"/>
        <v>41893.533553240741</v>
      </c>
      <c r="T3520" s="9">
        <f t="shared" si="219"/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9">
        <f t="shared" si="218"/>
        <v>42037.348958333328</v>
      </c>
      <c r="T3521" s="9">
        <f t="shared" si="219"/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ref="O3522:O3585" si="220">E3522/D3522</f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9">
        <f t="shared" si="218"/>
        <v>42227.574212962965</v>
      </c>
      <c r="T3522" s="9">
        <f t="shared" si="219"/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si="220"/>
        <v>1.6942857142857144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(((J3523/60)/60)/24)+DATE(1970,1,1)+(-6/24)</f>
        <v>41881.111342592594</v>
      </c>
      <c r="T3523" s="9">
        <f t="shared" ref="T3523:T3586" si="223">(((I3523/60)/60)/24)+DATE(1970,1,1)+(-6/24)</f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9">
        <f t="shared" si="222"/>
        <v>42234.539884259255</v>
      </c>
      <c r="T3524" s="9">
        <f t="shared" si="223"/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9">
        <f t="shared" si="222"/>
        <v>42581.147546296299</v>
      </c>
      <c r="T3525" s="9">
        <f t="shared" si="223"/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9">
        <f t="shared" si="222"/>
        <v>41880.51357638889</v>
      </c>
      <c r="T3526" s="9">
        <f t="shared" si="223"/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9">
        <f t="shared" si="222"/>
        <v>42214.4456712963</v>
      </c>
      <c r="T3527" s="9">
        <f t="shared" si="223"/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42460.085312499999</v>
      </c>
      <c r="T3528" s="9">
        <f t="shared" si="223"/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9">
        <f t="shared" si="222"/>
        <v>42166.773206018523</v>
      </c>
      <c r="T3529" s="9">
        <f t="shared" si="223"/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9">
        <f t="shared" si="222"/>
        <v>42733.25136574074</v>
      </c>
      <c r="T3530" s="9">
        <f t="shared" si="223"/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9">
        <f t="shared" si="222"/>
        <v>42177.511782407411</v>
      </c>
      <c r="T3531" s="9">
        <f t="shared" si="223"/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42442.373344907406</v>
      </c>
      <c r="T3532" s="9">
        <f t="shared" si="223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9">
        <f t="shared" si="222"/>
        <v>42521.404328703706</v>
      </c>
      <c r="T3533" s="9">
        <f t="shared" si="223"/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9">
        <f t="shared" si="222"/>
        <v>41884.349849537037</v>
      </c>
      <c r="T3534" s="9">
        <f t="shared" si="223"/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9">
        <f t="shared" si="222"/>
        <v>42289.511192129634</v>
      </c>
      <c r="T3535" s="9">
        <f t="shared" si="223"/>
        <v>42319.552858796291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9">
        <f t="shared" si="222"/>
        <v>42243.3752662037</v>
      </c>
      <c r="T3536" s="9">
        <f t="shared" si="223"/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9">
        <f t="shared" si="222"/>
        <v>42248.390162037031</v>
      </c>
      <c r="T3537" s="9">
        <f t="shared" si="223"/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9">
        <f t="shared" si="222"/>
        <v>42328.477141203708</v>
      </c>
      <c r="T3538" s="9">
        <f t="shared" si="223"/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41923.104351851849</v>
      </c>
      <c r="T3539" s="9">
        <f t="shared" si="223"/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9">
        <f t="shared" si="222"/>
        <v>42571.170601851853</v>
      </c>
      <c r="T3540" s="9">
        <f t="shared" si="223"/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9">
        <f t="shared" si="222"/>
        <v>42600.506041666667</v>
      </c>
      <c r="T3541" s="9">
        <f t="shared" si="223"/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9">
        <f t="shared" si="222"/>
        <v>42516.753368055557</v>
      </c>
      <c r="T3542" s="9">
        <f t="shared" si="223"/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9">
        <f t="shared" si="222"/>
        <v>42222.480034722219</v>
      </c>
      <c r="T3543" s="9">
        <f t="shared" si="223"/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9">
        <f t="shared" si="222"/>
        <v>41829.349791666667</v>
      </c>
      <c r="T3544" s="9">
        <f t="shared" si="223"/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9">
        <f t="shared" si="222"/>
        <v>42150.505312499998</v>
      </c>
      <c r="T3545" s="9">
        <f t="shared" si="223"/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9">
        <f t="shared" si="222"/>
        <v>42040.581678240742</v>
      </c>
      <c r="T3546" s="9">
        <f t="shared" si="223"/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9">
        <f t="shared" si="222"/>
        <v>42075.557395833333</v>
      </c>
      <c r="T3547" s="9">
        <f t="shared" si="223"/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9">
        <f t="shared" si="222"/>
        <v>42073.410694444443</v>
      </c>
      <c r="T3548" s="9">
        <f t="shared" si="223"/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9">
        <f t="shared" si="222"/>
        <v>42479.828715277778</v>
      </c>
      <c r="T3549" s="9">
        <f t="shared" si="223"/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9">
        <f t="shared" si="222"/>
        <v>42411.692291666666</v>
      </c>
      <c r="T3550" s="9">
        <f t="shared" si="223"/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9">
        <f t="shared" si="222"/>
        <v>42223.144363425927</v>
      </c>
      <c r="T3551" s="9">
        <f t="shared" si="223"/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9">
        <f t="shared" si="222"/>
        <v>42462.643495370372</v>
      </c>
      <c r="T3552" s="9">
        <f t="shared" si="223"/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41753.265856481477</v>
      </c>
      <c r="T3553" s="9">
        <f t="shared" si="223"/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41788.337083333332</v>
      </c>
      <c r="T3554" s="9">
        <f t="shared" si="223"/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9">
        <f t="shared" si="222"/>
        <v>42195.778703703705</v>
      </c>
      <c r="T3555" s="9">
        <f t="shared" si="223"/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9">
        <f t="shared" si="222"/>
        <v>42015.800451388888</v>
      </c>
      <c r="T3556" s="9">
        <f t="shared" si="223"/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9">
        <f t="shared" si="222"/>
        <v>42661.192060185189</v>
      </c>
      <c r="T3557" s="9">
        <f t="shared" si="223"/>
        <v>42691.233726851846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41808.399583333332</v>
      </c>
      <c r="T3558" s="9">
        <f t="shared" si="223"/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9">
        <f t="shared" si="222"/>
        <v>41730.026747685188</v>
      </c>
      <c r="T3559" s="9">
        <f t="shared" si="223"/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9">
        <f t="shared" si="222"/>
        <v>42139.566840277781</v>
      </c>
      <c r="T3560" s="9">
        <f t="shared" si="223"/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9">
        <f t="shared" si="222"/>
        <v>42193.846157407403</v>
      </c>
      <c r="T3561" s="9">
        <f t="shared" si="223"/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9">
        <f t="shared" si="222"/>
        <v>42115.639652777783</v>
      </c>
      <c r="T3562" s="9">
        <f t="shared" si="223"/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9">
        <f t="shared" si="222"/>
        <v>42203.430300925931</v>
      </c>
      <c r="T3563" s="9">
        <f t="shared" si="223"/>
        <v>42221.524999999994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9">
        <f t="shared" si="222"/>
        <v>42433.511886574073</v>
      </c>
      <c r="T3564" s="9">
        <f t="shared" si="223"/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9">
        <f t="shared" si="222"/>
        <v>42555.421944444446</v>
      </c>
      <c r="T3565" s="9">
        <f t="shared" si="223"/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9">
        <f t="shared" si="222"/>
        <v>42236.373252314821</v>
      </c>
      <c r="T3566" s="9">
        <f t="shared" si="223"/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9">
        <f t="shared" si="222"/>
        <v>41974.493148148147</v>
      </c>
      <c r="T3567" s="9">
        <f t="shared" si="223"/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9">
        <f t="shared" si="222"/>
        <v>41997.257905092592</v>
      </c>
      <c r="T3568" s="9">
        <f t="shared" si="223"/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9">
        <f t="shared" si="222"/>
        <v>42135.560694444444</v>
      </c>
      <c r="T3569" s="9">
        <f t="shared" si="223"/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9">
        <f t="shared" si="222"/>
        <v>41869.490671296298</v>
      </c>
      <c r="T3570" s="9">
        <f t="shared" si="223"/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9">
        <f t="shared" si="222"/>
        <v>41982.438611111109</v>
      </c>
      <c r="T3571" s="9">
        <f t="shared" si="223"/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9">
        <f t="shared" si="222"/>
        <v>41976.081979166673</v>
      </c>
      <c r="T3572" s="9">
        <f t="shared" si="223"/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41912.608946759261</v>
      </c>
      <c r="T3573" s="9">
        <f t="shared" si="223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9">
        <f t="shared" si="222"/>
        <v>42146.320393518516</v>
      </c>
      <c r="T3574" s="9">
        <f t="shared" si="223"/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9">
        <f t="shared" si="222"/>
        <v>41921.125532407408</v>
      </c>
      <c r="T3575" s="9">
        <f t="shared" si="223"/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9">
        <f t="shared" si="222"/>
        <v>41926.692685185182</v>
      </c>
      <c r="T3576" s="9">
        <f t="shared" si="223"/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9">
        <f t="shared" si="222"/>
        <v>42561.533877314811</v>
      </c>
      <c r="T3577" s="9">
        <f t="shared" si="223"/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42649.29923611111</v>
      </c>
      <c r="T3578" s="9">
        <f t="shared" si="223"/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9">
        <f t="shared" si="222"/>
        <v>42093.536840277782</v>
      </c>
      <c r="T3579" s="9">
        <f t="shared" si="223"/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9">
        <f t="shared" si="222"/>
        <v>42460.483530092592</v>
      </c>
      <c r="T3580" s="9">
        <f t="shared" si="223"/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9">
        <f t="shared" si="222"/>
        <v>42430.512222222227</v>
      </c>
      <c r="T3581" s="9">
        <f t="shared" si="223"/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9">
        <f t="shared" si="222"/>
        <v>42025.926180555558</v>
      </c>
      <c r="T3582" s="9">
        <f t="shared" si="223"/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9">
        <f t="shared" si="222"/>
        <v>41836.221180555556</v>
      </c>
      <c r="T3583" s="9">
        <f t="shared" si="223"/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9">
        <f t="shared" si="222"/>
        <v>42450.845856481479</v>
      </c>
      <c r="T3584" s="9">
        <f t="shared" si="223"/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9">
        <f t="shared" si="222"/>
        <v>42418.175983796296</v>
      </c>
      <c r="T3585" s="9">
        <f t="shared" si="223"/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ref="O3586:O3649" si="224">E3586/D3586</f>
        <v>1.155</v>
      </c>
      <c r="P3586">
        <f t="shared" si="221"/>
        <v>30.9375</v>
      </c>
      <c r="Q3586" t="s">
        <v>8317</v>
      </c>
      <c r="R3586" t="s">
        <v>8318</v>
      </c>
      <c r="S3586" s="9">
        <f t="shared" si="222"/>
        <v>42168.066481481481</v>
      </c>
      <c r="T3586" s="9">
        <f t="shared" si="223"/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si="224"/>
        <v>1.1911764705882353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(((J3587/60)/60)/24)+DATE(1970,1,1)+(-6/24)</f>
        <v>41964.466319444444</v>
      </c>
      <c r="T3587" s="9">
        <f t="shared" ref="T3587:T3650" si="227">(((I3587/60)/60)/24)+DATE(1970,1,1)+(-6/24)</f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9">
        <f t="shared" si="226"/>
        <v>42576.447569444441</v>
      </c>
      <c r="T3588" s="9">
        <f t="shared" si="227"/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9">
        <f t="shared" si="226"/>
        <v>42503.289976851855</v>
      </c>
      <c r="T3589" s="9">
        <f t="shared" si="227"/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9">
        <f t="shared" si="226"/>
        <v>42101.578819444447</v>
      </c>
      <c r="T3590" s="9">
        <f t="shared" si="227"/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9">
        <f t="shared" si="226"/>
        <v>42125.397534722222</v>
      </c>
      <c r="T3591" s="9">
        <f t="shared" si="227"/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9">
        <f t="shared" si="226"/>
        <v>41902.083726851852</v>
      </c>
      <c r="T3592" s="9">
        <f t="shared" si="227"/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9">
        <f t="shared" si="226"/>
        <v>42003.698425925926</v>
      </c>
      <c r="T3593" s="9">
        <f t="shared" si="227"/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9">
        <f t="shared" si="226"/>
        <v>41988.579942129625</v>
      </c>
      <c r="T3594" s="9">
        <f t="shared" si="227"/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9">
        <f t="shared" si="226"/>
        <v>41974.648599537039</v>
      </c>
      <c r="T3595" s="9">
        <f t="shared" si="227"/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9">
        <f t="shared" si="226"/>
        <v>42591.816921296297</v>
      </c>
      <c r="T3596" s="9">
        <f t="shared" si="227"/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9">
        <f t="shared" si="226"/>
        <v>42049.758368055554</v>
      </c>
      <c r="T3597" s="9">
        <f t="shared" si="227"/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41856.465069444443</v>
      </c>
      <c r="T3598" s="9">
        <f t="shared" si="227"/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9">
        <f t="shared" si="226"/>
        <v>42417.335532407407</v>
      </c>
      <c r="T3599" s="9">
        <f t="shared" si="227"/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9">
        <f t="shared" si="226"/>
        <v>41866.54886574074</v>
      </c>
      <c r="T3600" s="9">
        <f t="shared" si="227"/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9">
        <f t="shared" si="226"/>
        <v>42220.54487268519</v>
      </c>
      <c r="T3601" s="9">
        <f t="shared" si="227"/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42628.599120370374</v>
      </c>
      <c r="T3602" s="9">
        <f t="shared" si="227"/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9">
        <f t="shared" si="226"/>
        <v>41990.74863425926</v>
      </c>
      <c r="T3603" s="9">
        <f t="shared" si="227"/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9">
        <f t="shared" si="226"/>
        <v>42447.644432870366</v>
      </c>
      <c r="T3604" s="9">
        <f t="shared" si="227"/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9">
        <f t="shared" si="226"/>
        <v>42283.614351851851</v>
      </c>
      <c r="T3605" s="9">
        <f t="shared" si="227"/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9">
        <f t="shared" si="226"/>
        <v>42482.765694444446</v>
      </c>
      <c r="T3606" s="9">
        <f t="shared" si="227"/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9">
        <f t="shared" si="226"/>
        <v>42383.543124999997</v>
      </c>
      <c r="T3607" s="9">
        <f t="shared" si="227"/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9">
        <f t="shared" si="226"/>
        <v>42566.354826388888</v>
      </c>
      <c r="T3608" s="9">
        <f t="shared" si="227"/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42338.713912037041</v>
      </c>
      <c r="T3609" s="9">
        <f t="shared" si="227"/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9">
        <f t="shared" si="226"/>
        <v>42506.459375000006</v>
      </c>
      <c r="T3610" s="9">
        <f t="shared" si="227"/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9">
        <f t="shared" si="226"/>
        <v>42429.741724537031</v>
      </c>
      <c r="T3611" s="9">
        <f t="shared" si="227"/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9">
        <f t="shared" si="226"/>
        <v>42203.182129629626</v>
      </c>
      <c r="T3612" s="9">
        <f t="shared" si="227"/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9">
        <f t="shared" si="226"/>
        <v>42072.120381944449</v>
      </c>
      <c r="T3613" s="9">
        <f t="shared" si="227"/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9">
        <f t="shared" si="226"/>
        <v>41789.476979166669</v>
      </c>
      <c r="T3614" s="9">
        <f t="shared" si="227"/>
        <v>41799.476979166669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41788.33997685185</v>
      </c>
      <c r="T3615" s="9">
        <f t="shared" si="227"/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9">
        <f t="shared" si="226"/>
        <v>42143.791851851856</v>
      </c>
      <c r="T3616" s="9">
        <f t="shared" si="227"/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9">
        <f t="shared" si="226"/>
        <v>42318.343703703707</v>
      </c>
      <c r="T3617" s="9">
        <f t="shared" si="227"/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9">
        <f t="shared" si="226"/>
        <v>42052.699814814812</v>
      </c>
      <c r="T3618" s="9">
        <f t="shared" si="227"/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9">
        <f t="shared" si="226"/>
        <v>42779.360289351855</v>
      </c>
      <c r="T3619" s="9">
        <f t="shared" si="227"/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9">
        <f t="shared" si="226"/>
        <v>42128.377893518518</v>
      </c>
      <c r="T3620" s="9">
        <f t="shared" si="227"/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9">
        <f t="shared" si="226"/>
        <v>42660.882245370376</v>
      </c>
      <c r="T3621" s="9">
        <f t="shared" si="227"/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9">
        <f t="shared" si="226"/>
        <v>42037.688206018516</v>
      </c>
      <c r="T3622" s="9">
        <f t="shared" si="227"/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9">
        <f t="shared" si="226"/>
        <v>42619.685694444444</v>
      </c>
      <c r="T3623" s="9">
        <f t="shared" si="227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9">
        <f t="shared" si="226"/>
        <v>41876.971886574072</v>
      </c>
      <c r="T3624" s="9">
        <f t="shared" si="227"/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9">
        <f t="shared" si="226"/>
        <v>41828.486921296295</v>
      </c>
      <c r="T3625" s="9">
        <f t="shared" si="227"/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9">
        <f t="shared" si="226"/>
        <v>42545.524189814809</v>
      </c>
      <c r="T3626" s="9">
        <f t="shared" si="227"/>
        <v>42605.524189814809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9">
        <f t="shared" si="226"/>
        <v>42157.402511574073</v>
      </c>
      <c r="T3627" s="9">
        <f t="shared" si="227"/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9">
        <f t="shared" si="226"/>
        <v>41846.417326388888</v>
      </c>
      <c r="T3628" s="9">
        <f t="shared" si="227"/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9">
        <f t="shared" si="226"/>
        <v>42460.491747685184</v>
      </c>
      <c r="T3629" s="9">
        <f t="shared" si="227"/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42291.583287037036</v>
      </c>
      <c r="T3630" s="9">
        <f t="shared" si="227"/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42436.844490740739</v>
      </c>
      <c r="T3631" s="9">
        <f t="shared" si="227"/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41942.59710648148</v>
      </c>
      <c r="T3632" s="9">
        <f t="shared" si="227"/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24"/>
        <v>0.51023391812865493</v>
      </c>
      <c r="P3633">
        <f t="shared" si="225"/>
        <v>147.88135593220338</v>
      </c>
      <c r="Q3633" t="s">
        <v>8317</v>
      </c>
      <c r="R3633" t="s">
        <v>8359</v>
      </c>
      <c r="S3633" s="9">
        <f t="shared" si="226"/>
        <v>41880.503437499996</v>
      </c>
      <c r="T3633" s="9">
        <f t="shared" si="227"/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41946.686909722222</v>
      </c>
      <c r="T3634" s="9">
        <f t="shared" si="227"/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24"/>
        <v>0.35239999999999999</v>
      </c>
      <c r="P3635">
        <f t="shared" si="225"/>
        <v>56.838709677419352</v>
      </c>
      <c r="Q3635" t="s">
        <v>8317</v>
      </c>
      <c r="R3635" t="s">
        <v>8359</v>
      </c>
      <c r="S3635" s="9">
        <f t="shared" si="226"/>
        <v>42649.373460648145</v>
      </c>
      <c r="T3635" s="9">
        <f t="shared" si="227"/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24"/>
        <v>4.2466666666666666E-2</v>
      </c>
      <c r="P3636">
        <f t="shared" si="225"/>
        <v>176.94444444444446</v>
      </c>
      <c r="Q3636" t="s">
        <v>8317</v>
      </c>
      <c r="R3636" t="s">
        <v>8359</v>
      </c>
      <c r="S3636" s="9">
        <f t="shared" si="226"/>
        <v>42700.916365740741</v>
      </c>
      <c r="T3636" s="9">
        <f t="shared" si="227"/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42450.63282407407</v>
      </c>
      <c r="T3637" s="9">
        <f t="shared" si="227"/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42226.444780092599</v>
      </c>
      <c r="T3638" s="9">
        <f t="shared" si="227"/>
        <v>42261.444780092599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24"/>
        <v>0.30866666666666664</v>
      </c>
      <c r="P3639">
        <f t="shared" si="225"/>
        <v>66.142857142857139</v>
      </c>
      <c r="Q3639" t="s">
        <v>8317</v>
      </c>
      <c r="R3639" t="s">
        <v>8359</v>
      </c>
      <c r="S3639" s="9">
        <f t="shared" si="226"/>
        <v>41975.450636574074</v>
      </c>
      <c r="T3639" s="9">
        <f t="shared" si="227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42053.422824074078</v>
      </c>
      <c r="T3640" s="9">
        <f t="shared" si="227"/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42590.427152777775</v>
      </c>
      <c r="T3641" s="9">
        <f t="shared" si="227"/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24"/>
        <v>5.5E-2</v>
      </c>
      <c r="P3642">
        <f t="shared" si="225"/>
        <v>18.333333333333332</v>
      </c>
      <c r="Q3642" t="s">
        <v>8317</v>
      </c>
      <c r="R3642" t="s">
        <v>8359</v>
      </c>
      <c r="S3642" s="9">
        <f t="shared" si="226"/>
        <v>42104.531597222223</v>
      </c>
      <c r="T3642" s="9">
        <f t="shared" si="227"/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41899.377071759263</v>
      </c>
      <c r="T3643" s="9">
        <f t="shared" si="227"/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42297.566284722227</v>
      </c>
      <c r="T3644" s="9">
        <f t="shared" si="227"/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42284.893969907411</v>
      </c>
      <c r="T3645" s="9">
        <f t="shared" si="227"/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24"/>
        <v>0.16420000000000001</v>
      </c>
      <c r="P3646">
        <f t="shared" si="225"/>
        <v>68.416666666666671</v>
      </c>
      <c r="Q3646" t="s">
        <v>8317</v>
      </c>
      <c r="R3646" t="s">
        <v>8359</v>
      </c>
      <c r="S3646" s="9">
        <f t="shared" si="226"/>
        <v>42408.991747685184</v>
      </c>
      <c r="T3646" s="9">
        <f t="shared" si="227"/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42665.720347222217</v>
      </c>
      <c r="T3647" s="9">
        <f t="shared" si="227"/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24"/>
        <v>4.8099999999999997E-2</v>
      </c>
      <c r="P3648">
        <f t="shared" si="225"/>
        <v>60.125</v>
      </c>
      <c r="Q3648" t="s">
        <v>8317</v>
      </c>
      <c r="R3648" t="s">
        <v>8359</v>
      </c>
      <c r="S3648" s="9">
        <f t="shared" si="226"/>
        <v>42140.171319444446</v>
      </c>
      <c r="T3648" s="9">
        <f t="shared" si="227"/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42598.499155092592</v>
      </c>
      <c r="T3649" s="9">
        <f t="shared" si="227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ref="O3650:O3713" si="228">E3650/D3650</f>
        <v>1.003825</v>
      </c>
      <c r="P3650">
        <f t="shared" si="225"/>
        <v>550.04109589041093</v>
      </c>
      <c r="Q3650" t="s">
        <v>8317</v>
      </c>
      <c r="R3650" t="s">
        <v>8318</v>
      </c>
      <c r="S3650" s="9">
        <f t="shared" si="226"/>
        <v>41887.042187500003</v>
      </c>
      <c r="T3650" s="9">
        <f t="shared" si="227"/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si="228"/>
        <v>1.04</v>
      </c>
      <c r="P3651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(((J3651/60)/60)/24)+DATE(1970,1,1)+(-6/24)</f>
        <v>41780.462893518517</v>
      </c>
      <c r="T3651" s="9">
        <f t="shared" ref="T3651:T3714" si="231">(((I3651/60)/60)/24)+DATE(1970,1,1)+(-6/24)</f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9">
        <f t="shared" si="230"/>
        <v>42381.228981481487</v>
      </c>
      <c r="T3652" s="9">
        <f t="shared" si="231"/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9">
        <f t="shared" si="230"/>
        <v>41828.396319444444</v>
      </c>
      <c r="T3653" s="9">
        <f t="shared" si="231"/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9">
        <f t="shared" si="230"/>
        <v>42596.394699074073</v>
      </c>
      <c r="T3654" s="9">
        <f t="shared" si="231"/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9">
        <f t="shared" si="230"/>
        <v>42191.113506944443</v>
      </c>
      <c r="T3655" s="9">
        <f t="shared" si="231"/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9">
        <f t="shared" si="230"/>
        <v>42440.166504629626</v>
      </c>
      <c r="T3656" s="9">
        <f t="shared" si="231"/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9">
        <f t="shared" si="230"/>
        <v>42173.553217592591</v>
      </c>
      <c r="T3657" s="9">
        <f t="shared" si="231"/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9">
        <f t="shared" si="230"/>
        <v>42737.660138888896</v>
      </c>
      <c r="T3658" s="9">
        <f t="shared" si="231"/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42499.379849537043</v>
      </c>
      <c r="T3659" s="9">
        <f t="shared" si="231"/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41775.608564814815</v>
      </c>
      <c r="T3660" s="9">
        <f t="shared" si="231"/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9">
        <f t="shared" si="230"/>
        <v>42055.027199074073</v>
      </c>
      <c r="T3661" s="9">
        <f t="shared" si="231"/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9">
        <f t="shared" si="230"/>
        <v>41971.631076388891</v>
      </c>
      <c r="T3662" s="9">
        <f t="shared" si="231"/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42447.646666666667</v>
      </c>
      <c r="T3663" s="9">
        <f t="shared" si="231"/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42063.970069444447</v>
      </c>
      <c r="T3664" s="9">
        <f t="shared" si="231"/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42665.201736111107</v>
      </c>
      <c r="T3665" s="9">
        <f t="shared" si="231"/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9">
        <f t="shared" si="230"/>
        <v>42522.998715277776</v>
      </c>
      <c r="T3666" s="9">
        <f t="shared" si="231"/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42294.558124999996</v>
      </c>
      <c r="T3667" s="9">
        <f t="shared" si="231"/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9">
        <f t="shared" si="230"/>
        <v>41822.65488425926</v>
      </c>
      <c r="T3668" s="9">
        <f t="shared" si="231"/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9">
        <f t="shared" si="230"/>
        <v>42173.720127314817</v>
      </c>
      <c r="T3669" s="9">
        <f t="shared" si="231"/>
        <v>42203.720127314817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9">
        <f t="shared" si="230"/>
        <v>42185.306157407409</v>
      </c>
      <c r="T3670" s="9">
        <f t="shared" si="231"/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9">
        <f t="shared" si="230"/>
        <v>42136.425196759257</v>
      </c>
      <c r="T3671" s="9">
        <f t="shared" si="231"/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9">
        <f t="shared" si="230"/>
        <v>42142.264016203699</v>
      </c>
      <c r="T3672" s="9">
        <f t="shared" si="231"/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41820.37809027778</v>
      </c>
      <c r="T3673" s="9">
        <f t="shared" si="231"/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9">
        <f t="shared" si="230"/>
        <v>41878.696574074071</v>
      </c>
      <c r="T3674" s="9">
        <f t="shared" si="231"/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9">
        <f t="shared" si="230"/>
        <v>41914.045104166667</v>
      </c>
      <c r="T3675" s="9">
        <f t="shared" si="231"/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9">
        <f t="shared" si="230"/>
        <v>42556.623020833329</v>
      </c>
      <c r="T3676" s="9">
        <f t="shared" si="231"/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9">
        <f t="shared" si="230"/>
        <v>42493.347013888888</v>
      </c>
      <c r="T3677" s="9">
        <f t="shared" si="231"/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9">
        <f t="shared" si="230"/>
        <v>41876.565787037034</v>
      </c>
      <c r="T3678" s="9">
        <f t="shared" si="231"/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9">
        <f t="shared" si="230"/>
        <v>41802.324282407404</v>
      </c>
      <c r="T3679" s="9">
        <f t="shared" si="231"/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9">
        <f t="shared" si="230"/>
        <v>42120.281226851846</v>
      </c>
      <c r="T3680" s="9">
        <f t="shared" si="231"/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41786.511354166665</v>
      </c>
      <c r="T3681" s="9">
        <f t="shared" si="231"/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42627.204097222217</v>
      </c>
      <c r="T3682" s="9">
        <f t="shared" si="231"/>
        <v>42648.204097222217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9">
        <f t="shared" si="230"/>
        <v>42374.401504629626</v>
      </c>
      <c r="T3683" s="9">
        <f t="shared" si="231"/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9">
        <f t="shared" si="230"/>
        <v>41772.435393518521</v>
      </c>
      <c r="T3684" s="9">
        <f t="shared" si="231"/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9">
        <f t="shared" si="230"/>
        <v>42632.866851851853</v>
      </c>
      <c r="T3685" s="9">
        <f t="shared" si="231"/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9">
        <f t="shared" si="230"/>
        <v>42218.930393518516</v>
      </c>
      <c r="T3686" s="9">
        <f t="shared" si="231"/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9">
        <f t="shared" si="230"/>
        <v>41753.343275462961</v>
      </c>
      <c r="T3687" s="9">
        <f t="shared" si="231"/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9">
        <f t="shared" si="230"/>
        <v>42230.412731481483</v>
      </c>
      <c r="T3688" s="9">
        <f t="shared" si="231"/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41786.968229166669</v>
      </c>
      <c r="T3689" s="9">
        <f t="shared" si="231"/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9">
        <f t="shared" si="230"/>
        <v>41829.537083333329</v>
      </c>
      <c r="T3690" s="9">
        <f t="shared" si="231"/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9">
        <f t="shared" si="230"/>
        <v>42147.576840277776</v>
      </c>
      <c r="T3691" s="9">
        <f t="shared" si="231"/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9">
        <f t="shared" si="230"/>
        <v>41940.348182870373</v>
      </c>
      <c r="T3692" s="9">
        <f t="shared" si="231"/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9">
        <f t="shared" si="230"/>
        <v>42020.450567129628</v>
      </c>
      <c r="T3693" s="9">
        <f t="shared" si="231"/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9">
        <f t="shared" si="230"/>
        <v>41891.71503472222</v>
      </c>
      <c r="T3694" s="9">
        <f t="shared" si="231"/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9">
        <f t="shared" si="230"/>
        <v>42308.941307870366</v>
      </c>
      <c r="T3695" s="9">
        <f t="shared" si="231"/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9">
        <f t="shared" si="230"/>
        <v>42489.883877314816</v>
      </c>
      <c r="T3696" s="9">
        <f t="shared" si="231"/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9">
        <f t="shared" si="230"/>
        <v>41995.620486111111</v>
      </c>
      <c r="T3697" s="9">
        <f t="shared" si="231"/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9">
        <f t="shared" si="230"/>
        <v>41988.367083333331</v>
      </c>
      <c r="T3698" s="9">
        <f t="shared" si="231"/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42479.215833333335</v>
      </c>
      <c r="T3699" s="9">
        <f t="shared" si="231"/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9">
        <f t="shared" si="230"/>
        <v>42401.556562500002</v>
      </c>
      <c r="T3700" s="9">
        <f t="shared" si="231"/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41897.352037037039</v>
      </c>
      <c r="T3701" s="9">
        <f t="shared" si="231"/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9">
        <f t="shared" si="230"/>
        <v>41882.335648148146</v>
      </c>
      <c r="T3702" s="9">
        <f t="shared" si="231"/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9">
        <f t="shared" si="230"/>
        <v>42129.291585648149</v>
      </c>
      <c r="T3703" s="9">
        <f t="shared" si="231"/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9">
        <f t="shared" si="230"/>
        <v>42524.28800925926</v>
      </c>
      <c r="T3704" s="9">
        <f t="shared" si="231"/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42556.254490740743</v>
      </c>
      <c r="T3705" s="9">
        <f t="shared" si="231"/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9">
        <f t="shared" si="230"/>
        <v>42461.439745370371</v>
      </c>
      <c r="T3706" s="9">
        <f t="shared" si="231"/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9">
        <f t="shared" si="230"/>
        <v>41792.292986111112</v>
      </c>
      <c r="T3707" s="9">
        <f t="shared" si="231"/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41879.663761574076</v>
      </c>
      <c r="T3708" s="9">
        <f t="shared" si="231"/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9">
        <f t="shared" si="230"/>
        <v>42551.798356481479</v>
      </c>
      <c r="T3709" s="9">
        <f t="shared" si="231"/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9">
        <f t="shared" si="230"/>
        <v>41809.892199074071</v>
      </c>
      <c r="T3710" s="9">
        <f t="shared" si="231"/>
        <v>41823.892199074071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9">
        <f t="shared" si="230"/>
        <v>41785.457708333335</v>
      </c>
      <c r="T3711" s="9">
        <f t="shared" si="231"/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9">
        <f t="shared" si="230"/>
        <v>42072.326249999998</v>
      </c>
      <c r="T3712" s="9">
        <f t="shared" si="231"/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9">
        <f t="shared" si="230"/>
        <v>41779.474224537036</v>
      </c>
      <c r="T3713" s="9">
        <f t="shared" si="231"/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ref="O3714:O3777" si="232">E3714/D3714</f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9">
        <f t="shared" si="230"/>
        <v>42133.922071759262</v>
      </c>
      <c r="T3714" s="9">
        <f t="shared" si="231"/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si="232"/>
        <v>1.0149999999999999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(((J3715/60)/60)/24)+DATE(1970,1,1)+(-6/24)</f>
        <v>42505.488032407404</v>
      </c>
      <c r="T3715" s="9">
        <f t="shared" ref="T3715:T3778" si="235">(((I3715/60)/60)/24)+DATE(1970,1,1)+(-6/24)</f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9">
        <f t="shared" si="234"/>
        <v>42118.306331018524</v>
      </c>
      <c r="T3716" s="9">
        <f t="shared" si="235"/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9">
        <f t="shared" si="234"/>
        <v>42036.745590277773</v>
      </c>
      <c r="T3717" s="9">
        <f t="shared" si="235"/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9">
        <f t="shared" si="234"/>
        <v>42360.637835648144</v>
      </c>
      <c r="T3718" s="9">
        <f t="shared" si="235"/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42102.616307870368</v>
      </c>
      <c r="T3719" s="9">
        <f t="shared" si="235"/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9">
        <f t="shared" si="234"/>
        <v>42032.466145833328</v>
      </c>
      <c r="T3720" s="9">
        <f t="shared" si="235"/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42147.479930555557</v>
      </c>
      <c r="T3721" s="9">
        <f t="shared" si="235"/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9">
        <f t="shared" si="234"/>
        <v>42165.743125000001</v>
      </c>
      <c r="T3722" s="9">
        <f t="shared" si="235"/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9">
        <f t="shared" si="234"/>
        <v>41927.686157407406</v>
      </c>
      <c r="T3723" s="9">
        <f t="shared" si="235"/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9">
        <f t="shared" si="234"/>
        <v>42381.421840277777</v>
      </c>
      <c r="T3724" s="9">
        <f t="shared" si="235"/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9">
        <f t="shared" si="234"/>
        <v>41943.503032407411</v>
      </c>
      <c r="T3725" s="9">
        <f t="shared" si="235"/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9">
        <f t="shared" si="234"/>
        <v>42465.241435185191</v>
      </c>
      <c r="T3726" s="9">
        <f t="shared" si="235"/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42401.695219907408</v>
      </c>
      <c r="T3727" s="9">
        <f t="shared" si="235"/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9">
        <f t="shared" si="234"/>
        <v>42461.890868055561</v>
      </c>
      <c r="T3728" s="9">
        <f t="shared" si="235"/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9">
        <f t="shared" si="234"/>
        <v>42632.098310185189</v>
      </c>
      <c r="T3729" s="9">
        <f t="shared" si="235"/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9">
        <f t="shared" si="234"/>
        <v>42204.921018518522</v>
      </c>
      <c r="T3730" s="9">
        <f t="shared" si="235"/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42040.955000000002</v>
      </c>
      <c r="T3731" s="9">
        <f t="shared" si="235"/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42203.427766203706</v>
      </c>
      <c r="T3732" s="9">
        <f t="shared" si="235"/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9">
        <f t="shared" si="234"/>
        <v>41983.502847222218</v>
      </c>
      <c r="T3733" s="9">
        <f t="shared" si="235"/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41968.427465277782</v>
      </c>
      <c r="T3734" s="9">
        <f t="shared" si="235"/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42102.774398148147</v>
      </c>
      <c r="T3735" s="9">
        <f t="shared" si="235"/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42089.651574074072</v>
      </c>
      <c r="T3736" s="9">
        <f t="shared" si="235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42122.443159722221</v>
      </c>
      <c r="T3737" s="9">
        <f t="shared" si="235"/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42048.461724537032</v>
      </c>
      <c r="T3738" s="9">
        <f t="shared" si="235"/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42297.441006944442</v>
      </c>
      <c r="T3739" s="9">
        <f t="shared" si="235"/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41813.688715277778</v>
      </c>
      <c r="T3740" s="9">
        <f t="shared" si="235"/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9">
        <f t="shared" si="234"/>
        <v>42548.199861111112</v>
      </c>
      <c r="T3741" s="9">
        <f t="shared" si="235"/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9">
        <f t="shared" si="234"/>
        <v>41832.839756944442</v>
      </c>
      <c r="T3742" s="9">
        <f t="shared" si="235"/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42325.670717592591</v>
      </c>
      <c r="T3743" s="9">
        <f t="shared" si="235"/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41857.964629629627</v>
      </c>
      <c r="T3744" s="9">
        <f t="shared" si="235"/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41793.460231481484</v>
      </c>
      <c r="T3745" s="9">
        <f t="shared" si="235"/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41793.564259259263</v>
      </c>
      <c r="T3746" s="9">
        <f t="shared" si="235"/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41831.447939814818</v>
      </c>
      <c r="T3747" s="9">
        <f t="shared" si="235"/>
        <v>41861.447939814818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42621.139340277776</v>
      </c>
      <c r="T3748" s="9">
        <f t="shared" si="235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42164.049722222218</v>
      </c>
      <c r="T3749" s="9">
        <f t="shared" si="235"/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32"/>
        <v>1.0351999999999999</v>
      </c>
      <c r="P3750">
        <f t="shared" si="233"/>
        <v>99.538461538461533</v>
      </c>
      <c r="Q3750" t="s">
        <v>8317</v>
      </c>
      <c r="R3750" t="s">
        <v>8359</v>
      </c>
      <c r="S3750" s="9">
        <f t="shared" si="234"/>
        <v>42395.456435185188</v>
      </c>
      <c r="T3750" s="9">
        <f t="shared" si="235"/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42457.877175925925</v>
      </c>
      <c r="T3751" s="9">
        <f t="shared" si="235"/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42016.731574074074</v>
      </c>
      <c r="T3752" s="9">
        <f t="shared" si="235"/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32"/>
        <v>1.3260000000000001</v>
      </c>
      <c r="P3753">
        <f t="shared" si="233"/>
        <v>120.54545454545455</v>
      </c>
      <c r="Q3753" t="s">
        <v>8317</v>
      </c>
      <c r="R3753" t="s">
        <v>8359</v>
      </c>
      <c r="S3753" s="9">
        <f t="shared" si="234"/>
        <v>42402.785567129627</v>
      </c>
      <c r="T3753" s="9">
        <f t="shared" si="235"/>
        <v>42462.743900462956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32"/>
        <v>1.1299999999999999</v>
      </c>
      <c r="P3754">
        <f t="shared" si="233"/>
        <v>37.666666666666664</v>
      </c>
      <c r="Q3754" t="s">
        <v>8317</v>
      </c>
      <c r="R3754" t="s">
        <v>8359</v>
      </c>
      <c r="S3754" s="9">
        <f t="shared" si="234"/>
        <v>42619.552488425921</v>
      </c>
      <c r="T3754" s="9">
        <f t="shared" si="235"/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32"/>
        <v>1.0334000000000001</v>
      </c>
      <c r="P3755">
        <f t="shared" si="233"/>
        <v>172.23333333333332</v>
      </c>
      <c r="Q3755" t="s">
        <v>8317</v>
      </c>
      <c r="R3755" t="s">
        <v>8359</v>
      </c>
      <c r="S3755" s="9">
        <f t="shared" si="234"/>
        <v>42128.574074074073</v>
      </c>
      <c r="T3755" s="9">
        <f t="shared" si="235"/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32"/>
        <v>1.2</v>
      </c>
      <c r="P3756">
        <f t="shared" si="233"/>
        <v>111.11111111111111</v>
      </c>
      <c r="Q3756" t="s">
        <v>8317</v>
      </c>
      <c r="R3756" t="s">
        <v>8359</v>
      </c>
      <c r="S3756" s="9">
        <f t="shared" si="234"/>
        <v>41808.631215277775</v>
      </c>
      <c r="T3756" s="9">
        <f t="shared" si="235"/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32"/>
        <v>1.2963636363636364</v>
      </c>
      <c r="P3757">
        <f t="shared" si="233"/>
        <v>25.464285714285715</v>
      </c>
      <c r="Q3757" t="s">
        <v>8317</v>
      </c>
      <c r="R3757" t="s">
        <v>8359</v>
      </c>
      <c r="S3757" s="9">
        <f t="shared" si="234"/>
        <v>42445.616979166662</v>
      </c>
      <c r="T3757" s="9">
        <f t="shared" si="235"/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32"/>
        <v>1.0111111111111111</v>
      </c>
      <c r="P3758">
        <f t="shared" si="233"/>
        <v>267.64705882352939</v>
      </c>
      <c r="Q3758" t="s">
        <v>8317</v>
      </c>
      <c r="R3758" t="s">
        <v>8359</v>
      </c>
      <c r="S3758" s="9">
        <f t="shared" si="234"/>
        <v>41771.564791666664</v>
      </c>
      <c r="T3758" s="9">
        <f t="shared" si="235"/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41954.600868055553</v>
      </c>
      <c r="T3759" s="9">
        <f t="shared" si="235"/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32"/>
        <v>1.0233333333333334</v>
      </c>
      <c r="P3760">
        <f t="shared" si="233"/>
        <v>59.03846153846154</v>
      </c>
      <c r="Q3760" t="s">
        <v>8317</v>
      </c>
      <c r="R3760" t="s">
        <v>8359</v>
      </c>
      <c r="S3760" s="9">
        <f t="shared" si="234"/>
        <v>41747.221504629626</v>
      </c>
      <c r="T3760" s="9">
        <f t="shared" si="235"/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32"/>
        <v>1.1024425000000002</v>
      </c>
      <c r="P3761">
        <f t="shared" si="233"/>
        <v>50.111022727272733</v>
      </c>
      <c r="Q3761" t="s">
        <v>8317</v>
      </c>
      <c r="R3761" t="s">
        <v>8359</v>
      </c>
      <c r="S3761" s="9">
        <f t="shared" si="234"/>
        <v>42181.858252314814</v>
      </c>
      <c r="T3761" s="9">
        <f t="shared" si="235"/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32"/>
        <v>1.010154</v>
      </c>
      <c r="P3762">
        <f t="shared" si="233"/>
        <v>55.502967032967035</v>
      </c>
      <c r="Q3762" t="s">
        <v>8317</v>
      </c>
      <c r="R3762" t="s">
        <v>8359</v>
      </c>
      <c r="S3762" s="9">
        <f t="shared" si="234"/>
        <v>41739.275300925925</v>
      </c>
      <c r="T3762" s="9">
        <f t="shared" si="235"/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32"/>
        <v>1</v>
      </c>
      <c r="P3763">
        <f t="shared" si="233"/>
        <v>166.66666666666666</v>
      </c>
      <c r="Q3763" t="s">
        <v>8317</v>
      </c>
      <c r="R3763" t="s">
        <v>8359</v>
      </c>
      <c r="S3763" s="9">
        <f t="shared" si="234"/>
        <v>42173.216863425929</v>
      </c>
      <c r="T3763" s="9">
        <f t="shared" si="235"/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32"/>
        <v>1.0624</v>
      </c>
      <c r="P3764">
        <f t="shared" si="233"/>
        <v>47.428571428571431</v>
      </c>
      <c r="Q3764" t="s">
        <v>8317</v>
      </c>
      <c r="R3764" t="s">
        <v>8359</v>
      </c>
      <c r="S3764" s="9">
        <f t="shared" si="234"/>
        <v>42193.563530092593</v>
      </c>
      <c r="T3764" s="9">
        <f t="shared" si="235"/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32"/>
        <v>1</v>
      </c>
      <c r="P3765">
        <f t="shared" si="233"/>
        <v>64.935064935064929</v>
      </c>
      <c r="Q3765" t="s">
        <v>8317</v>
      </c>
      <c r="R3765" t="s">
        <v>8359</v>
      </c>
      <c r="S3765" s="9">
        <f t="shared" si="234"/>
        <v>42065.500300925924</v>
      </c>
      <c r="T3765" s="9">
        <f t="shared" si="235"/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32"/>
        <v>1</v>
      </c>
      <c r="P3766">
        <f t="shared" si="233"/>
        <v>55.555555555555557</v>
      </c>
      <c r="Q3766" t="s">
        <v>8317</v>
      </c>
      <c r="R3766" t="s">
        <v>8359</v>
      </c>
      <c r="S3766" s="9">
        <f t="shared" si="234"/>
        <v>42499.592962962968</v>
      </c>
      <c r="T3766" s="9">
        <f t="shared" si="235"/>
        <v>42518.774999999994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32"/>
        <v>1.1345714285714286</v>
      </c>
      <c r="P3767">
        <f t="shared" si="233"/>
        <v>74.224299065420567</v>
      </c>
      <c r="Q3767" t="s">
        <v>8317</v>
      </c>
      <c r="R3767" t="s">
        <v>8359</v>
      </c>
      <c r="S3767" s="9">
        <f t="shared" si="234"/>
        <v>41820.526412037041</v>
      </c>
      <c r="T3767" s="9">
        <f t="shared" si="235"/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32"/>
        <v>1.0265010000000001</v>
      </c>
      <c r="P3768">
        <f t="shared" si="233"/>
        <v>106.9271875</v>
      </c>
      <c r="Q3768" t="s">
        <v>8317</v>
      </c>
      <c r="R3768" t="s">
        <v>8359</v>
      </c>
      <c r="S3768" s="9">
        <f t="shared" si="234"/>
        <v>41787.917187500003</v>
      </c>
      <c r="T3768" s="9">
        <f t="shared" si="235"/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32"/>
        <v>1.1675</v>
      </c>
      <c r="P3769">
        <f t="shared" si="233"/>
        <v>41.696428571428569</v>
      </c>
      <c r="Q3769" t="s">
        <v>8317</v>
      </c>
      <c r="R3769" t="s">
        <v>8359</v>
      </c>
      <c r="S3769" s="9">
        <f t="shared" si="234"/>
        <v>42049.769641203704</v>
      </c>
      <c r="T3769" s="9">
        <f t="shared" si="235"/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32"/>
        <v>1.0765274999999999</v>
      </c>
      <c r="P3770">
        <f t="shared" si="233"/>
        <v>74.243275862068955</v>
      </c>
      <c r="Q3770" t="s">
        <v>8317</v>
      </c>
      <c r="R3770" t="s">
        <v>8359</v>
      </c>
      <c r="S3770" s="9">
        <f t="shared" si="234"/>
        <v>41772.477893518517</v>
      </c>
      <c r="T3770" s="9">
        <f t="shared" si="235"/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32"/>
        <v>1</v>
      </c>
      <c r="P3771">
        <f t="shared" si="233"/>
        <v>73.333333333333329</v>
      </c>
      <c r="Q3771" t="s">
        <v>8317</v>
      </c>
      <c r="R3771" t="s">
        <v>8359</v>
      </c>
      <c r="S3771" s="9">
        <f t="shared" si="234"/>
        <v>42445.348136574074</v>
      </c>
      <c r="T3771" s="9">
        <f t="shared" si="235"/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42138.680671296301</v>
      </c>
      <c r="T3772" s="9">
        <f t="shared" si="235"/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32"/>
        <v>1.46</v>
      </c>
      <c r="P3773">
        <f t="shared" si="233"/>
        <v>38.421052631578945</v>
      </c>
      <c r="Q3773" t="s">
        <v>8317</v>
      </c>
      <c r="R3773" t="s">
        <v>8359</v>
      </c>
      <c r="S3773" s="9">
        <f t="shared" si="234"/>
        <v>42493.607083333336</v>
      </c>
      <c r="T3773" s="9">
        <f t="shared" si="235"/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32"/>
        <v>1.1020000000000001</v>
      </c>
      <c r="P3774">
        <f t="shared" si="233"/>
        <v>166.96969696969697</v>
      </c>
      <c r="Q3774" t="s">
        <v>8317</v>
      </c>
      <c r="R3774" t="s">
        <v>8359</v>
      </c>
      <c r="S3774" s="9">
        <f t="shared" si="234"/>
        <v>42682.366967592592</v>
      </c>
      <c r="T3774" s="9">
        <f t="shared" si="235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32"/>
        <v>1.0820000000000001</v>
      </c>
      <c r="P3775">
        <f t="shared" si="233"/>
        <v>94.912280701754383</v>
      </c>
      <c r="Q3775" t="s">
        <v>8317</v>
      </c>
      <c r="R3775" t="s">
        <v>8359</v>
      </c>
      <c r="S3775" s="9">
        <f t="shared" si="234"/>
        <v>42655.755173611105</v>
      </c>
      <c r="T3775" s="9">
        <f t="shared" si="235"/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42087.542303240742</v>
      </c>
      <c r="T3776" s="9">
        <f t="shared" si="235"/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32"/>
        <v>1.0024999999999999</v>
      </c>
      <c r="P3777">
        <f t="shared" si="233"/>
        <v>143.21428571428572</v>
      </c>
      <c r="Q3777" t="s">
        <v>8317</v>
      </c>
      <c r="R3777" t="s">
        <v>8359</v>
      </c>
      <c r="S3777" s="9">
        <f t="shared" si="234"/>
        <v>42075.692627314813</v>
      </c>
      <c r="T3777" s="9">
        <f t="shared" si="235"/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ref="O3778:O3841" si="236">E3778/D3778</f>
        <v>1.0671250000000001</v>
      </c>
      <c r="P3778">
        <f t="shared" si="233"/>
        <v>90.819148936170208</v>
      </c>
      <c r="Q3778" t="s">
        <v>8317</v>
      </c>
      <c r="R3778" t="s">
        <v>8359</v>
      </c>
      <c r="S3778" s="9">
        <f t="shared" si="234"/>
        <v>41814.117800925924</v>
      </c>
      <c r="T3778" s="9">
        <f t="shared" si="235"/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si="236"/>
        <v>1.4319999999999999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(((J3779/60)/60)/24)+DATE(1970,1,1)+(-6/24)</f>
        <v>41886.861354166671</v>
      </c>
      <c r="T3779" s="9">
        <f t="shared" ref="T3779:T3842" si="239">(((I3779/60)/60)/24)+DATE(1970,1,1)+(-6/24)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36"/>
        <v>1.0504166666666668</v>
      </c>
      <c r="P3780">
        <f t="shared" si="237"/>
        <v>70.027777777777771</v>
      </c>
      <c r="Q3780" t="s">
        <v>8317</v>
      </c>
      <c r="R3780" t="s">
        <v>8359</v>
      </c>
      <c r="S3780" s="9">
        <f t="shared" si="238"/>
        <v>41989.569212962961</v>
      </c>
      <c r="T3780" s="9">
        <f t="shared" si="239"/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36"/>
        <v>1.0398000000000001</v>
      </c>
      <c r="P3781">
        <f t="shared" si="237"/>
        <v>135.62608695652173</v>
      </c>
      <c r="Q3781" t="s">
        <v>8317</v>
      </c>
      <c r="R3781" t="s">
        <v>8359</v>
      </c>
      <c r="S3781" s="9">
        <f t="shared" si="238"/>
        <v>42425.485416666663</v>
      </c>
      <c r="T3781" s="9">
        <f t="shared" si="239"/>
        <v>42455.443750000006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42165.969733796301</v>
      </c>
      <c r="T3782" s="9">
        <f t="shared" si="239"/>
        <v>42198.587499999994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36"/>
        <v>1.0966666666666667</v>
      </c>
      <c r="P3783">
        <f t="shared" si="237"/>
        <v>94.90384615384616</v>
      </c>
      <c r="Q3783" t="s">
        <v>8317</v>
      </c>
      <c r="R3783" t="s">
        <v>8359</v>
      </c>
      <c r="S3783" s="9">
        <f t="shared" si="238"/>
        <v>41865.632928240739</v>
      </c>
      <c r="T3783" s="9">
        <f t="shared" si="239"/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36"/>
        <v>1.0175000000000001</v>
      </c>
      <c r="P3784">
        <f t="shared" si="237"/>
        <v>75.370370370370367</v>
      </c>
      <c r="Q3784" t="s">
        <v>8317</v>
      </c>
      <c r="R3784" t="s">
        <v>8359</v>
      </c>
      <c r="S3784" s="9">
        <f t="shared" si="238"/>
        <v>42546.612233796302</v>
      </c>
      <c r="T3784" s="9">
        <f t="shared" si="239"/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36"/>
        <v>1.2891666666666666</v>
      </c>
      <c r="P3785">
        <f t="shared" si="237"/>
        <v>64.458333333333329</v>
      </c>
      <c r="Q3785" t="s">
        <v>8317</v>
      </c>
      <c r="R3785" t="s">
        <v>8359</v>
      </c>
      <c r="S3785" s="9">
        <f t="shared" si="238"/>
        <v>42419.890277777777</v>
      </c>
      <c r="T3785" s="9">
        <f t="shared" si="239"/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42531.730694444443</v>
      </c>
      <c r="T3786" s="9">
        <f t="shared" si="239"/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42548.38853009259</v>
      </c>
      <c r="T3787" s="9">
        <f t="shared" si="239"/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36"/>
        <v>1.1096666666666666</v>
      </c>
      <c r="P3788">
        <f t="shared" si="237"/>
        <v>93.774647887323937</v>
      </c>
      <c r="Q3788" t="s">
        <v>8317</v>
      </c>
      <c r="R3788" t="s">
        <v>8359</v>
      </c>
      <c r="S3788" s="9">
        <f t="shared" si="238"/>
        <v>42486.787905092591</v>
      </c>
      <c r="T3788" s="9">
        <f t="shared" si="239"/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42167.284791666665</v>
      </c>
      <c r="T3789" s="9">
        <f t="shared" si="239"/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42333.445821759262</v>
      </c>
      <c r="T3790" s="9">
        <f t="shared" si="239"/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42138.548819444448</v>
      </c>
      <c r="T3791" s="9">
        <f t="shared" si="239"/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42666.416932870372</v>
      </c>
      <c r="T3792" s="9">
        <f t="shared" si="239"/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41766.442037037035</v>
      </c>
      <c r="T3793" s="9">
        <f t="shared" si="239"/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42170.197013888886</v>
      </c>
      <c r="T3794" s="9">
        <f t="shared" si="239"/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41968.688993055555</v>
      </c>
      <c r="T3795" s="9">
        <f t="shared" si="239"/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42132.33048611111</v>
      </c>
      <c r="T3796" s="9">
        <f t="shared" si="239"/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42201.186226851853</v>
      </c>
      <c r="T3797" s="9">
        <f t="shared" si="239"/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42688.779583333337</v>
      </c>
      <c r="T3798" s="9">
        <f t="shared" si="239"/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36"/>
        <v>0.89666666666666661</v>
      </c>
      <c r="P3799">
        <f t="shared" si="237"/>
        <v>145.40540540540542</v>
      </c>
      <c r="Q3799" t="s">
        <v>8317</v>
      </c>
      <c r="R3799" t="s">
        <v>8359</v>
      </c>
      <c r="S3799" s="9">
        <f t="shared" si="238"/>
        <v>42084.631539351853</v>
      </c>
      <c r="T3799" s="9">
        <f t="shared" si="239"/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41831.472777777781</v>
      </c>
      <c r="T3800" s="9">
        <f t="shared" si="239"/>
        <v>41861.472777777781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42410.68105324074</v>
      </c>
      <c r="T3801" s="9">
        <f t="shared" si="239"/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36"/>
        <v>4.0045454545454544E-2</v>
      </c>
      <c r="P3802">
        <f t="shared" si="237"/>
        <v>55.0625</v>
      </c>
      <c r="Q3802" t="s">
        <v>8317</v>
      </c>
      <c r="R3802" t="s">
        <v>8359</v>
      </c>
      <c r="S3802" s="9">
        <f t="shared" si="238"/>
        <v>41982.487071759257</v>
      </c>
      <c r="T3802" s="9">
        <f t="shared" si="239"/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36"/>
        <v>8.5199999999999998E-2</v>
      </c>
      <c r="P3803">
        <f t="shared" si="237"/>
        <v>47.333333333333336</v>
      </c>
      <c r="Q3803" t="s">
        <v>8317</v>
      </c>
      <c r="R3803" t="s">
        <v>8359</v>
      </c>
      <c r="S3803" s="9">
        <f t="shared" si="238"/>
        <v>41975.426111111112</v>
      </c>
      <c r="T3803" s="9">
        <f t="shared" si="239"/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42268.876226851848</v>
      </c>
      <c r="T3804" s="9">
        <f t="shared" si="239"/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42403.721851851849</v>
      </c>
      <c r="T3805" s="9">
        <f t="shared" si="239"/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42526.75953703704</v>
      </c>
      <c r="T3806" s="9">
        <f t="shared" si="239"/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41849.637037037035</v>
      </c>
      <c r="T3807" s="9">
        <f t="shared" si="239"/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41799.009039351848</v>
      </c>
      <c r="T3808" s="9">
        <f t="shared" si="239"/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36"/>
        <v>0.30333333333333334</v>
      </c>
      <c r="P3809">
        <f t="shared" si="237"/>
        <v>50.555555555555557</v>
      </c>
      <c r="Q3809" t="s">
        <v>8317</v>
      </c>
      <c r="R3809" t="s">
        <v>8359</v>
      </c>
      <c r="S3809" s="9">
        <f t="shared" si="238"/>
        <v>42090.659016203703</v>
      </c>
      <c r="T3809" s="9">
        <f t="shared" si="239"/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9">
        <f t="shared" si="238"/>
        <v>42059.203923611116</v>
      </c>
      <c r="T3810" s="9">
        <f t="shared" si="239"/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9">
        <f t="shared" si="238"/>
        <v>41800.276701388888</v>
      </c>
      <c r="T3811" s="9">
        <f t="shared" si="239"/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9">
        <f t="shared" si="238"/>
        <v>42054.599050925928</v>
      </c>
      <c r="T3812" s="9">
        <f t="shared" si="239"/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9">
        <f t="shared" si="238"/>
        <v>42487.37700231481</v>
      </c>
      <c r="T3813" s="9">
        <f t="shared" si="239"/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9">
        <f t="shared" si="238"/>
        <v>42109.501250000001</v>
      </c>
      <c r="T3814" s="9">
        <f t="shared" si="239"/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9">
        <f t="shared" si="238"/>
        <v>42497.025706018518</v>
      </c>
      <c r="T3815" s="9">
        <f t="shared" si="239"/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9">
        <f t="shared" si="238"/>
        <v>42058.654074074075</v>
      </c>
      <c r="T3816" s="9">
        <f t="shared" si="239"/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9">
        <f t="shared" si="238"/>
        <v>42207.009918981479</v>
      </c>
      <c r="T3817" s="9">
        <f t="shared" si="239"/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9">
        <f t="shared" si="238"/>
        <v>41807.440081018518</v>
      </c>
      <c r="T3818" s="9">
        <f t="shared" si="239"/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42284.44694444444</v>
      </c>
      <c r="T3819" s="9">
        <f t="shared" si="239"/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42045.59238425926</v>
      </c>
      <c r="T3820" s="9">
        <f t="shared" si="239"/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9">
        <f t="shared" si="238"/>
        <v>42183.959537037037</v>
      </c>
      <c r="T3821" s="9">
        <f t="shared" si="239"/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42160.401817129634</v>
      </c>
      <c r="T3822" s="9">
        <f t="shared" si="239"/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9">
        <f t="shared" si="238"/>
        <v>42340.930636574078</v>
      </c>
      <c r="T3823" s="9">
        <f t="shared" si="239"/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9">
        <f t="shared" si="238"/>
        <v>42329.588159722218</v>
      </c>
      <c r="T3824" s="9">
        <f t="shared" si="239"/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9">
        <f t="shared" si="238"/>
        <v>42170.660231481481</v>
      </c>
      <c r="T3825" s="9">
        <f t="shared" si="239"/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9">
        <f t="shared" si="238"/>
        <v>42571.376192129625</v>
      </c>
      <c r="T3826" s="9">
        <f t="shared" si="239"/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9">
        <f t="shared" si="238"/>
        <v>42150.819606481484</v>
      </c>
      <c r="T3827" s="9">
        <f t="shared" si="239"/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42101.173541666663</v>
      </c>
      <c r="T3828" s="9">
        <f t="shared" si="239"/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9">
        <f t="shared" si="238"/>
        <v>42034.678252314814</v>
      </c>
      <c r="T3829" s="9">
        <f t="shared" si="239"/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9">
        <f t="shared" si="238"/>
        <v>41944.277627314819</v>
      </c>
      <c r="T3830" s="9">
        <f t="shared" si="239"/>
        <v>42004.319293981483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9">
        <f t="shared" si="238"/>
        <v>42593.615405092598</v>
      </c>
      <c r="T3831" s="9">
        <f t="shared" si="239"/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42503.490868055553</v>
      </c>
      <c r="T3832" s="9">
        <f t="shared" si="239"/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9">
        <f t="shared" si="238"/>
        <v>41927.598900462966</v>
      </c>
      <c r="T3833" s="9">
        <f t="shared" si="239"/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9">
        <f t="shared" si="238"/>
        <v>42374.864988425921</v>
      </c>
      <c r="T3834" s="9">
        <f t="shared" si="239"/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41963.622361111105</v>
      </c>
      <c r="T3835" s="9">
        <f t="shared" si="239"/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9">
        <f t="shared" si="238"/>
        <v>42143.195219907408</v>
      </c>
      <c r="T3836" s="9">
        <f t="shared" si="239"/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42460.69222222222</v>
      </c>
      <c r="T3837" s="9">
        <f t="shared" si="239"/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9">
        <f t="shared" si="238"/>
        <v>42553.676527777774</v>
      </c>
      <c r="T3838" s="9">
        <f t="shared" si="239"/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9">
        <f t="shared" si="238"/>
        <v>42152.515717592592</v>
      </c>
      <c r="T3839" s="9">
        <f t="shared" si="239"/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42116.460752314815</v>
      </c>
      <c r="T3840" s="9">
        <f t="shared" si="239"/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9">
        <f t="shared" si="238"/>
        <v>42154.892638888887</v>
      </c>
      <c r="T3841" s="9">
        <f t="shared" si="239"/>
        <v>42214.892638888887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ref="O3842:O3905" si="240">E3842/D3842</f>
        <v>65</v>
      </c>
      <c r="P3842">
        <f t="shared" si="237"/>
        <v>21.666666666666668</v>
      </c>
      <c r="Q3842" t="s">
        <v>8317</v>
      </c>
      <c r="R3842" t="s">
        <v>8318</v>
      </c>
      <c r="S3842" s="9">
        <f t="shared" si="238"/>
        <v>42432.451724537037</v>
      </c>
      <c r="T3842" s="9">
        <f t="shared" si="239"/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si="240"/>
        <v>8.72E-2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(((J3843/60)/60)/24)+DATE(1970,1,1)+(-6/24)</f>
        <v>41780.535729166666</v>
      </c>
      <c r="T3843" s="9">
        <f t="shared" ref="T3843:T3906" si="243">(((I3843/60)/60)/24)+DATE(1970,1,1)+(-6/24)</f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9">
        <f t="shared" si="242"/>
        <v>41740.243657407409</v>
      </c>
      <c r="T3844" s="9">
        <f t="shared" si="243"/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9">
        <f t="shared" si="242"/>
        <v>41765.822500000002</v>
      </c>
      <c r="T3845" s="9">
        <f t="shared" si="243"/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41766.367291666669</v>
      </c>
      <c r="T3846" s="9">
        <f t="shared" si="243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9">
        <f t="shared" si="242"/>
        <v>42248.377013888887</v>
      </c>
      <c r="T3847" s="9">
        <f t="shared" si="243"/>
        <v>42278.377013888887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9">
        <f t="shared" si="242"/>
        <v>41884.971550925926</v>
      </c>
      <c r="T3848" s="9">
        <f t="shared" si="243"/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9">
        <f t="shared" si="242"/>
        <v>42158.974432870367</v>
      </c>
      <c r="T3849" s="9">
        <f t="shared" si="243"/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9">
        <f t="shared" si="242"/>
        <v>42265.567002314812</v>
      </c>
      <c r="T3850" s="9">
        <f t="shared" si="243"/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9">
        <f t="shared" si="242"/>
        <v>42136.517175925925</v>
      </c>
      <c r="T3851" s="9">
        <f t="shared" si="243"/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41974.874340277776</v>
      </c>
      <c r="T3852" s="9">
        <f t="shared" si="243"/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42172.189571759256</v>
      </c>
      <c r="T3853" s="9">
        <f t="shared" si="243"/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42064.940694444449</v>
      </c>
      <c r="T3854" s="9">
        <f t="shared" si="243"/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41848.59002314815</v>
      </c>
      <c r="T3855" s="9">
        <f t="shared" si="243"/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42103.634930555556</v>
      </c>
      <c r="T3856" s="9">
        <f t="shared" si="243"/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42059.720729166671</v>
      </c>
      <c r="T3857" s="9">
        <f t="shared" si="243"/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42041.493090277778</v>
      </c>
      <c r="T3858" s="9">
        <f t="shared" si="243"/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41829.48715277778</v>
      </c>
      <c r="T3859" s="9">
        <f t="shared" si="243"/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42128.181064814817</v>
      </c>
      <c r="T3860" s="9">
        <f t="shared" si="243"/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41789.643599537041</v>
      </c>
      <c r="T3861" s="9">
        <f t="shared" si="243"/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9">
        <f t="shared" si="242"/>
        <v>41833.410995370366</v>
      </c>
      <c r="T3862" s="9">
        <f t="shared" si="243"/>
        <v>41863.410995370366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41914.340011574073</v>
      </c>
      <c r="T3863" s="9">
        <f t="shared" si="243"/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42611.011064814811</v>
      </c>
      <c r="T3864" s="9">
        <f t="shared" si="243"/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42253.383159722223</v>
      </c>
      <c r="T3865" s="9">
        <f t="shared" si="243"/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42295.641828703709</v>
      </c>
      <c r="T3866" s="9">
        <f t="shared" si="243"/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9">
        <f t="shared" si="242"/>
        <v>41841.401597222226</v>
      </c>
      <c r="T3867" s="9">
        <f t="shared" si="243"/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42402.697002314817</v>
      </c>
      <c r="T3868" s="9">
        <f t="shared" si="243"/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42509.564108796301</v>
      </c>
      <c r="T3869" s="9">
        <f t="shared" si="243"/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8305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41865.409780092588</v>
      </c>
      <c r="T3870" s="9">
        <f t="shared" si="243"/>
        <v>41890.409780092588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8305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240"/>
        <v>3.44748684310884E-2</v>
      </c>
      <c r="P3871">
        <f t="shared" si="241"/>
        <v>30.133333333333333</v>
      </c>
      <c r="Q3871" t="s">
        <v>8317</v>
      </c>
      <c r="R3871" t="s">
        <v>8359</v>
      </c>
      <c r="S3871" s="9">
        <f t="shared" si="242"/>
        <v>42047.474444444444</v>
      </c>
      <c r="T3871" s="9">
        <f t="shared" si="243"/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8305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41792.92219907407</v>
      </c>
      <c r="T3872" s="9">
        <f t="shared" si="243"/>
        <v>41822.92219907407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8305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240"/>
        <v>2.6666666666666668E-2</v>
      </c>
      <c r="P3873">
        <f t="shared" si="241"/>
        <v>13.333333333333334</v>
      </c>
      <c r="Q3873" t="s">
        <v>8317</v>
      </c>
      <c r="R3873" t="s">
        <v>8359</v>
      </c>
      <c r="S3873" s="9">
        <f t="shared" si="242"/>
        <v>42763.530671296292</v>
      </c>
      <c r="T3873" s="9">
        <f t="shared" si="243"/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8305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42179.895787037036</v>
      </c>
      <c r="T3874" s="9">
        <f t="shared" si="243"/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8305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42255.446006944447</v>
      </c>
      <c r="T3875" s="9">
        <f t="shared" si="243"/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8305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42006.766458333332</v>
      </c>
      <c r="T3876" s="9">
        <f t="shared" si="243"/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8305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42615.096817129626</v>
      </c>
      <c r="T3877" s="9">
        <f t="shared" si="243"/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8305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240"/>
        <v>0.52794871794871789</v>
      </c>
      <c r="P3878">
        <f t="shared" si="241"/>
        <v>44.760869565217391</v>
      </c>
      <c r="Q3878" t="s">
        <v>8317</v>
      </c>
      <c r="R3878" t="s">
        <v>8359</v>
      </c>
      <c r="S3878" s="9">
        <f t="shared" si="242"/>
        <v>42372.374166666668</v>
      </c>
      <c r="T3878" s="9">
        <f t="shared" si="243"/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8305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240"/>
        <v>4.9639999999999997E-2</v>
      </c>
      <c r="P3879">
        <f t="shared" si="241"/>
        <v>88.642857142857139</v>
      </c>
      <c r="Q3879" t="s">
        <v>8317</v>
      </c>
      <c r="R3879" t="s">
        <v>8359</v>
      </c>
      <c r="S3879" s="9">
        <f t="shared" si="242"/>
        <v>42682.42768518519</v>
      </c>
      <c r="T3879" s="9">
        <f t="shared" si="243"/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8305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42154.568819444445</v>
      </c>
      <c r="T3880" s="9">
        <f t="shared" si="243"/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8305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41999.611064814817</v>
      </c>
      <c r="T3881" s="9">
        <f t="shared" si="243"/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8305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240"/>
        <v>0.13066666666666665</v>
      </c>
      <c r="P3882">
        <f t="shared" si="241"/>
        <v>57.647058823529413</v>
      </c>
      <c r="Q3882" t="s">
        <v>8317</v>
      </c>
      <c r="R3882" t="s">
        <v>8359</v>
      </c>
      <c r="S3882" s="9">
        <f t="shared" si="242"/>
        <v>41815.565046296295</v>
      </c>
      <c r="T3882" s="9">
        <f t="shared" si="243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8305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42755.768506944441</v>
      </c>
      <c r="T3883" s="9">
        <f t="shared" si="243"/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8305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42373.733449074076</v>
      </c>
      <c r="T3884" s="9">
        <f t="shared" si="243"/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8305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41854.352650462963</v>
      </c>
      <c r="T3885" s="9">
        <f t="shared" si="243"/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8305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42065.541574074072</v>
      </c>
      <c r="T3886" s="9">
        <f t="shared" si="243"/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8305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42469.701284722221</v>
      </c>
      <c r="T3887" s="9">
        <f t="shared" si="243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8305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41953.978032407409</v>
      </c>
      <c r="T3888" s="9">
        <f t="shared" si="243"/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8305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42079.607974537037</v>
      </c>
      <c r="T3889" s="9">
        <f t="shared" si="243"/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9">
        <f t="shared" si="242"/>
        <v>42762.295810185184</v>
      </c>
      <c r="T3890" s="9">
        <f t="shared" si="243"/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9">
        <f t="shared" si="242"/>
        <v>41976.754976851851</v>
      </c>
      <c r="T3891" s="9">
        <f t="shared" si="243"/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42171.508611111116</v>
      </c>
      <c r="T3892" s="9">
        <f t="shared" si="243"/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9">
        <f t="shared" si="242"/>
        <v>42055.8824537037</v>
      </c>
      <c r="T3893" s="9">
        <f t="shared" si="243"/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41867.402280092596</v>
      </c>
      <c r="T3894" s="9">
        <f t="shared" si="243"/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9">
        <f t="shared" si="242"/>
        <v>41779.407870370371</v>
      </c>
      <c r="T3895" s="9">
        <f t="shared" si="243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9">
        <f t="shared" si="242"/>
        <v>42679.708472222221</v>
      </c>
      <c r="T3896" s="9">
        <f t="shared" si="243"/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42032.000208333338</v>
      </c>
      <c r="T3897" s="9">
        <f t="shared" si="243"/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41792.941875000004</v>
      </c>
      <c r="T3898" s="9">
        <f t="shared" si="243"/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41982.62364583333</v>
      </c>
      <c r="T3899" s="9">
        <f t="shared" si="243"/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9">
        <f t="shared" si="242"/>
        <v>42193.232291666667</v>
      </c>
      <c r="T3900" s="9">
        <f t="shared" si="243"/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41843.525011574071</v>
      </c>
      <c r="T3901" s="9">
        <f t="shared" si="243"/>
        <v>41863.525011574071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42135.842488425929</v>
      </c>
      <c r="T3902" s="9">
        <f t="shared" si="243"/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42317.576377314821</v>
      </c>
      <c r="T3903" s="9">
        <f t="shared" si="243"/>
        <v>42357.576377314821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9">
        <f t="shared" si="242"/>
        <v>42663.218078703707</v>
      </c>
      <c r="T3904" s="9">
        <f t="shared" si="243"/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42185.76116898148</v>
      </c>
      <c r="T3905" s="9">
        <f t="shared" si="243"/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ref="O3906:O3969" si="244">E3906/D3906</f>
        <v>2.9999999999999997E-4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42094.979166666672</v>
      </c>
      <c r="T3906" s="9">
        <f t="shared" si="243"/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si="244"/>
        <v>0.11533333333333333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(((J3907/60)/60)/24)+DATE(1970,1,1)+(-6/24)</f>
        <v>42124.373877314814</v>
      </c>
      <c r="T3907" s="9">
        <f t="shared" ref="T3907:T3970" si="247">(((I3907/60)/60)/24)+DATE(1970,1,1)+(-6/24)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9">
        <f t="shared" si="246"/>
        <v>42143.667743055557</v>
      </c>
      <c r="T3908" s="9">
        <f t="shared" si="247"/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41906.569513888891</v>
      </c>
      <c r="T3909" s="9">
        <f t="shared" si="247"/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41833.885370370372</v>
      </c>
      <c r="T3910" s="9">
        <f t="shared" si="247"/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41863.109282407408</v>
      </c>
      <c r="T3911" s="9">
        <f t="shared" si="247"/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9">
        <f t="shared" si="246"/>
        <v>42224.506909722222</v>
      </c>
      <c r="T3912" s="9">
        <f t="shared" si="247"/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9">
        <f t="shared" si="246"/>
        <v>41939.5622337963</v>
      </c>
      <c r="T3913" s="9">
        <f t="shared" si="247"/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42059.020023148143</v>
      </c>
      <c r="T3914" s="9">
        <f t="shared" si="247"/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9">
        <f t="shared" si="246"/>
        <v>42307.961215277777</v>
      </c>
      <c r="T3915" s="9">
        <f t="shared" si="247"/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9">
        <f t="shared" si="246"/>
        <v>42114.568935185183</v>
      </c>
      <c r="T3916" s="9">
        <f t="shared" si="247"/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42492.73505787037</v>
      </c>
      <c r="T3917" s="9">
        <f t="shared" si="247"/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42494.221666666665</v>
      </c>
      <c r="T3918" s="9">
        <f t="shared" si="247"/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41863.277326388888</v>
      </c>
      <c r="T3919" s="9">
        <f t="shared" si="247"/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41843.414618055554</v>
      </c>
      <c r="T3920" s="9">
        <f t="shared" si="247"/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42358.434872685189</v>
      </c>
      <c r="T3921" s="9">
        <f t="shared" si="247"/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42657.13726851852</v>
      </c>
      <c r="T3922" s="9">
        <f t="shared" si="247"/>
        <v>42687.178935185191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41926.292303240742</v>
      </c>
      <c r="T3923" s="9">
        <f t="shared" si="247"/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9">
        <f t="shared" si="246"/>
        <v>42020.518634259264</v>
      </c>
      <c r="T3924" s="9">
        <f t="shared" si="247"/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9">
        <f t="shared" si="246"/>
        <v>42075.729988425926</v>
      </c>
      <c r="T3925" s="9">
        <f t="shared" si="247"/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41786.709745370368</v>
      </c>
      <c r="T3926" s="9">
        <f t="shared" si="247"/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41820.620821759258</v>
      </c>
      <c r="T3927" s="9">
        <f t="shared" si="247"/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41969.835046296299</v>
      </c>
      <c r="T3928" s="9">
        <f t="shared" si="247"/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41830.017407407409</v>
      </c>
      <c r="T3929" s="9">
        <f t="shared" si="247"/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42265.433182870373</v>
      </c>
      <c r="T3930" s="9">
        <f t="shared" si="247"/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9">
        <f t="shared" si="246"/>
        <v>42601.577141203699</v>
      </c>
      <c r="T3931" s="9">
        <f t="shared" si="247"/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42433.088749999995</v>
      </c>
      <c r="T3932" s="9">
        <f t="shared" si="247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42227.901701388888</v>
      </c>
      <c r="T3933" s="9">
        <f t="shared" si="247"/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42414.918564814812</v>
      </c>
      <c r="T3934" s="9">
        <f t="shared" si="247"/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9">
        <f t="shared" si="246"/>
        <v>42538.718310185184</v>
      </c>
      <c r="T3935" s="9">
        <f t="shared" si="247"/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9">
        <f t="shared" si="246"/>
        <v>42233.421747685185</v>
      </c>
      <c r="T3936" s="9">
        <f t="shared" si="247"/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9">
        <f t="shared" si="246"/>
        <v>42221.406782407401</v>
      </c>
      <c r="T3937" s="9">
        <f t="shared" si="247"/>
        <v>42281.406782407401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42675.012962962966</v>
      </c>
      <c r="T3938" s="9">
        <f t="shared" si="247"/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42534.381481481483</v>
      </c>
      <c r="T3939" s="9">
        <f t="shared" si="247"/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42151.655717592599</v>
      </c>
      <c r="T3940" s="9">
        <f t="shared" si="247"/>
        <v>42182.655717592599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41915.150219907409</v>
      </c>
      <c r="T3941" s="9">
        <f t="shared" si="247"/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41961.242488425924</v>
      </c>
      <c r="T3942" s="9">
        <f t="shared" si="247"/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41940.337233796294</v>
      </c>
      <c r="T3943" s="9">
        <f t="shared" si="247"/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42111.654097222221</v>
      </c>
      <c r="T3944" s="9">
        <f t="shared" si="247"/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9">
        <f t="shared" si="246"/>
        <v>42279.528564814813</v>
      </c>
      <c r="T3945" s="9">
        <f t="shared" si="247"/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42213.412905092591</v>
      </c>
      <c r="T3946" s="9">
        <f t="shared" si="247"/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42109.551712962959</v>
      </c>
      <c r="T3947" s="9">
        <f t="shared" si="247"/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42031.583587962959</v>
      </c>
      <c r="T3948" s="9">
        <f t="shared" si="247"/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42614.892870370371</v>
      </c>
      <c r="T3949" s="9">
        <f t="shared" si="247"/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41829.075497685182</v>
      </c>
      <c r="T3950" s="9">
        <f t="shared" si="247"/>
        <v>41889.075497685182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9">
        <f t="shared" si="246"/>
        <v>42015.870613425926</v>
      </c>
      <c r="T3951" s="9">
        <f t="shared" si="247"/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42439.452314814815</v>
      </c>
      <c r="T3952" s="9">
        <f t="shared" si="247"/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42433.575717592597</v>
      </c>
      <c r="T3953" s="9">
        <f t="shared" si="247"/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42243.540393518517</v>
      </c>
      <c r="T3954" s="9">
        <f t="shared" si="247"/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42549.798449074078</v>
      </c>
      <c r="T3955" s="9">
        <f t="shared" si="247"/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41774.401203703703</v>
      </c>
      <c r="T3956" s="9">
        <f t="shared" si="247"/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9">
        <f t="shared" si="246"/>
        <v>42306.598854166667</v>
      </c>
      <c r="T3957" s="9">
        <f t="shared" si="247"/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42457.682025462964</v>
      </c>
      <c r="T3958" s="9">
        <f t="shared" si="247"/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42513.726319444439</v>
      </c>
      <c r="T3959" s="9">
        <f t="shared" si="247"/>
        <v>42559.726319444439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9">
        <f t="shared" si="246"/>
        <v>41816.700370370374</v>
      </c>
      <c r="T3960" s="9">
        <f t="shared" si="247"/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9">
        <f t="shared" si="246"/>
        <v>41880.538842592592</v>
      </c>
      <c r="T3961" s="9">
        <f t="shared" si="247"/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42342.595555555556</v>
      </c>
      <c r="T3962" s="9">
        <f t="shared" si="247"/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41745.641319444447</v>
      </c>
      <c r="T3963" s="9">
        <f t="shared" si="247"/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42311.371458333335</v>
      </c>
      <c r="T3964" s="9">
        <f t="shared" si="247"/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42295.904131944444</v>
      </c>
      <c r="T3965" s="9">
        <f t="shared" si="247"/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42053.472060185188</v>
      </c>
      <c r="T3966" s="9">
        <f t="shared" si="247"/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42413.985879629632</v>
      </c>
      <c r="T3967" s="9">
        <f t="shared" si="247"/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41801.461550925924</v>
      </c>
      <c r="T3968" s="9">
        <f t="shared" si="247"/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42770.040590277778</v>
      </c>
      <c r="T3969" s="9">
        <f t="shared" si="247"/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ref="O3970:O4033" si="248">E3970/D3970</f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9">
        <f t="shared" si="246"/>
        <v>42452.565659722226</v>
      </c>
      <c r="T3970" s="9">
        <f t="shared" si="247"/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si="248"/>
        <v>7.4690265486725665E-2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(((J3971/60)/60)/24)+DATE(1970,1,1)+(-6/24)</f>
        <v>42601.604699074072</v>
      </c>
      <c r="T3971" s="9">
        <f t="shared" ref="T3971:T4034" si="251">(((I3971/60)/60)/24)+DATE(1970,1,1)+(-6/24)</f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42447.613553240735</v>
      </c>
      <c r="T3972" s="9">
        <f t="shared" si="251"/>
        <v>42477.613553240735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9">
        <f t="shared" si="250"/>
        <v>41811.286180555559</v>
      </c>
      <c r="T3973" s="9">
        <f t="shared" si="251"/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9">
        <f t="shared" si="250"/>
        <v>41980.817523148144</v>
      </c>
      <c r="T3974" s="9">
        <f t="shared" si="251"/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9">
        <f t="shared" si="250"/>
        <v>42469.43414351852</v>
      </c>
      <c r="T3975" s="9">
        <f t="shared" si="251"/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9">
        <f t="shared" si="250"/>
        <v>42493.296851851846</v>
      </c>
      <c r="T3976" s="9">
        <f t="shared" si="251"/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42534.616875</v>
      </c>
      <c r="T3977" s="9">
        <f t="shared" si="251"/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41830.608344907407</v>
      </c>
      <c r="T3978" s="9">
        <f t="shared" si="251"/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42543.538564814815</v>
      </c>
      <c r="T3979" s="9">
        <f t="shared" si="251"/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41975.392974537041</v>
      </c>
      <c r="T3980" s="9">
        <f t="shared" si="251"/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9">
        <f t="shared" si="250"/>
        <v>42069.653437500005</v>
      </c>
      <c r="T3981" s="9">
        <f t="shared" si="251"/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9">
        <f t="shared" si="250"/>
        <v>41795.348923611113</v>
      </c>
      <c r="T3982" s="9">
        <f t="shared" si="251"/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42507.929965277777</v>
      </c>
      <c r="T3983" s="9">
        <f t="shared" si="251"/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42132.559953703705</v>
      </c>
      <c r="T3984" s="9">
        <f t="shared" si="251"/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9">
        <f t="shared" si="250"/>
        <v>41747.61986111111</v>
      </c>
      <c r="T3985" s="9">
        <f t="shared" si="251"/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41920.713472222218</v>
      </c>
      <c r="T3986" s="9">
        <f t="shared" si="251"/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9">
        <f t="shared" si="250"/>
        <v>42399.457407407404</v>
      </c>
      <c r="T3987" s="9">
        <f t="shared" si="251"/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9">
        <f t="shared" si="250"/>
        <v>42467.298541666663</v>
      </c>
      <c r="T3988" s="9">
        <f t="shared" si="251"/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9">
        <f t="shared" si="250"/>
        <v>41765.67465277778</v>
      </c>
      <c r="T3989" s="9">
        <f t="shared" si="251"/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42229.83116898148</v>
      </c>
      <c r="T3990" s="9">
        <f t="shared" si="251"/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42286.499780092592</v>
      </c>
      <c r="T3991" s="9">
        <f t="shared" si="251"/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42401.422372685185</v>
      </c>
      <c r="T3992" s="9">
        <f t="shared" si="251"/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42125.394467592589</v>
      </c>
      <c r="T3993" s="9">
        <f t="shared" si="251"/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9">
        <f t="shared" si="250"/>
        <v>42289.69049768518</v>
      </c>
      <c r="T3994" s="9">
        <f t="shared" si="251"/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42107.614722222221</v>
      </c>
      <c r="T3995" s="9">
        <f t="shared" si="251"/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41809.139930555553</v>
      </c>
      <c r="T3996" s="9">
        <f t="shared" si="251"/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42019.433761574073</v>
      </c>
      <c r="T3997" s="9">
        <f t="shared" si="251"/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9">
        <f t="shared" si="250"/>
        <v>41950.01694444444</v>
      </c>
      <c r="T3998" s="9">
        <f t="shared" si="251"/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42069.141446759255</v>
      </c>
      <c r="T3999" s="9">
        <f t="shared" si="251"/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9">
        <f t="shared" si="250"/>
        <v>42061.713263888887</v>
      </c>
      <c r="T4000" s="9">
        <f t="shared" si="251"/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9">
        <f t="shared" si="250"/>
        <v>41842.578680555554</v>
      </c>
      <c r="T4001" s="9">
        <f t="shared" si="251"/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42437.39534722222</v>
      </c>
      <c r="T4002" s="9">
        <f t="shared" si="251"/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9">
        <f t="shared" si="250"/>
        <v>42775.714212962965</v>
      </c>
      <c r="T4003" s="9">
        <f t="shared" si="251"/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41878.793530092589</v>
      </c>
      <c r="T4004" s="9">
        <f t="shared" si="251"/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42020.337349537032</v>
      </c>
      <c r="T4005" s="9">
        <f t="shared" si="251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41889.91269675926</v>
      </c>
      <c r="T4006" s="9">
        <f t="shared" si="251"/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41872.557696759257</v>
      </c>
      <c r="T4007" s="9">
        <f t="shared" si="251"/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42391.522997685184</v>
      </c>
      <c r="T4008" s="9">
        <f t="shared" si="251"/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41848.522928240738</v>
      </c>
      <c r="T4009" s="9">
        <f t="shared" si="251"/>
        <v>41877.436111111114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42177.714201388888</v>
      </c>
      <c r="T4010" s="9">
        <f t="shared" si="251"/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41851.450925925928</v>
      </c>
      <c r="T4011" s="9">
        <f t="shared" si="251"/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9">
        <f t="shared" si="250"/>
        <v>41921.520439814813</v>
      </c>
      <c r="T4012" s="9">
        <f t="shared" si="251"/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42002.29488425926</v>
      </c>
      <c r="T4013" s="9">
        <f t="shared" si="251"/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42096.294548611113</v>
      </c>
      <c r="T4014" s="9">
        <f t="shared" si="251"/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42021.051192129627</v>
      </c>
      <c r="T4015" s="9">
        <f t="shared" si="251"/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42418.996168981481</v>
      </c>
      <c r="T4016" s="9">
        <f t="shared" si="251"/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42174.530821759254</v>
      </c>
      <c r="T4017" s="9">
        <f t="shared" si="251"/>
        <v>42204.530821759254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41869.622685185182</v>
      </c>
      <c r="T4018" s="9">
        <f t="shared" si="251"/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41856.422152777777</v>
      </c>
      <c r="T4019" s="9">
        <f t="shared" si="251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42620.66097222222</v>
      </c>
      <c r="T4020" s="9">
        <f t="shared" si="251"/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42417.425879629634</v>
      </c>
      <c r="T4021" s="9">
        <f t="shared" si="251"/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9">
        <f t="shared" si="250"/>
        <v>42056.940960648149</v>
      </c>
      <c r="T4022" s="9">
        <f t="shared" si="251"/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41878.661550925928</v>
      </c>
      <c r="T4023" s="9">
        <f t="shared" si="251"/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9">
        <f t="shared" si="250"/>
        <v>41990.334108796291</v>
      </c>
      <c r="T4024" s="9">
        <f t="shared" si="251"/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42408.749571759254</v>
      </c>
      <c r="T4025" s="9">
        <f t="shared" si="251"/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42217.420104166667</v>
      </c>
      <c r="T4026" s="9">
        <f t="shared" si="251"/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42150.987685185188</v>
      </c>
      <c r="T4027" s="9">
        <f t="shared" si="251"/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42282.405543981484</v>
      </c>
      <c r="T4028" s="9">
        <f t="shared" si="251"/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9">
        <f t="shared" si="250"/>
        <v>42768.72084490741</v>
      </c>
      <c r="T4029" s="9">
        <f t="shared" si="251"/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41765.688657407409</v>
      </c>
      <c r="T4030" s="9">
        <f t="shared" si="251"/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42321.775115740747</v>
      </c>
      <c r="T4031" s="9">
        <f t="shared" si="251"/>
        <v>42351.775115740747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9">
        <f t="shared" si="250"/>
        <v>42374.405081018514</v>
      </c>
      <c r="T4032" s="9">
        <f t="shared" si="251"/>
        <v>42403.534027777772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41941.335231481484</v>
      </c>
      <c r="T4033" s="9">
        <f t="shared" si="251"/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ref="O4034:O4097" si="252">E4034/D4034</f>
        <v>6.8287037037037035E-2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42293.559212962966</v>
      </c>
      <c r="T4034" s="9">
        <f t="shared" si="251"/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si="252"/>
        <v>0.25698702928870293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(((J4035/60)/60)/24)+DATE(1970,1,1)+(-6/24)</f>
        <v>42614.018796296295</v>
      </c>
      <c r="T4035" s="9">
        <f t="shared" ref="T4035:T4098" si="255">(((I4035/60)/60)/24)+DATE(1970,1,1)+(-6/24)</f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42067.697337962964</v>
      </c>
      <c r="T4036" s="9">
        <f t="shared" si="255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41903.632951388885</v>
      </c>
      <c r="T4037" s="9">
        <f t="shared" si="255"/>
        <v>41933.632951388885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9">
        <f t="shared" si="254"/>
        <v>41804.687083333331</v>
      </c>
      <c r="T4038" s="9">
        <f t="shared" si="255"/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42496.820775462969</v>
      </c>
      <c r="T4039" s="9">
        <f t="shared" si="255"/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41869.548726851855</v>
      </c>
      <c r="T4040" s="9">
        <f t="shared" si="255"/>
        <v>41929.548726851855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42305.420914351853</v>
      </c>
      <c r="T4041" s="9">
        <f t="shared" si="255"/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42143.981527777782</v>
      </c>
      <c r="T4042" s="9">
        <f t="shared" si="255"/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42559.224004629628</v>
      </c>
      <c r="T4043" s="9">
        <f t="shared" si="255"/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41994.834074074075</v>
      </c>
      <c r="T4044" s="9">
        <f t="shared" si="255"/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41948.707465277781</v>
      </c>
      <c r="T4045" s="9">
        <f t="shared" si="255"/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42073.969699074078</v>
      </c>
      <c r="T4046" s="9">
        <f t="shared" si="255"/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41841.951261574075</v>
      </c>
      <c r="T4047" s="9">
        <f t="shared" si="255"/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9">
        <f t="shared" si="254"/>
        <v>41904.400578703702</v>
      </c>
      <c r="T4048" s="9">
        <f t="shared" si="255"/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41990.772488425922</v>
      </c>
      <c r="T4049" s="9">
        <f t="shared" si="255"/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9">
        <f t="shared" si="254"/>
        <v>42436.259108796294</v>
      </c>
      <c r="T4050" s="9">
        <f t="shared" si="255"/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42169.708506944444</v>
      </c>
      <c r="T4051" s="9">
        <f t="shared" si="255"/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41905.386469907404</v>
      </c>
      <c r="T4052" s="9">
        <f t="shared" si="255"/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41761.560150462967</v>
      </c>
      <c r="T4053" s="9">
        <f t="shared" si="255"/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9">
        <f t="shared" si="254"/>
        <v>41865.628657407404</v>
      </c>
      <c r="T4054" s="9">
        <f t="shared" si="255"/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41928.440138888887</v>
      </c>
      <c r="T4055" s="9">
        <f t="shared" si="255"/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42613.591261574074</v>
      </c>
      <c r="T4056" s="9">
        <f t="shared" si="255"/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9">
        <f t="shared" si="254"/>
        <v>41779.398506944446</v>
      </c>
      <c r="T4057" s="9">
        <f t="shared" si="255"/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9">
        <f t="shared" si="254"/>
        <v>42534.683321759265</v>
      </c>
      <c r="T4058" s="9">
        <f t="shared" si="255"/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9">
        <f t="shared" si="254"/>
        <v>42310.718518518523</v>
      </c>
      <c r="T4059" s="9">
        <f t="shared" si="255"/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42445.810694444444</v>
      </c>
      <c r="T4060" s="9">
        <f t="shared" si="255"/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9">
        <f t="shared" si="254"/>
        <v>41866.390648148146</v>
      </c>
      <c r="T4061" s="9">
        <f t="shared" si="255"/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41779.445092592592</v>
      </c>
      <c r="T4062" s="9">
        <f t="shared" si="255"/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42420.891469907408</v>
      </c>
      <c r="T4063" s="9">
        <f t="shared" si="255"/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9">
        <f t="shared" si="254"/>
        <v>42523.489212962959</v>
      </c>
      <c r="T4064" s="9">
        <f t="shared" si="255"/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41787.431527777779</v>
      </c>
      <c r="T4065" s="9">
        <f t="shared" si="255"/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9">
        <f t="shared" si="254"/>
        <v>42093.338263888887</v>
      </c>
      <c r="T4066" s="9">
        <f t="shared" si="255"/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41833.701516203706</v>
      </c>
      <c r="T4067" s="9">
        <f t="shared" si="255"/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42478.789212962962</v>
      </c>
      <c r="T4068" s="9">
        <f t="shared" si="255"/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252"/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9">
        <f t="shared" si="254"/>
        <v>42234.867476851854</v>
      </c>
      <c r="T4069" s="9">
        <f t="shared" si="255"/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42718.713599537034</v>
      </c>
      <c r="T4070" s="9">
        <f t="shared" si="255"/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252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9">
        <f t="shared" si="254"/>
        <v>42022.411527777775</v>
      </c>
      <c r="T4071" s="9">
        <f t="shared" si="255"/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42031.416898148149</v>
      </c>
      <c r="T4072" s="9">
        <f t="shared" si="255"/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42700.554756944446</v>
      </c>
      <c r="T4073" s="9">
        <f t="shared" si="255"/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41812.52443287037</v>
      </c>
      <c r="T4074" s="9">
        <f t="shared" si="255"/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42078.09520833334</v>
      </c>
      <c r="T4075" s="9">
        <f t="shared" si="255"/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42283.302951388891</v>
      </c>
      <c r="T4076" s="9">
        <f t="shared" si="255"/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252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9">
        <f t="shared" si="254"/>
        <v>41778.795937499999</v>
      </c>
      <c r="T4077" s="9">
        <f t="shared" si="255"/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41905.545706018522</v>
      </c>
      <c r="T4078" s="9">
        <f t="shared" si="255"/>
        <v>41933.57708333333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42695.4605787037</v>
      </c>
      <c r="T4079" s="9">
        <f t="shared" si="255"/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42732.537523148145</v>
      </c>
      <c r="T4080" s="9">
        <f t="shared" si="255"/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42510.688900462963</v>
      </c>
      <c r="T4081" s="9">
        <f t="shared" si="255"/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42511.448101851856</v>
      </c>
      <c r="T4082" s="9">
        <f t="shared" si="255"/>
        <v>42535.537500000006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252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9">
        <f t="shared" si="254"/>
        <v>42041.331307870365</v>
      </c>
      <c r="T4083" s="9">
        <f t="shared" si="255"/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42306.939270833333</v>
      </c>
      <c r="T4084" s="9">
        <f t="shared" si="255"/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42353.511759259258</v>
      </c>
      <c r="T4085" s="9">
        <f t="shared" si="255"/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42622.186412037037</v>
      </c>
      <c r="T4086" s="9">
        <f t="shared" si="255"/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42058.353877314818</v>
      </c>
      <c r="T4087" s="9">
        <f t="shared" si="255"/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42304.690960648149</v>
      </c>
      <c r="T4088" s="9">
        <f t="shared" si="255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42538.492893518516</v>
      </c>
      <c r="T4089" s="9">
        <f t="shared" si="255"/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41990.362546296295</v>
      </c>
      <c r="T4090" s="9">
        <f t="shared" si="255"/>
        <v>42020.184722222228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42122.482499999998</v>
      </c>
      <c r="T4091" s="9">
        <f t="shared" si="255"/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252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9">
        <f t="shared" si="254"/>
        <v>42209.42288194444</v>
      </c>
      <c r="T4092" s="9">
        <f t="shared" si="255"/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41990.256377314814</v>
      </c>
      <c r="T4093" s="9">
        <f t="shared" si="255"/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42038.944988425923</v>
      </c>
      <c r="T4094" s="9">
        <f t="shared" si="255"/>
        <v>42098.903321759266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42178.565891203703</v>
      </c>
      <c r="T4095" s="9">
        <f t="shared" si="255"/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41889.836805555555</v>
      </c>
      <c r="T4096" s="9">
        <f t="shared" si="255"/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42692.781828703708</v>
      </c>
      <c r="T4097" s="9">
        <f t="shared" si="255"/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ref="O4098:O4115" si="256">E4098/D4098</f>
        <v>0.11428571428571428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42750.280312499999</v>
      </c>
      <c r="T4098" s="9">
        <f t="shared" si="255"/>
        <v>42794.118749999994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si="256"/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(((J4099/60)/60)/24)+DATE(1970,1,1)+(-6/24)</f>
        <v>42344.574502314819</v>
      </c>
      <c r="T4099" s="9">
        <f t="shared" ref="T4099:T4115" si="259">(((I4099/60)/60)/24)+DATE(1970,1,1)+(-6/24)</f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42495.472187499996</v>
      </c>
      <c r="T4100" s="9">
        <f t="shared" si="259"/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42570.600381944445</v>
      </c>
      <c r="T4101" s="9">
        <f t="shared" si="259"/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41926.874884259261</v>
      </c>
      <c r="T4102" s="9">
        <f t="shared" si="259"/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42730.653726851851</v>
      </c>
      <c r="T4103" s="9">
        <f t="shared" si="259"/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9">
        <f t="shared" si="258"/>
        <v>42475.598067129627</v>
      </c>
      <c r="T4104" s="9">
        <f t="shared" si="259"/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9">
        <f t="shared" si="258"/>
        <v>42188.58293981482</v>
      </c>
      <c r="T4105" s="9">
        <f t="shared" si="259"/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9">
        <f t="shared" si="258"/>
        <v>42640.028171296297</v>
      </c>
      <c r="T4106" s="9">
        <f t="shared" si="259"/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9">
        <f t="shared" si="258"/>
        <v>42696.760520833333</v>
      </c>
      <c r="T4107" s="9">
        <f t="shared" si="259"/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9">
        <f t="shared" si="258"/>
        <v>42052.799375000002</v>
      </c>
      <c r="T4108" s="9">
        <f t="shared" si="259"/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41883.666678240741</v>
      </c>
      <c r="T4109" s="9">
        <f t="shared" si="259"/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42766.781678240746</v>
      </c>
      <c r="T4110" s="9">
        <f t="shared" si="259"/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42307.289398148147</v>
      </c>
      <c r="T4111" s="9">
        <f t="shared" si="259"/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9">
        <f t="shared" si="258"/>
        <v>42512.376747685179</v>
      </c>
      <c r="T4112" s="9">
        <f t="shared" si="259"/>
        <v>42572.376747685179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9">
        <f t="shared" si="258"/>
        <v>42028.885879629626</v>
      </c>
      <c r="T4113" s="9">
        <f t="shared" si="259"/>
        <v>42058.885879629626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42400.696597222224</v>
      </c>
      <c r="T4114" s="9">
        <f t="shared" si="259"/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42358.323182870372</v>
      </c>
      <c r="T4115" s="9">
        <f t="shared" si="259"/>
        <v>42377.023611111115</v>
      </c>
    </row>
    <row r="4116" spans="1:20" x14ac:dyDescent="0.25">
      <c r="F4116" s="5"/>
    </row>
  </sheetData>
  <conditionalFormatting sqref="F1:F1048576">
    <cfRule type="cellIs" dxfId="3" priority="2" operator="equal">
      <formula>"live"</formula>
    </cfRule>
    <cfRule type="cellIs" dxfId="2" priority="3" operator="equal">
      <formula>"cancelled"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min"/>
        <cfvo type="num" val="1"/>
        <cfvo type="num" val="2"/>
        <color rgb="FFC00000"/>
        <color rgb="FF32F828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Categories</vt:lpstr>
      <vt:lpstr>Pivot Sub-Categories</vt:lpstr>
      <vt:lpstr>Pivot Dates</vt:lpstr>
      <vt:lpstr>Chances based on goal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Eduardo Landeros</cp:lastModifiedBy>
  <dcterms:created xsi:type="dcterms:W3CDTF">2017-04-20T15:17:24Z</dcterms:created>
  <dcterms:modified xsi:type="dcterms:W3CDTF">2018-11-10T06:00:30Z</dcterms:modified>
</cp:coreProperties>
</file>