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if38882\Desktop\Data Visualization\"/>
    </mc:Choice>
  </mc:AlternateContent>
  <xr:revisionPtr revIDLastSave="0" documentId="13_ncr:1_{686C7EC6-5271-48D3-A8B8-A3F8B0F7F3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ly 2022" sheetId="6" r:id="rId1"/>
    <sheet name="RRR, LL,deliverable Status" sheetId="17" r:id="rId2"/>
    <sheet name="DataVis-July 2022" sheetId="16" r:id="rId3"/>
  </sheets>
  <externalReferences>
    <externalReference r:id="rId4"/>
  </externalReferences>
  <definedNames>
    <definedName name="_xlnm._FilterDatabase" localSheetId="0" hidden="1">'July 2022'!$A$1:$A$12</definedName>
    <definedName name="_xlchart.v1.0" hidden="1">'[1]Apr 2021'!$H$18:$U$18</definedName>
    <definedName name="_xlchart.v1.1" hidden="1">'[1]Apr 2021'!$H$3:$U$3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11" i="17" l="1"/>
  <c r="DQ13" i="17"/>
  <c r="DQ12" i="17"/>
  <c r="DQ11" i="17"/>
  <c r="DP13" i="17"/>
  <c r="DP12" i="17"/>
  <c r="K5" i="6"/>
  <c r="K4" i="6"/>
  <c r="K3" i="6"/>
  <c r="DO12" i="17"/>
  <c r="DO11" i="17"/>
  <c r="FE5" i="17"/>
  <c r="FD5" i="17"/>
  <c r="FC5" i="17"/>
  <c r="FB5" i="17"/>
  <c r="FA5" i="17"/>
  <c r="EZ5" i="17"/>
  <c r="EY5" i="17"/>
  <c r="EX5" i="17"/>
  <c r="EW5" i="17"/>
  <c r="EV5" i="17"/>
  <c r="EU5" i="17"/>
  <c r="FE4" i="17"/>
  <c r="FD4" i="17"/>
  <c r="FC4" i="17"/>
  <c r="FB4" i="17"/>
  <c r="FA4" i="17"/>
  <c r="EZ4" i="17"/>
  <c r="EY4" i="17"/>
  <c r="EX4" i="17"/>
  <c r="EW4" i="17"/>
  <c r="EV4" i="17"/>
  <c r="EU4" i="17"/>
  <c r="ER5" i="17"/>
  <c r="EQ5" i="17"/>
  <c r="EO5" i="17"/>
  <c r="ER4" i="17"/>
  <c r="EQ4" i="17"/>
  <c r="EP4" i="17"/>
  <c r="EO4" i="17"/>
  <c r="DK13" i="17" l="1"/>
  <c r="DK12" i="17"/>
  <c r="DK1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Kulkarni, sameer</author>
    <author>Nandakumar, Nisha</author>
    <author>tc={878405B2-B5A4-4670-A287-81455E794DC9}</author>
    <author>tc={50952259-D64F-4FAF-B845-8A95FEAD338D}</author>
  </authors>
  <commentList>
    <comment ref="G2" authorId="0" shapeId="0" xr:uid="{93CDE8BA-09B7-47D9-8C9D-81466BCD138B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releases in Jan 2022</t>
        </r>
      </text>
    </comment>
    <comment ref="H2" authorId="1" shapeId="0" xr:uid="{388C5974-2DAF-4269-B3C7-116D3A4ADAB2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data is from Apr 2021</t>
        </r>
      </text>
    </comment>
    <comment ref="I2" authorId="1" shapeId="0" xr:uid="{BFC99A8E-37FB-40BD-A36D-18BD6CD5F9A0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Data specific to BGL team handling topics</t>
        </r>
      </text>
    </comment>
    <comment ref="I4" authorId="1" shapeId="0" xr:uid="{9656DCE1-0405-4A4B-BE1C-9B8628297884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Data specific to BGL team handling topics</t>
        </r>
      </text>
    </comment>
    <comment ref="L4" authorId="2" shapeId="0" xr:uid="{878405B2-B5A4-4670-A287-81455E794D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Offline Analysis. JIRA field to be planned in Aug
</t>
      </text>
    </comment>
    <comment ref="E5" authorId="3" shapeId="0" xr:uid="{50952259-D64F-4FAF-B845-8A95FEAD33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Reviews ongoing</t>
      </text>
    </comment>
    <comment ref="I5" authorId="1" shapeId="0" xr:uid="{5E4DC2A2-FE3C-46A2-BA6E-E99862785B5F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Data specific to BGL team handling topics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Kulkarni, sameer</author>
    <author>Nandakumar, Nisha</author>
  </authors>
  <commentList>
    <comment ref="BO5" authorId="0" shapeId="0" xr:uid="{3373E22A-E17E-4DE8-A060-5C73BEA318F8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BT5" authorId="1" shapeId="0" xr:uid="{04A291E4-0801-452D-BE4E-5BADB1A3A233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2 in progress</t>
        </r>
      </text>
    </comment>
    <comment ref="BU5" authorId="0" shapeId="0" xr:uid="{290EFA19-5849-480A-80FF-65BA10A2DDBD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F5" authorId="1" shapeId="0" xr:uid="{EC9771AF-22AF-4960-A477-118598CA5850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1 in progress</t>
        </r>
      </text>
    </comment>
    <comment ref="CM5" authorId="0" shapeId="0" xr:uid="{2529D540-23A9-42F7-9F7F-BD72EC421706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N5" authorId="0" shapeId="0" xr:uid="{BBE28518-8488-41C4-B48E-CC639A78AAA6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O5" authorId="0" shapeId="0" xr:uid="{EAA64463-2E38-4BC5-A79D-95AA52B248CF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released 0X442 SW in March</t>
        </r>
      </text>
    </comment>
    <comment ref="CP5" authorId="0" shapeId="0" xr:uid="{D1F20774-9303-4B0F-AE0B-08AB450D74E6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Q5" authorId="0" shapeId="0" xr:uid="{AF5C757A-E5CD-49CF-A074-72C273224A61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R5" authorId="0" shapeId="0" xr:uid="{282E00D7-6D1C-4C03-8583-A394758F4528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T5" authorId="0" shapeId="0" xr:uid="{D0E0B2DE-76E9-4C68-A98F-52E002D008F0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U5" authorId="0" shapeId="0" xr:uid="{BA158032-0630-47B2-B4CE-1B4DB64246E9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V5" authorId="0" shapeId="0" xr:uid="{33BE88EC-8B36-4CF1-85C4-9FD8FE2CEAB0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W5" authorId="0" shapeId="0" xr:uid="{864FDCE1-C832-444E-9102-918BB40FA6ED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X5" authorId="0" shapeId="0" xr:uid="{371D582B-E21D-4CDD-8129-1AB8790AFC15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Y5" authorId="0" shapeId="0" xr:uid="{738F60BA-0EB1-4E29-B451-ADB9F9042ECB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Z5" authorId="0" shapeId="0" xr:uid="{B373CCD0-E264-41F9-AC0A-A930197BFE62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DA5" authorId="0" shapeId="0" xr:uid="{7CAFCE10-E3E6-4EC7-B041-645D765F4AA9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B5" authorId="0" shapeId="0" xr:uid="{92CB7FC2-17BE-49FB-900C-D79E73A21B29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A6" authorId="0" shapeId="0" xr:uid="{5C22CB93-635A-48FD-B514-1451EDF25697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A7" authorId="0" shapeId="0" xr:uid="{0991A40B-48D0-49A4-B24D-CA97728A6ED8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CP8" authorId="0" shapeId="0" xr:uid="{F64BB736-F250-4750-A592-A0AB03D58914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Q8" authorId="0" shapeId="0" xr:uid="{71C12D8D-EB09-4750-A155-731198453230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R8" authorId="0" shapeId="0" xr:uid="{E2EECA76-919C-40F7-A55D-D257D17E652D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DA8" authorId="0" shapeId="0" xr:uid="{760222EB-8679-4182-BF9D-92E0DCA88EF7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B8" authorId="0" shapeId="0" xr:uid="{493BD694-FA17-412A-B1D6-1C61F0F0BC0E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E8" authorId="1" shapeId="0" xr:uid="{5E73F95E-EB87-4FDE-A567-B8BCE2704DEC}">
      <text>
        <r>
          <rPr>
            <b/>
            <sz val="9"/>
            <color indexed="81"/>
            <rFont val="Tahoma"/>
            <family val="2"/>
          </rPr>
          <t>Nandakumar, Nisha:</t>
        </r>
        <r>
          <rPr>
            <sz val="9"/>
            <color indexed="81"/>
            <rFont val="Tahoma"/>
            <family val="2"/>
          </rPr>
          <t xml:space="preserve">
only test SW is released to CFT, official AA001 SW not yet released</t>
        </r>
      </text>
    </comment>
    <comment ref="CP9" authorId="0" shapeId="0" xr:uid="{CFB9697F-AC04-4269-9C82-34C7278B3698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Q9" authorId="0" shapeId="0" xr:uid="{6990B8F4-70A5-41CE-B8C8-A0CBDDAD1B1F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CR9" authorId="0" shapeId="0" xr:uid="{F0BA0A54-F9BE-47EE-991D-DF666B299C78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Jan 2022</t>
        </r>
      </text>
    </comment>
    <comment ref="DA9" authorId="0" shapeId="0" xr:uid="{2BFE5813-8707-418B-88DA-736C7E4CBAE9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  <comment ref="DB9" authorId="0" shapeId="0" xr:uid="{FA4C4A7D-1036-44E4-B57B-4A8169FAB30E}">
      <text>
        <r>
          <rPr>
            <b/>
            <sz val="9"/>
            <color indexed="81"/>
            <rFont val="Tahoma"/>
            <family val="2"/>
          </rPr>
          <t>Kulkarni, sameer:</t>
        </r>
        <r>
          <rPr>
            <sz val="9"/>
            <color indexed="81"/>
            <rFont val="Tahoma"/>
            <family val="2"/>
          </rPr>
          <t xml:space="preserve">
No SW releases and RRR in March 2022</t>
        </r>
      </text>
    </comment>
  </commentList>
</comments>
</file>

<file path=xl/sharedStrings.xml><?xml version="1.0" encoding="utf-8"?>
<sst xmlns="http://schemas.openxmlformats.org/spreadsheetml/2006/main" count="214" uniqueCount="70">
  <si>
    <t>Responsible BO/LAL/TL</t>
  </si>
  <si>
    <t>Abhinethri</t>
  </si>
  <si>
    <t>Abhinethri/Shiva</t>
  </si>
  <si>
    <t>Sl.No</t>
  </si>
  <si>
    <t>Area</t>
  </si>
  <si>
    <t>KPI</t>
  </si>
  <si>
    <t>Definition</t>
  </si>
  <si>
    <t>New Definition</t>
  </si>
  <si>
    <t>KPI Targets</t>
  </si>
  <si>
    <t>HMC IBC - NQ5</t>
  </si>
  <si>
    <t>Honda IBC MY23</t>
  </si>
  <si>
    <t>Daimler MFA2</t>
  </si>
  <si>
    <t>Daimler VS20</t>
  </si>
  <si>
    <t>Ford IBC</t>
  </si>
  <si>
    <t>Toyota LGTL</t>
  </si>
  <si>
    <t>HMC LGTL</t>
  </si>
  <si>
    <t>Audi LGTL</t>
  </si>
  <si>
    <t>Ford LGTL</t>
  </si>
  <si>
    <t>ICAS</t>
  </si>
  <si>
    <t>HCP4</t>
  </si>
  <si>
    <t>HCP4 (M2_1)</t>
  </si>
  <si>
    <t>HCP4 (M2_2)</t>
  </si>
  <si>
    <t>Deliverable</t>
  </si>
  <si>
    <t>Number of PRs vs CRs</t>
  </si>
  <si>
    <t>Number of PRs vs Stories</t>
  </si>
  <si>
    <t>Quality</t>
  </si>
  <si>
    <t>Number of PRs that could have been detected in SW testing</t>
  </si>
  <si>
    <t>Number of PRs that could have been detected in code reviews</t>
  </si>
  <si>
    <t>K metrics</t>
  </si>
  <si>
    <t>K1</t>
  </si>
  <si>
    <t>K2</t>
  </si>
  <si>
    <t>K3</t>
  </si>
  <si>
    <t>K4</t>
  </si>
  <si>
    <t>K5</t>
  </si>
  <si>
    <t>K6</t>
  </si>
  <si>
    <t xml:space="preserve">SW RRR status - From April till date - </t>
  </si>
  <si>
    <t>Status and open items</t>
  </si>
  <si>
    <t>Status
90% of SW RRR approved at the first review</t>
  </si>
  <si>
    <t>90% of SW RRR approved at the first review
UCL = 90</t>
  </si>
  <si>
    <t xml:space="preserve"> Sameer Saxena</t>
  </si>
  <si>
    <t xml:space="preserve"> Sameer</t>
  </si>
  <si>
    <t>Sameer</t>
  </si>
  <si>
    <t>Sudhakar</t>
  </si>
  <si>
    <t>Nishith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</si>
  <si>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</si>
  <si>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</si>
  <si>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</si>
  <si>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</si>
  <si>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</si>
  <si>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</si>
  <si>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</si>
  <si>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</si>
  <si>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</si>
  <si>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</si>
  <si>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</si>
  <si>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</si>
  <si>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Lessons learnt metrics</t>
  </si>
  <si>
    <t xml:space="preserve">LL/Sprint or Milestone
Number of LLs documents as A3 </t>
  </si>
  <si>
    <t>Cumulative from Jan 2021
A3s to be also considered as part of LL</t>
  </si>
  <si>
    <t xml:space="preserve">5 per milestone or 2 per sprint or 4 per month
</t>
  </si>
  <si>
    <t>5 A3s Per year Per Project</t>
  </si>
  <si>
    <t>Delivery metrics - Planned vs Actual delivery
Milestone Achievement</t>
  </si>
  <si>
    <t>Number of releases on time/Total number of releases</t>
  </si>
  <si>
    <t>Number of releases on time/Total number of releases
Cumulative from Jan 2021</t>
  </si>
  <si>
    <t>90% of the releases are on time</t>
  </si>
  <si>
    <t>Delivery metrics - Planned vs Actual Contents per delivery
Delivery Content Fulfilment</t>
  </si>
  <si>
    <t>Actual Number of Contents released as agreed in SOR/PI/Agreed with TPLs / Total Number of Contents released as agreed in SOR/PI/Agreed with TPLs</t>
  </si>
  <si>
    <t>Actual Number of Contents released as agreed in SOR/PI/Agreed with TPLs / Total Number of Contents released as agreed in SOR/PI/Agreed with TPLs - Cumulative from Jan 2021</t>
  </si>
  <si>
    <t>90% Contents released as agreed in SOR/PI/Agreed with TPLs</t>
  </si>
  <si>
    <t>0..66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</si>
</sst>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name val="Arial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FF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5EA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rgb="FF000000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indexed="64"/>
      </bottom>
      <diagonal/>
    </border>
    <border>
      <left/>
      <right style="medium">
        <color rgb="FFFFFFFF"/>
      </right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readingOrder="1"/>
    </xf>
    <xf numFmtId="0" fontId="2" fillId="3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wrapText="1"/>
    </xf>
    <xf numFmtId="2" fontId="2" fillId="3" borderId="2" xfId="0" applyNumberFormat="1" applyFont="1" applyFill="1" applyBorder="1" applyAlignment="1">
      <alignment vertical="top" wrapText="1"/>
    </xf>
    <xf numFmtId="2" fontId="2" fillId="7" borderId="2" xfId="0" applyNumberFormat="1" applyFont="1" applyFill="1" applyBorder="1" applyAlignment="1">
      <alignment vertical="top" wrapText="1"/>
    </xf>
    <xf numFmtId="0" fontId="3" fillId="8" borderId="0" xfId="0" applyFont="1" applyFill="1"/>
    <xf numFmtId="0" fontId="6" fillId="5" borderId="1" xfId="0" applyFont="1" applyFill="1" applyBorder="1" applyAlignment="1">
      <alignment horizontal="left" vertical="center" readingOrder="1"/>
    </xf>
    <xf numFmtId="1" fontId="2" fillId="3" borderId="2" xfId="0" applyNumberFormat="1" applyFont="1" applyFill="1" applyBorder="1" applyAlignment="1">
      <alignment vertical="top" wrapText="1"/>
    </xf>
    <xf numFmtId="0" fontId="2" fillId="9" borderId="2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7" fillId="3" borderId="12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7" fillId="6" borderId="15" xfId="0" applyFont="1" applyFill="1" applyBorder="1" applyAlignment="1">
      <alignment vertical="center" wrapText="1"/>
    </xf>
    <xf numFmtId="0" fontId="7" fillId="6" borderId="16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wrapText="1"/>
    </xf>
    <xf numFmtId="0" fontId="7" fillId="11" borderId="16" xfId="0" applyFont="1" applyFill="1" applyBorder="1" applyAlignment="1">
      <alignment vertical="center" wrapText="1"/>
    </xf>
    <xf numFmtId="0" fontId="7" fillId="11" borderId="17" xfId="0" applyFont="1" applyFill="1" applyBorder="1" applyAlignment="1">
      <alignment vertical="center" wrapText="1"/>
    </xf>
    <xf numFmtId="2" fontId="2" fillId="9" borderId="2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wrapText="1"/>
    </xf>
    <xf numFmtId="0" fontId="2" fillId="9" borderId="2" xfId="0" applyFont="1" applyFill="1" applyBorder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164" fontId="7" fillId="3" borderId="16" xfId="0" applyNumberFormat="1" applyFont="1" applyFill="1" applyBorder="1" applyAlignment="1">
      <alignment vertical="center" wrapText="1"/>
    </xf>
    <xf numFmtId="0" fontId="2" fillId="9" borderId="7" xfId="0" applyFont="1" applyFill="1" applyBorder="1" applyAlignment="1">
      <alignment horizontal="left" vertical="top" wrapText="1"/>
    </xf>
    <xf numFmtId="0" fontId="2" fillId="9" borderId="8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1" fillId="2" borderId="10" xfId="0" applyFont="1" applyFill="1" applyBorder="1" applyAlignment="1">
      <alignment horizontal="center" vertical="center" readingOrder="1"/>
    </xf>
    <xf numFmtId="0" fontId="1" fillId="2" borderId="11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20" xfId="0" applyFont="1" applyFill="1" applyBorder="1" applyAlignment="1">
      <alignment horizontal="center" vertical="center" readingOrder="1"/>
    </xf>
    <xf numFmtId="0" fontId="1" fillId="2" borderId="21" xfId="0" applyFont="1" applyFill="1" applyBorder="1" applyAlignment="1">
      <alignment horizontal="center" vertical="center" readingOrder="1"/>
    </xf>
    <xf numFmtId="0" fontId="1" fillId="2" borderId="22" xfId="0" applyFont="1" applyFill="1" applyBorder="1" applyAlignment="1">
      <alignment horizontal="center" vertical="center" readingOrder="1"/>
    </xf>
    <xf numFmtId="0" fontId="1" fillId="2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PRs vs CRs Ratio (Cumulative)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2022'!$B$1:$J$1</c:f>
              <c:strCache>
                <c:ptCount val="9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</c:strCache>
            </c:strRef>
          </c:cat>
          <c:val>
            <c:numRef>
              <c:f>'July 2022'!$B$2:$J$2</c:f>
              <c:numCache>
                <c:formatCode>General</c:formatCode>
                <c:ptCount val="9"/>
                <c:pt idx="1">
                  <c:v>0.33</c:v>
                </c:pt>
                <c:pt idx="5" formatCode="0.00">
                  <c:v>0.8</c:v>
                </c:pt>
                <c:pt idx="6" formatCode="0.00">
                  <c:v>1</c:v>
                </c:pt>
                <c:pt idx="7" formatCode="0.00">
                  <c:v>2</c:v>
                </c:pt>
                <c:pt idx="8" formatCode="0.00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7-4C50-ABEB-F7001DFF7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6623840"/>
        <c:axId val="986620560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18-414B-A805-E54A6EC152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2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  <c:pt idx="4">
                <c:v>0.5</c:v>
              </c:pt>
              <c:pt idx="5">
                <c:v>0.5</c:v>
              </c:pt>
              <c:pt idx="6">
                <c:v>0.5</c:v>
              </c:pt>
              <c:pt idx="7">
                <c:v>0.5</c:v>
              </c:pt>
              <c:pt idx="8">
                <c:v>0.5</c:v>
              </c:pt>
              <c:pt idx="9">
                <c:v>0.5</c:v>
              </c:pt>
              <c:pt idx="10">
                <c:v>0.5</c:v>
              </c:pt>
              <c:pt idx="11">
                <c:v>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A18-414B-A805-E54A6EC1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23840"/>
        <c:axId val="986620560"/>
      </c:lineChart>
      <c:catAx>
        <c:axId val="9866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0560"/>
        <c:crosses val="autoZero"/>
        <c:auto val="0"/>
        <c:lblAlgn val="ctr"/>
        <c:lblOffset val="100"/>
        <c:noMultiLvlLbl val="0"/>
      </c:catAx>
      <c:valAx>
        <c:axId val="9866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Milestone Achievement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2022'!$B$1:$L$1</c:f>
              <c:strCache>
                <c:ptCount val="11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</c:strCache>
            </c:strRef>
          </c:cat>
          <c:val>
            <c:numRef>
              <c:f>'[2]Aug 2021'!#REF!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2FF-9B3D-9F4BBFAF45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5293208"/>
        <c:axId val="765298784"/>
      </c:barChart>
      <c:catAx>
        <c:axId val="76529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8784"/>
        <c:crosses val="autoZero"/>
        <c:auto val="1"/>
        <c:lblAlgn val="ctr"/>
        <c:lblOffset val="100"/>
        <c:noMultiLvlLbl val="0"/>
      </c:catAx>
      <c:valAx>
        <c:axId val="765298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529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Content Fulfillment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2022'!$B$1:$L$1</c:f>
              <c:strCache>
                <c:ptCount val="11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</c:strCache>
            </c:strRef>
          </c:cat>
          <c:val>
            <c:numRef>
              <c:f>'[2]Aug 2021'!#REF!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A-401E-A31D-E9BE7500F3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5193992"/>
        <c:axId val="1175199568"/>
      </c:barChart>
      <c:catAx>
        <c:axId val="11751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9568"/>
        <c:crosses val="autoZero"/>
        <c:auto val="1"/>
        <c:lblAlgn val="ctr"/>
        <c:lblOffset val="100"/>
        <c:noMultiLvlLbl val="0"/>
      </c:catAx>
      <c:valAx>
        <c:axId val="1175199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51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Quality RRR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'RRR, LL,deliverable Status'!$I$5:$T$5</c:f>
              <c:strCache>
                <c:ptCount val="12"/>
                <c:pt idx="0">
                  <c:v>100</c:v>
                </c:pt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'RRR, LL,deliverable Status'!$I$3:$CL$4</c15:sqref>
                  </c15:fullRef>
                </c:ext>
              </c:extLst>
              <c:f>'RRR, LL,deliverable Status'!$I$3:$CL$4</c:f>
              <c:multiLvlStrCache>
                <c:ptCount val="7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FEB</c:v>
                  </c:pt>
                  <c:pt idx="47">
                    <c:v>MAR</c:v>
                  </c:pt>
                  <c:pt idx="48">
                    <c:v>APR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APR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AUG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DEC</c:v>
                  </c:pt>
                </c:lvl>
                <c:lvl>
                  <c:pt idx="0">
                    <c:v>HMC IBC - NQ5</c:v>
                  </c:pt>
                  <c:pt idx="12">
                    <c:v>Honda IBC MY23</c:v>
                  </c:pt>
                  <c:pt idx="22">
                    <c:v>Daimler MFA2</c:v>
                  </c:pt>
                  <c:pt idx="34">
                    <c:v>Daimler VS20</c:v>
                  </c:pt>
                  <c:pt idx="49">
                    <c:v>Toyota LGTL</c:v>
                  </c:pt>
                  <c:pt idx="61">
                    <c:v>HMC LGTL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'RRR, LL,deliverable Status'!$I$5:$DJ$5</c15:sqref>
                  </c15:fullRef>
                </c:ext>
              </c:extLst>
              <c:f>('RRR, LL,deliverable Status'!$I$5:$BB$5,'RRR, LL,deliverable Status'!$BD$5:$BF$5,'RRR, LL,deliverable Status'!$BO$5:$CL$5,'RRR, LL,deliverable Status'!$CR$5:$DJ$5)</c:f>
              <c:numCache>
                <c:formatCode>General</c:formatCode>
                <c:ptCount val="92"/>
                <c:pt idx="0">
                  <c:v>100</c:v>
                </c:pt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  <c:pt idx="12">
                  <c:v>88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74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932-824E-B81C778A4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589591"/>
        <c:axId val="300590575"/>
      </c:barChart>
      <c:catAx>
        <c:axId val="30058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90575"/>
        <c:crosses val="autoZero"/>
        <c:auto val="1"/>
        <c:lblAlgn val="ctr"/>
        <c:lblOffset val="100"/>
        <c:noMultiLvlLbl val="0"/>
      </c:catAx>
      <c:valAx>
        <c:axId val="3005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89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Lessons Learnt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'RRR, LL,deliverable Status'!$I$3:$EH$4</c:f>
              <c:multiLvlStrCache>
                <c:ptCount val="13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  <c:pt idx="120">
                    <c:v>MAR</c:v>
                  </c:pt>
                  <c:pt idx="121">
                    <c:v>APR</c:v>
                  </c:pt>
                  <c:pt idx="122">
                    <c:v>MAY</c:v>
                  </c:pt>
                  <c:pt idx="123">
                    <c:v>JUN</c:v>
                  </c:pt>
                  <c:pt idx="124">
                    <c:v>JUL</c:v>
                  </c:pt>
                  <c:pt idx="125">
                    <c:v>AUG</c:v>
                  </c:pt>
                  <c:pt idx="126">
                    <c:v>SEP</c:v>
                  </c:pt>
                  <c:pt idx="127">
                    <c:v>OCT</c:v>
                  </c:pt>
                  <c:pt idx="128">
                    <c:v>NOV</c:v>
                  </c:pt>
                  <c:pt idx="129">
                    <c:v>DEC</c:v>
                  </c:pt>
                </c:lvl>
                <c:lvl>
                  <c:pt idx="0">
                    <c:v>HMC IBC - NQ5</c:v>
                  </c:pt>
                  <c:pt idx="12">
                    <c:v>Honda IBC MY23</c:v>
                  </c:pt>
                  <c:pt idx="22">
                    <c:v>Daimler MFA2</c:v>
                  </c:pt>
                  <c:pt idx="34">
                    <c:v>Daimler VS20</c:v>
                  </c:pt>
                  <c:pt idx="46">
                    <c:v>Ford IBC</c:v>
                  </c:pt>
                  <c:pt idx="58">
                    <c:v>Toyota LGTL</c:v>
                  </c:pt>
                  <c:pt idx="70">
                    <c:v>HMC LGTL</c:v>
                  </c:pt>
                  <c:pt idx="82">
                    <c:v>Audi LGTL</c:v>
                  </c:pt>
                  <c:pt idx="94">
                    <c:v>Ford LGTL</c:v>
                  </c:pt>
                  <c:pt idx="106">
                    <c:v>ICAS</c:v>
                  </c:pt>
                  <c:pt idx="118">
                    <c:v>HCP4</c:v>
                  </c:pt>
                </c:lvl>
              </c:multiLvlStrCache>
            </c:multiLvlStrRef>
          </c:cat>
          <c:val>
            <c:numRef>
              <c:f>'RRR, LL,deliverable Status'!$I$6:$EH$6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D-4541-83C5-8CC08103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4588416"/>
        <c:axId val="624595632"/>
      </c:barChart>
      <c:catAx>
        <c:axId val="624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5632"/>
        <c:crosses val="autoZero"/>
        <c:auto val="1"/>
        <c:lblAlgn val="ctr"/>
        <c:lblOffset val="100"/>
        <c:noMultiLvlLbl val="0"/>
      </c:catAx>
      <c:valAx>
        <c:axId val="624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Milestone Achievement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'RRR, LL,deliverable Status'!$I$3:$DJ$4</c:f>
              <c:multiLvlStrCache>
                <c:ptCount val="10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</c:lvl>
                <c:lvl>
                  <c:pt idx="0">
                    <c:v>HMC IBC - NQ5</c:v>
                  </c:pt>
                  <c:pt idx="12">
                    <c:v>Honda IBC MY23</c:v>
                  </c:pt>
                  <c:pt idx="22">
                    <c:v>Daimler MFA2</c:v>
                  </c:pt>
                  <c:pt idx="34">
                    <c:v>Daimler VS20</c:v>
                  </c:pt>
                  <c:pt idx="46">
                    <c:v>Ford IBC</c:v>
                  </c:pt>
                  <c:pt idx="58">
                    <c:v>Toyota LGTL</c:v>
                  </c:pt>
                  <c:pt idx="70">
                    <c:v>HMC LGTL</c:v>
                  </c:pt>
                  <c:pt idx="82">
                    <c:v>Audi LGTL</c:v>
                  </c:pt>
                  <c:pt idx="94">
                    <c:v>Ford LGTL</c:v>
                  </c:pt>
                </c:lvl>
              </c:multiLvlStrCache>
            </c:multiLvlStrRef>
          </c:cat>
          <c:val>
            <c:numRef>
              <c:f>'RRR, LL,deliverable Status'!$I$8:$DJ$8</c:f>
              <c:numCache>
                <c:formatCode>General</c:formatCode>
                <c:ptCount val="10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6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8">
                  <c:v>100</c:v>
                </c:pt>
                <c:pt idx="95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832-A6A7-209E3C4A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4588416"/>
        <c:axId val="624595632"/>
      </c:barChart>
      <c:catAx>
        <c:axId val="624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5632"/>
        <c:crosses val="autoZero"/>
        <c:auto val="1"/>
        <c:lblAlgn val="ctr"/>
        <c:lblOffset val="100"/>
        <c:noMultiLvlLbl val="0"/>
      </c:catAx>
      <c:valAx>
        <c:axId val="624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Delivery Content Fulfillment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'RRR, LL,deliverable Status'!$I$3:$DJ$4</c:f>
              <c:multiLvlStrCache>
                <c:ptCount val="10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</c:lvl>
                <c:lvl>
                  <c:pt idx="0">
                    <c:v>HMC IBC - NQ5</c:v>
                  </c:pt>
                  <c:pt idx="12">
                    <c:v>Honda IBC MY23</c:v>
                  </c:pt>
                  <c:pt idx="22">
                    <c:v>Daimler MFA2</c:v>
                  </c:pt>
                  <c:pt idx="34">
                    <c:v>Daimler VS20</c:v>
                  </c:pt>
                  <c:pt idx="46">
                    <c:v>Ford IBC</c:v>
                  </c:pt>
                  <c:pt idx="58">
                    <c:v>Toyota LGTL</c:v>
                  </c:pt>
                  <c:pt idx="70">
                    <c:v>HMC LGTL</c:v>
                  </c:pt>
                  <c:pt idx="82">
                    <c:v>Audi LGTL</c:v>
                  </c:pt>
                  <c:pt idx="94">
                    <c:v>Ford LGTL</c:v>
                  </c:pt>
                </c:lvl>
              </c:multiLvlStrCache>
            </c:multiLvlStrRef>
          </c:cat>
          <c:val>
            <c:numRef>
              <c:f>'RRR, LL,deliverable Status'!$I$9:$DJ$9</c:f>
              <c:numCache>
                <c:formatCode>General</c:formatCode>
                <c:ptCount val="10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6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8">
                  <c:v>100</c:v>
                </c:pt>
                <c:pt idx="95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FB0-8590-209F0000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4588416"/>
        <c:axId val="624595632"/>
      </c:barChart>
      <c:catAx>
        <c:axId val="624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5632"/>
        <c:crosses val="autoZero"/>
        <c:auto val="1"/>
        <c:lblAlgn val="ctr"/>
        <c:lblOffset val="100"/>
        <c:noMultiLvlLbl val="0"/>
      </c:catAx>
      <c:valAx>
        <c:axId val="624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</a:t>
            </a:r>
            <a:r>
              <a:rPr lang="en-US" baseline="0"/>
              <a:t> Trend 2021</a:t>
            </a:r>
            <a:endParaRPr lang="en-US"/>
          </a:p>
        </c:rich>
      </c:tx>
      <c:layout>
        <c:manualLayout>
          <c:xMode val="edge"/>
          <c:yMode val="edge"/>
          <c:x val="0.46130720461095098"/>
          <c:y val="0.15147386084936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'RRR, LL,deliverable Status'!$I$10:$DJ$10</c:f>
              <c:strCache>
                <c:ptCount val="10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0.1667</c:v>
                </c:pt>
                <c:pt idx="5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0.4</c:v>
                </c:pt>
                <c:pt idx="15">
                  <c:v>0.4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0.66</c:v>
                </c:pt>
                <c:pt idx="35">
                  <c:v>4.3</c:v>
                </c:pt>
                <c:pt idx="36">
                  <c:v>4</c:v>
                </c:pt>
                <c:pt idx="37">
                  <c:v>4.25</c:v>
                </c:pt>
                <c:pt idx="38">
                  <c:v>5.3</c:v>
                </c:pt>
                <c:pt idx="46">
                  <c:v>0.5</c:v>
                </c:pt>
                <c:pt idx="47">
                  <c:v>0.5</c:v>
                </c:pt>
                <c:pt idx="48">
                  <c:v>0.66</c:v>
                </c:pt>
                <c:pt idx="49">
                  <c:v>0.5</c:v>
                </c:pt>
                <c:pt idx="50">
                  <c:v>0.5</c:v>
                </c:pt>
                <c:pt idx="52">
                  <c:v>0.33</c:v>
                </c:pt>
                <c:pt idx="58">
                  <c:v>0.5</c:v>
                </c:pt>
                <c:pt idx="70">
                  <c:v>0.6</c:v>
                </c:pt>
                <c:pt idx="82">
                  <c:v>0</c:v>
                </c:pt>
                <c:pt idx="94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'RRR, LL,deliverable Status'!$I$3:$DJ$4</c:f>
              <c:multiLvlStrCache>
                <c:ptCount val="10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</c:lvl>
                <c:lvl>
                  <c:pt idx="0">
                    <c:v>HMC IBC - NQ5</c:v>
                  </c:pt>
                  <c:pt idx="12">
                    <c:v>Honda IBC MY23</c:v>
                  </c:pt>
                  <c:pt idx="22">
                    <c:v>Daimler MFA2</c:v>
                  </c:pt>
                  <c:pt idx="34">
                    <c:v>Daimler VS20</c:v>
                  </c:pt>
                  <c:pt idx="46">
                    <c:v>Ford IBC</c:v>
                  </c:pt>
                  <c:pt idx="58">
                    <c:v>Toyota LGTL</c:v>
                  </c:pt>
                  <c:pt idx="70">
                    <c:v>HMC LGTL</c:v>
                  </c:pt>
                  <c:pt idx="82">
                    <c:v>Audi LGTL</c:v>
                  </c:pt>
                  <c:pt idx="94">
                    <c:v>Ford LGTL</c:v>
                  </c:pt>
                </c:lvl>
              </c:multiLvlStrCache>
            </c:multiLvlStrRef>
          </c:cat>
          <c:val>
            <c:numRef>
              <c:f>'RRR, LL,deliverable Status'!$I$10:$DJ$10</c:f>
              <c:numCache>
                <c:formatCode>General</c:formatCode>
                <c:ptCount val="10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0.16669999999999999</c:v>
                </c:pt>
                <c:pt idx="5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0.4</c:v>
                </c:pt>
                <c:pt idx="15">
                  <c:v>0.4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0.66</c:v>
                </c:pt>
                <c:pt idx="35">
                  <c:v>4.3</c:v>
                </c:pt>
                <c:pt idx="36">
                  <c:v>4</c:v>
                </c:pt>
                <c:pt idx="37">
                  <c:v>4.25</c:v>
                </c:pt>
                <c:pt idx="38">
                  <c:v>5.3</c:v>
                </c:pt>
                <c:pt idx="46">
                  <c:v>0.5</c:v>
                </c:pt>
                <c:pt idx="47">
                  <c:v>0.5</c:v>
                </c:pt>
                <c:pt idx="48">
                  <c:v>0.66</c:v>
                </c:pt>
                <c:pt idx="49">
                  <c:v>0.5</c:v>
                </c:pt>
                <c:pt idx="50">
                  <c:v>0.5</c:v>
                </c:pt>
                <c:pt idx="52">
                  <c:v>0.33</c:v>
                </c:pt>
                <c:pt idx="58">
                  <c:v>0.5</c:v>
                </c:pt>
                <c:pt idx="70">
                  <c:v>0.6</c:v>
                </c:pt>
                <c:pt idx="82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E-478C-8F43-8AF33017D9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1055840"/>
        <c:axId val="1201062400"/>
      </c:barChart>
      <c:lineChart>
        <c:grouping val="standard"/>
        <c:varyColors val="0"/>
        <c:ser>
          <c:idx val="0"/>
          <c:order val="1"/>
          <c:tx>
            <c:v>UCL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Lit>
              <c:formatCode>General</c:formatCode>
              <c:ptCount val="82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  <c:pt idx="4">
                <c:v>0.5</c:v>
              </c:pt>
              <c:pt idx="5">
                <c:v>0.5</c:v>
              </c:pt>
              <c:pt idx="6">
                <c:v>0.5</c:v>
              </c:pt>
              <c:pt idx="7">
                <c:v>0.5</c:v>
              </c:pt>
              <c:pt idx="8">
                <c:v>0.5</c:v>
              </c:pt>
              <c:pt idx="9">
                <c:v>0.5</c:v>
              </c:pt>
              <c:pt idx="10">
                <c:v>0.5</c:v>
              </c:pt>
              <c:pt idx="11">
                <c:v>0.5</c:v>
              </c:pt>
              <c:pt idx="12">
                <c:v>0.5</c:v>
              </c:pt>
              <c:pt idx="13">
                <c:v>0.5</c:v>
              </c:pt>
              <c:pt idx="14">
                <c:v>0.5</c:v>
              </c:pt>
              <c:pt idx="15">
                <c:v>0.5</c:v>
              </c:pt>
              <c:pt idx="16">
                <c:v>0.5</c:v>
              </c:pt>
              <c:pt idx="17">
                <c:v>0.5</c:v>
              </c:pt>
              <c:pt idx="18">
                <c:v>0.5</c:v>
              </c:pt>
              <c:pt idx="19">
                <c:v>0.5</c:v>
              </c:pt>
              <c:pt idx="20">
                <c:v>0.5</c:v>
              </c:pt>
              <c:pt idx="21">
                <c:v>0.5</c:v>
              </c:pt>
              <c:pt idx="22">
                <c:v>0.5</c:v>
              </c:pt>
              <c:pt idx="23">
                <c:v>0.5</c:v>
              </c:pt>
              <c:pt idx="24">
                <c:v>0.5</c:v>
              </c:pt>
              <c:pt idx="25">
                <c:v>0.5</c:v>
              </c:pt>
              <c:pt idx="26">
                <c:v>0.5</c:v>
              </c:pt>
              <c:pt idx="27">
                <c:v>0.5</c:v>
              </c:pt>
              <c:pt idx="28">
                <c:v>0.5</c:v>
              </c:pt>
              <c:pt idx="29">
                <c:v>0.5</c:v>
              </c:pt>
              <c:pt idx="30">
                <c:v>0.5</c:v>
              </c:pt>
              <c:pt idx="31">
                <c:v>0.5</c:v>
              </c:pt>
              <c:pt idx="32">
                <c:v>0.5</c:v>
              </c:pt>
              <c:pt idx="33">
                <c:v>0.5</c:v>
              </c:pt>
              <c:pt idx="34">
                <c:v>0.5</c:v>
              </c:pt>
              <c:pt idx="35">
                <c:v>0.5</c:v>
              </c:pt>
              <c:pt idx="36">
                <c:v>0.5</c:v>
              </c:pt>
              <c:pt idx="37">
                <c:v>0.5</c:v>
              </c:pt>
              <c:pt idx="38">
                <c:v>0.5</c:v>
              </c:pt>
              <c:pt idx="39">
                <c:v>0.5</c:v>
              </c:pt>
              <c:pt idx="40">
                <c:v>0.5</c:v>
              </c:pt>
              <c:pt idx="41">
                <c:v>0.5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0.5</c:v>
              </c:pt>
              <c:pt idx="46">
                <c:v>0.5</c:v>
              </c:pt>
              <c:pt idx="47">
                <c:v>0.5</c:v>
              </c:pt>
              <c:pt idx="48">
                <c:v>0.5</c:v>
              </c:pt>
              <c:pt idx="49">
                <c:v>0.5</c:v>
              </c:pt>
              <c:pt idx="50">
                <c:v>0.5</c:v>
              </c:pt>
              <c:pt idx="51">
                <c:v>0.5</c:v>
              </c:pt>
              <c:pt idx="52">
                <c:v>0.5</c:v>
              </c:pt>
              <c:pt idx="53">
                <c:v>0.5</c:v>
              </c:pt>
              <c:pt idx="54">
                <c:v>0.5</c:v>
              </c:pt>
              <c:pt idx="55">
                <c:v>0.5</c:v>
              </c:pt>
              <c:pt idx="56">
                <c:v>0.5</c:v>
              </c:pt>
              <c:pt idx="57">
                <c:v>0.5</c:v>
              </c:pt>
              <c:pt idx="58">
                <c:v>0.5</c:v>
              </c:pt>
              <c:pt idx="59">
                <c:v>0.5</c:v>
              </c:pt>
              <c:pt idx="60">
                <c:v>0.5</c:v>
              </c:pt>
              <c:pt idx="61">
                <c:v>0.5</c:v>
              </c:pt>
              <c:pt idx="62">
                <c:v>0.5</c:v>
              </c:pt>
              <c:pt idx="63">
                <c:v>0.5</c:v>
              </c:pt>
              <c:pt idx="64">
                <c:v>0.5</c:v>
              </c:pt>
              <c:pt idx="65">
                <c:v>0.5</c:v>
              </c:pt>
              <c:pt idx="66">
                <c:v>0.5</c:v>
              </c:pt>
              <c:pt idx="67">
                <c:v>0.5</c:v>
              </c:pt>
              <c:pt idx="68">
                <c:v>0.5</c:v>
              </c:pt>
              <c:pt idx="69">
                <c:v>0.5</c:v>
              </c:pt>
              <c:pt idx="70">
                <c:v>0.5</c:v>
              </c:pt>
              <c:pt idx="71">
                <c:v>0.5</c:v>
              </c:pt>
              <c:pt idx="72">
                <c:v>0.5</c:v>
              </c:pt>
              <c:pt idx="73">
                <c:v>0.5</c:v>
              </c:pt>
              <c:pt idx="74">
                <c:v>0.5</c:v>
              </c:pt>
              <c:pt idx="75">
                <c:v>0.5</c:v>
              </c:pt>
              <c:pt idx="76">
                <c:v>0.5</c:v>
              </c:pt>
              <c:pt idx="77">
                <c:v>0.5</c:v>
              </c:pt>
              <c:pt idx="78">
                <c:v>0.5</c:v>
              </c:pt>
              <c:pt idx="79">
                <c:v>0.5</c:v>
              </c:pt>
              <c:pt idx="80">
                <c:v>0.5</c:v>
              </c:pt>
              <c:pt idx="81">
                <c:v>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B8-40C2-8393-12B54F40A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1055840"/>
        <c:axId val="1201062400"/>
      </c:lineChart>
      <c:catAx>
        <c:axId val="12010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2400"/>
        <c:crosses val="autoZero"/>
        <c:auto val="1"/>
        <c:lblAlgn val="ctr"/>
        <c:lblOffset val="100"/>
        <c:noMultiLvlLbl val="0"/>
      </c:catAx>
      <c:valAx>
        <c:axId val="1201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Monthly RRR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'RRR, LL,deliverable Status'!$EO$4:$ER$4</c:f>
              <c:strCache>
                <c:ptCount val="4"/>
                <c:pt idx="0">
                  <c:v>HMC IBC - NQ5</c:v>
                </c:pt>
                <c:pt idx="1">
                  <c:v>Honda IBC MY23</c:v>
                </c:pt>
                <c:pt idx="2">
                  <c:v>HMC LGTL</c:v>
                </c:pt>
                <c:pt idx="3">
                  <c:v>Audi LGTL</c:v>
                </c:pt>
              </c:strCache>
            </c:strRef>
          </c:cat>
          <c:val>
            <c:numRef>
              <c:f>'RRR, LL,deliverable Status'!$EO$5:$ER$5</c:f>
              <c:numCache>
                <c:formatCode>General</c:formatCode>
                <c:ptCount val="4"/>
                <c:pt idx="0">
                  <c:v>100</c:v>
                </c:pt>
                <c:pt idx="1">
                  <c:v>96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A-4BF6-84C6-7971E6D1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346775"/>
        <c:axId val="643543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'RRR, LL,deliverable Status'!$BO$3:$BZ$3</c15:sqref>
                        </c15:formulaRef>
                      </c:ext>
                    </c:extLst>
                    <c:strCache>
                      <c:ptCount val="12"/>
                      <c:pt idx="0">
                        <c:v>Toyota LGTL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'RRR, LL,deliverable Status'!$BO$3:$BZ$3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89C-44FD-998F-65FA1F53B540}"/>
                  </c:ext>
                </c:extLst>
              </c15:ser>
            </c15:filteredBarSeries>
          </c:ext>
        </c:extLst>
      </c:barChart>
      <c:catAx>
        <c:axId val="64346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319"/>
        <c:crosses val="autoZero"/>
        <c:auto val="1"/>
        <c:lblAlgn val="ctr"/>
        <c:lblOffset val="100"/>
        <c:noMultiLvlLbl val="0"/>
      </c:catAx>
      <c:valAx>
        <c:axId val="643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6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Lessons Learnt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'RRR, LL,deliverable Status'!$EU$4:$FE$4</c:f>
              <c:strCache>
                <c:ptCount val="11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</c:strCache>
            </c:strRef>
          </c:cat>
          <c:val>
            <c:numRef>
              <c:f>'RRR, LL,deliverable Status'!$EU$5:$FE$5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C-41B0-A458-C0DF04AF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75967"/>
        <c:axId val="64369079"/>
      </c:barChart>
      <c:catAx>
        <c:axId val="643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9079"/>
        <c:crosses val="autoZero"/>
        <c:auto val="1"/>
        <c:lblAlgn val="ctr"/>
        <c:lblOffset val="100"/>
        <c:noMultiLvlLbl val="0"/>
      </c:catAx>
      <c:valAx>
        <c:axId val="6436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 vs Stories (Cumulative)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2022'!$K$1:$L$1</c:f>
              <c:strCache>
                <c:ptCount val="2"/>
                <c:pt idx="0">
                  <c:v>ICAS</c:v>
                </c:pt>
                <c:pt idx="1">
                  <c:v>HCP4</c:v>
                </c:pt>
              </c:strCache>
            </c:strRef>
          </c:cat>
          <c:val>
            <c:numRef>
              <c:f>'July 2022'!$K$3:$L$3</c:f>
              <c:numCache>
                <c:formatCode>General</c:formatCode>
                <c:ptCount val="2"/>
                <c:pt idx="0" formatCode="0.00">
                  <c:v>0.13929440389294404</c:v>
                </c:pt>
                <c:pt idx="1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9BA-B426-F9D653CE6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4377976"/>
        <c:axId val="984380928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B-44C5-AAA1-EDBE4EC96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0BB-44C5-AAA1-EDBE4EC9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77976"/>
        <c:axId val="984380928"/>
      </c:lineChart>
      <c:catAx>
        <c:axId val="9843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0928"/>
        <c:crosses val="autoZero"/>
        <c:auto val="1"/>
        <c:lblAlgn val="ctr"/>
        <c:lblOffset val="100"/>
        <c:noMultiLvlLbl val="0"/>
      </c:catAx>
      <c:valAx>
        <c:axId val="984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7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 RCA - SW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2022'!$B$1:$L$1</c:f>
              <c:strCache>
                <c:ptCount val="11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</c:strCache>
            </c:strRef>
          </c:cat>
          <c:val>
            <c:numRef>
              <c:f>'July 2022'!$B$4:$L$4</c:f>
              <c:numCache>
                <c:formatCode>General</c:formatCode>
                <c:ptCount val="11"/>
                <c:pt idx="1">
                  <c:v>1</c:v>
                </c:pt>
                <c:pt idx="4" formatCode="0.00">
                  <c:v>1</c:v>
                </c:pt>
                <c:pt idx="5">
                  <c:v>0.33</c:v>
                </c:pt>
                <c:pt idx="6">
                  <c:v>0.3</c:v>
                </c:pt>
                <c:pt idx="7">
                  <c:v>1</c:v>
                </c:pt>
                <c:pt idx="8">
                  <c:v>0.2</c:v>
                </c:pt>
                <c:pt idx="9" formatCode="0.00">
                  <c:v>7.6923076923076927E-2</c:v>
                </c:pt>
                <c:pt idx="10" formatCode="0.00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C-4C70-8E2F-90B8B004D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540976"/>
        <c:axId val="1082530808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F-49D6-A82D-AEE239295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F-49D6-A82D-AEE239295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F-49D6-A82D-AEE239295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F-49D6-A82D-AEE2392950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F-49D6-A82D-AEE2392950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F-49D6-A82D-AEE2392950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F-49D6-A82D-AEE2392950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F-49D6-A82D-AEE2392950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F-49D6-A82D-AEE2392950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F-49D6-A82D-AEE2392950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F-49D6-A82D-AEE2392950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F-49D6-A82D-AEE2392950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F-49D6-A82D-AEE239295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4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  <c:pt idx="11">
                <c:v>0.3</c:v>
              </c:pt>
              <c:pt idx="12">
                <c:v>0.3</c:v>
              </c:pt>
              <c:pt idx="13">
                <c:v>0.3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AF-49D6-A82D-AEE23929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540976"/>
        <c:axId val="1082530808"/>
      </c:lineChart>
      <c:catAx>
        <c:axId val="1082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30808"/>
        <c:crosses val="autoZero"/>
        <c:auto val="1"/>
        <c:lblAlgn val="ctr"/>
        <c:lblOffset val="100"/>
        <c:noMultiLvlLbl val="0"/>
      </c:catAx>
      <c:valAx>
        <c:axId val="10825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 RCA - Code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'July 2022'!$B$1:$L$1</c:f>
              <c:strCache>
                <c:ptCount val="11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</c:strCache>
            </c:strRef>
          </c:cat>
          <c:val>
            <c:numRef>
              <c:f>'July 2022'!$B$5:$L$5</c:f>
              <c:numCache>
                <c:formatCode>General</c:formatCode>
                <c:ptCount val="11"/>
                <c:pt idx="1">
                  <c:v>0</c:v>
                </c:pt>
                <c:pt idx="5">
                  <c:v>0.16</c:v>
                </c:pt>
                <c:pt idx="6">
                  <c:v>0.1</c:v>
                </c:pt>
                <c:pt idx="7">
                  <c:v>0</c:v>
                </c:pt>
                <c:pt idx="8">
                  <c:v>0.08</c:v>
                </c:pt>
                <c:pt idx="9" formatCode="0.00">
                  <c:v>0</c:v>
                </c:pt>
                <c:pt idx="10" formatCode="0.0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4-4B78-93DD-8793B41DA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8949784"/>
        <c:axId val="488966184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3C-410D-A946-1102F4DF74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3C-410D-A946-1102F4DF74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3C-410D-A946-1102F4DF74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3C-410D-A946-1102F4DF74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3C-410D-A946-1102F4DF74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3C-410D-A946-1102F4DF74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3C-410D-A946-1102F4DF74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3C-410D-A946-1102F4DF74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3C-410D-A946-1102F4DF740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3C-410D-A946-1102F4DF74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3C-410D-A946-1102F4DF74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C-410D-A946-1102F4DF74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3C-410D-A946-1102F4DF74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4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  <c:pt idx="11">
                <c:v>0.3</c:v>
              </c:pt>
              <c:pt idx="12">
                <c:v>0.3</c:v>
              </c:pt>
              <c:pt idx="13">
                <c:v>0.3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73C-410D-A946-1102F4DF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49784"/>
        <c:axId val="488966184"/>
      </c:lineChart>
      <c:catAx>
        <c:axId val="4889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6184"/>
        <c:crosses val="autoZero"/>
        <c:auto val="1"/>
        <c:lblAlgn val="ctr"/>
        <c:lblOffset val="100"/>
        <c:noMultiLvlLbl val="0"/>
      </c:catAx>
      <c:valAx>
        <c:axId val="4889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2022'!$B$1:$N$1</c:f>
              <c:strCache>
                <c:ptCount val="13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  <c:pt idx="11">
                  <c:v>HCP4 (M2_1)</c:v>
                </c:pt>
                <c:pt idx="12">
                  <c:v>HCP4 (M2_2)</c:v>
                </c:pt>
              </c:strCache>
            </c:strRef>
          </c:cat>
          <c:val>
            <c:numRef>
              <c:f>'July 2022'!$B$7:$N$7</c:f>
              <c:numCache>
                <c:formatCode>General</c:formatCode>
                <c:ptCount val="13"/>
                <c:pt idx="1">
                  <c:v>98.71</c:v>
                </c:pt>
                <c:pt idx="4">
                  <c:v>2.6200000000000001E-2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73.7</c:v>
                </c:pt>
                <c:pt idx="10">
                  <c:v>61.2</c:v>
                </c:pt>
                <c:pt idx="11">
                  <c:v>38.08</c:v>
                </c:pt>
                <c:pt idx="12">
                  <c:v>55.36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6-405D-9920-1D11C9610B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5500160"/>
        <c:axId val="1085499832"/>
      </c:barChart>
      <c:lineChart>
        <c:grouping val="standard"/>
        <c:varyColors val="0"/>
        <c:ser>
          <c:idx val="1"/>
          <c:order val="1"/>
          <c:tx>
            <c:v>UCL1</c:v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1-451E-A61B-81D649FC8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5"/>
              <c:pt idx="0">
                <c:v>100</c:v>
              </c:pt>
              <c:pt idx="1">
                <c:v>100</c:v>
              </c:pt>
              <c:pt idx="2">
                <c:v>100</c:v>
              </c:pt>
              <c:pt idx="3">
                <c:v>100</c:v>
              </c:pt>
              <c:pt idx="4">
                <c:v>100</c:v>
              </c:pt>
              <c:pt idx="5">
                <c:v>100</c:v>
              </c:pt>
              <c:pt idx="6">
                <c:v>100</c:v>
              </c:pt>
              <c:pt idx="7">
                <c:v>100</c:v>
              </c:pt>
              <c:pt idx="8">
                <c:v>100</c:v>
              </c:pt>
              <c:pt idx="9">
                <c:v>100</c:v>
              </c:pt>
              <c:pt idx="10">
                <c:v>100</c:v>
              </c:pt>
              <c:pt idx="11">
                <c:v>100</c:v>
              </c:pt>
              <c:pt idx="12">
                <c:v>100</c:v>
              </c:pt>
              <c:pt idx="13">
                <c:v>100</c:v>
              </c:pt>
              <c:pt idx="14">
                <c:v>100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141-451E-A61B-81D649FC8DDB}"/>
            </c:ext>
          </c:extLst>
        </c:ser>
        <c:ser>
          <c:idx val="2"/>
          <c:order val="2"/>
          <c:tx>
            <c:v>UCL2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1-451E-A61B-81D649FC8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5"/>
              <c:pt idx="0">
                <c:v>95</c:v>
              </c:pt>
              <c:pt idx="1">
                <c:v>95</c:v>
              </c:pt>
              <c:pt idx="2">
                <c:v>95</c:v>
              </c:pt>
              <c:pt idx="3">
                <c:v>95</c:v>
              </c:pt>
              <c:pt idx="4">
                <c:v>95</c:v>
              </c:pt>
              <c:pt idx="5">
                <c:v>95</c:v>
              </c:pt>
              <c:pt idx="6">
                <c:v>95</c:v>
              </c:pt>
              <c:pt idx="7">
                <c:v>95</c:v>
              </c:pt>
              <c:pt idx="8">
                <c:v>95</c:v>
              </c:pt>
              <c:pt idx="9">
                <c:v>95</c:v>
              </c:pt>
              <c:pt idx="10">
                <c:v>95</c:v>
              </c:pt>
              <c:pt idx="11">
                <c:v>95</c:v>
              </c:pt>
              <c:pt idx="12">
                <c:v>95</c:v>
              </c:pt>
              <c:pt idx="13">
                <c:v>95</c:v>
              </c:pt>
              <c:pt idx="14">
                <c:v>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141-451E-A61B-81D649FC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00160"/>
        <c:axId val="1085499832"/>
      </c:lineChart>
      <c:catAx>
        <c:axId val="10855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9832"/>
        <c:crosses val="autoZero"/>
        <c:auto val="1"/>
        <c:lblAlgn val="ctr"/>
        <c:lblOffset val="100"/>
        <c:noMultiLvlLbl val="0"/>
      </c:catAx>
      <c:valAx>
        <c:axId val="10854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2022'!$B$1:$N$1</c:f>
              <c:strCache>
                <c:ptCount val="13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  <c:pt idx="11">
                  <c:v>HCP4 (M2_1)</c:v>
                </c:pt>
                <c:pt idx="12">
                  <c:v>HCP4 (M2_2)</c:v>
                </c:pt>
              </c:strCache>
            </c:strRef>
          </c:cat>
          <c:val>
            <c:numRef>
              <c:f>'July 2022'!$B$8:$N$8</c:f>
              <c:numCache>
                <c:formatCode>General</c:formatCode>
                <c:ptCount val="13"/>
                <c:pt idx="1">
                  <c:v>0</c:v>
                </c:pt>
                <c:pt idx="4">
                  <c:v>18.600000000000001</c:v>
                </c:pt>
                <c:pt idx="5">
                  <c:v>4.0000000000000002E-4</c:v>
                </c:pt>
                <c:pt idx="6">
                  <c:v>6.0000000000000001E-3</c:v>
                </c:pt>
                <c:pt idx="7">
                  <c:v>5.5999999999999999E-3</c:v>
                </c:pt>
                <c:pt idx="8">
                  <c:v>0</c:v>
                </c:pt>
                <c:pt idx="9">
                  <c:v>2.5999999999999999E-3</c:v>
                </c:pt>
                <c:pt idx="10">
                  <c:v>0.17460000000000001</c:v>
                </c:pt>
                <c:pt idx="11">
                  <c:v>0.17960000000000001</c:v>
                </c:pt>
                <c:pt idx="12">
                  <c:v>0.21940000000000001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EC2-9930-280BEFB200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5489008"/>
        <c:axId val="1085491304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04-4140-93C3-B787436C473C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04-4140-93C3-B787436C4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5"/>
              <c:pt idx="0">
                <c:v>1E-4</c:v>
              </c:pt>
              <c:pt idx="1">
                <c:v>1E-4</c:v>
              </c:pt>
              <c:pt idx="2">
                <c:v>1E-4</c:v>
              </c:pt>
              <c:pt idx="3">
                <c:v>1E-4</c:v>
              </c:pt>
              <c:pt idx="4">
                <c:v>1E-4</c:v>
              </c:pt>
              <c:pt idx="5">
                <c:v>1E-4</c:v>
              </c:pt>
              <c:pt idx="6">
                <c:v>1E-4</c:v>
              </c:pt>
              <c:pt idx="7">
                <c:v>1E-4</c:v>
              </c:pt>
              <c:pt idx="8">
                <c:v>1E-4</c:v>
              </c:pt>
              <c:pt idx="9">
                <c:v>1E-4</c:v>
              </c:pt>
              <c:pt idx="10">
                <c:v>1E-4</c:v>
              </c:pt>
              <c:pt idx="11">
                <c:v>1E-4</c:v>
              </c:pt>
              <c:pt idx="12">
                <c:v>1E-4</c:v>
              </c:pt>
              <c:pt idx="13">
                <c:v>1E-4</c:v>
              </c:pt>
              <c:pt idx="14">
                <c:v>1E-4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304-4140-93C3-B787436C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89008"/>
        <c:axId val="1085491304"/>
      </c:lineChart>
      <c:catAx>
        <c:axId val="10854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304"/>
        <c:crosses val="autoZero"/>
        <c:auto val="1"/>
        <c:lblAlgn val="ctr"/>
        <c:lblOffset val="100"/>
        <c:noMultiLvlLbl val="0"/>
      </c:catAx>
      <c:valAx>
        <c:axId val="10854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2022'!$B$1:$N$1</c:f>
              <c:strCache>
                <c:ptCount val="13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  <c:pt idx="11">
                  <c:v>HCP4 (M2_1)</c:v>
                </c:pt>
                <c:pt idx="12">
                  <c:v>HCP4 (M2_2)</c:v>
                </c:pt>
              </c:strCache>
            </c:strRef>
          </c:cat>
          <c:val>
            <c:numRef>
              <c:f>'July 2022'!$B$10:$N$10</c:f>
              <c:numCache>
                <c:formatCode>General</c:formatCode>
                <c:ptCount val="13"/>
                <c:pt idx="1">
                  <c:v>0.67</c:v>
                </c:pt>
                <c:pt idx="4">
                  <c:v>0</c:v>
                </c:pt>
                <c:pt idx="5">
                  <c:v>0.13600000000000001</c:v>
                </c:pt>
                <c:pt idx="9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8-43D6-85CA-C1B5E6EBB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6077584"/>
        <c:axId val="986084144"/>
      </c:barChart>
      <c:lineChart>
        <c:grouping val="standard"/>
        <c:varyColors val="0"/>
        <c:ser>
          <c:idx val="1"/>
          <c:order val="1"/>
          <c:tx>
            <c:v>UCL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5"/>
              <c:pt idx="0">
                <c:v>0.02</c:v>
              </c:pt>
              <c:pt idx="1">
                <c:v>0.02</c:v>
              </c:pt>
              <c:pt idx="2">
                <c:v>0.02</c:v>
              </c:pt>
              <c:pt idx="3">
                <c:v>0.02</c:v>
              </c:pt>
              <c:pt idx="4">
                <c:v>0.02</c:v>
              </c:pt>
              <c:pt idx="5">
                <c:v>0.02</c:v>
              </c:pt>
              <c:pt idx="6">
                <c:v>0.02</c:v>
              </c:pt>
              <c:pt idx="7">
                <c:v>0.02</c:v>
              </c:pt>
              <c:pt idx="8">
                <c:v>0.02</c:v>
              </c:pt>
              <c:pt idx="9">
                <c:v>0.02</c:v>
              </c:pt>
              <c:pt idx="10">
                <c:v>0.02</c:v>
              </c:pt>
              <c:pt idx="11">
                <c:v>0.02</c:v>
              </c:pt>
              <c:pt idx="12">
                <c:v>0.02</c:v>
              </c:pt>
              <c:pt idx="13">
                <c:v>0.02</c:v>
              </c:pt>
              <c:pt idx="14">
                <c:v>0.02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12C-4ABC-819F-4D0A45AF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077584"/>
        <c:axId val="986084144"/>
      </c:lineChart>
      <c:catAx>
        <c:axId val="9860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84144"/>
        <c:crosses val="autoZero"/>
        <c:auto val="1"/>
        <c:lblAlgn val="ctr"/>
        <c:lblOffset val="100"/>
        <c:noMultiLvlLbl val="0"/>
      </c:catAx>
      <c:valAx>
        <c:axId val="986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5972001155602"/>
          <c:y val="0.17297243631680917"/>
          <c:w val="0.79564717621217096"/>
          <c:h val="0.5941996084321391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2022'!$B$1:$M$1</c:f>
              <c:strCache>
                <c:ptCount val="12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  <c:pt idx="11">
                  <c:v>HCP4 (M2_1)</c:v>
                </c:pt>
              </c:strCache>
            </c:strRef>
          </c:cat>
          <c:val>
            <c:numRef>
              <c:f>'July 2022'!$B$11:$M$11</c:f>
              <c:numCache>
                <c:formatCode>General</c:formatCode>
                <c:ptCount val="12"/>
                <c:pt idx="1">
                  <c:v>99.52</c:v>
                </c:pt>
                <c:pt idx="4">
                  <c:v>99.29</c:v>
                </c:pt>
                <c:pt idx="5">
                  <c:v>100</c:v>
                </c:pt>
                <c:pt idx="6">
                  <c:v>100</c:v>
                </c:pt>
                <c:pt idx="7">
                  <c:v>99.76</c:v>
                </c:pt>
                <c:pt idx="8">
                  <c:v>88.64</c:v>
                </c:pt>
                <c:pt idx="9">
                  <c:v>91.56</c:v>
                </c:pt>
                <c:pt idx="10">
                  <c:v>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F-4FD7-8D28-8124997B5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13762376"/>
        <c:axId val="1013769264"/>
      </c:barChart>
      <c:lineChart>
        <c:grouping val="standard"/>
        <c:varyColors val="0"/>
        <c:ser>
          <c:idx val="1"/>
          <c:order val="1"/>
          <c:tx>
            <c:v>UCL1</c:v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B0-46F2-9B69-A079B572E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3"/>
              <c:pt idx="0">
                <c:v>95</c:v>
              </c:pt>
              <c:pt idx="1">
                <c:v>95</c:v>
              </c:pt>
              <c:pt idx="2">
                <c:v>95</c:v>
              </c:pt>
              <c:pt idx="3">
                <c:v>95</c:v>
              </c:pt>
              <c:pt idx="4">
                <c:v>95</c:v>
              </c:pt>
              <c:pt idx="5">
                <c:v>95</c:v>
              </c:pt>
              <c:pt idx="6">
                <c:v>95</c:v>
              </c:pt>
              <c:pt idx="7">
                <c:v>95</c:v>
              </c:pt>
              <c:pt idx="8">
                <c:v>95</c:v>
              </c:pt>
              <c:pt idx="9">
                <c:v>95</c:v>
              </c:pt>
              <c:pt idx="10">
                <c:v>95</c:v>
              </c:pt>
              <c:pt idx="11">
                <c:v>95</c:v>
              </c:pt>
              <c:pt idx="12">
                <c:v>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B0-46F2-9B69-A079B572EE84}"/>
            </c:ext>
          </c:extLst>
        </c:ser>
        <c:ser>
          <c:idx val="2"/>
          <c:order val="2"/>
          <c:tx>
            <c:v>UCL2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0-46F2-9B69-A079B572E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3"/>
              <c:pt idx="0">
                <c:v>85</c:v>
              </c:pt>
              <c:pt idx="1">
                <c:v>85</c:v>
              </c:pt>
              <c:pt idx="2">
                <c:v>85</c:v>
              </c:pt>
              <c:pt idx="3">
                <c:v>85</c:v>
              </c:pt>
              <c:pt idx="4">
                <c:v>85</c:v>
              </c:pt>
              <c:pt idx="5">
                <c:v>85</c:v>
              </c:pt>
              <c:pt idx="6">
                <c:v>85</c:v>
              </c:pt>
              <c:pt idx="7">
                <c:v>85</c:v>
              </c:pt>
              <c:pt idx="8">
                <c:v>85</c:v>
              </c:pt>
              <c:pt idx="9">
                <c:v>85</c:v>
              </c:pt>
              <c:pt idx="10">
                <c:v>85</c:v>
              </c:pt>
              <c:pt idx="11">
                <c:v>85</c:v>
              </c:pt>
              <c:pt idx="12">
                <c:v>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4B0-46F2-9B69-A079B572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62376"/>
        <c:axId val="1013769264"/>
      </c:lineChart>
      <c:catAx>
        <c:axId val="10137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69264"/>
        <c:crosses val="autoZero"/>
        <c:auto val="0"/>
        <c:lblAlgn val="ctr"/>
        <c:lblOffset val="100"/>
        <c:noMultiLvlLbl val="0"/>
      </c:catAx>
      <c:valAx>
        <c:axId val="1013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6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8933870412725"/>
          <c:y val="0.1605279187817259"/>
          <c:w val="0.79306883675623008"/>
          <c:h val="0.5398726424695123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2022'!$B$1:$M$1</c:f>
              <c:strCache>
                <c:ptCount val="12"/>
                <c:pt idx="0">
                  <c:v>HMC IBC - NQ5</c:v>
                </c:pt>
                <c:pt idx="1">
                  <c:v>Honda IBC MY23</c:v>
                </c:pt>
                <c:pt idx="2">
                  <c:v>Daimler MFA2</c:v>
                </c:pt>
                <c:pt idx="3">
                  <c:v>Daimler VS20</c:v>
                </c:pt>
                <c:pt idx="4">
                  <c:v>Ford IBC</c:v>
                </c:pt>
                <c:pt idx="5">
                  <c:v>Toyota LGTL</c:v>
                </c:pt>
                <c:pt idx="6">
                  <c:v>HMC LGTL</c:v>
                </c:pt>
                <c:pt idx="7">
                  <c:v>Audi LGTL</c:v>
                </c:pt>
                <c:pt idx="8">
                  <c:v>Ford LGTL</c:v>
                </c:pt>
                <c:pt idx="9">
                  <c:v>ICAS</c:v>
                </c:pt>
                <c:pt idx="10">
                  <c:v>HCP4</c:v>
                </c:pt>
                <c:pt idx="11">
                  <c:v>HCP4 (M2_1)</c:v>
                </c:pt>
              </c:strCache>
            </c:strRef>
          </c:cat>
          <c:val>
            <c:numRef>
              <c:f>'July 2022'!$B$12:$M$12</c:f>
              <c:numCache>
                <c:formatCode>General</c:formatCode>
                <c:ptCount val="12"/>
                <c:pt idx="1">
                  <c:v>99.86</c:v>
                </c:pt>
                <c:pt idx="6">
                  <c:v>99.16</c:v>
                </c:pt>
                <c:pt idx="7">
                  <c:v>86.36</c:v>
                </c:pt>
                <c:pt idx="8">
                  <c:v>99.71</c:v>
                </c:pt>
                <c:pt idx="9">
                  <c:v>95.95</c:v>
                </c:pt>
                <c:pt idx="10">
                  <c:v>98.65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7-46A8-897E-019067653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2527528"/>
        <c:axId val="1082529824"/>
      </c:barChart>
      <c:lineChart>
        <c:grouping val="standard"/>
        <c:varyColors val="0"/>
        <c:ser>
          <c:idx val="1"/>
          <c:order val="1"/>
          <c:tx>
            <c:v>UCL1</c:v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91-45AD-9CA4-E7C86725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3"/>
              <c:pt idx="0">
                <c:v>95</c:v>
              </c:pt>
              <c:pt idx="1">
                <c:v>95</c:v>
              </c:pt>
              <c:pt idx="2">
                <c:v>95</c:v>
              </c:pt>
              <c:pt idx="3">
                <c:v>95</c:v>
              </c:pt>
              <c:pt idx="4">
                <c:v>95</c:v>
              </c:pt>
              <c:pt idx="5">
                <c:v>95</c:v>
              </c:pt>
              <c:pt idx="6">
                <c:v>95</c:v>
              </c:pt>
              <c:pt idx="7">
                <c:v>95</c:v>
              </c:pt>
              <c:pt idx="8">
                <c:v>95</c:v>
              </c:pt>
              <c:pt idx="9">
                <c:v>95</c:v>
              </c:pt>
              <c:pt idx="10">
                <c:v>95</c:v>
              </c:pt>
              <c:pt idx="11">
                <c:v>95</c:v>
              </c:pt>
              <c:pt idx="12">
                <c:v>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C91-45AD-9CA4-E7C8672530AA}"/>
            </c:ext>
          </c:extLst>
        </c:ser>
        <c:ser>
          <c:idx val="2"/>
          <c:order val="2"/>
          <c:tx>
            <c:v>UCL2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91-45AD-9CA4-E7C86725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3"/>
              <c:pt idx="0">
                <c:v>85</c:v>
              </c:pt>
              <c:pt idx="1">
                <c:v>85</c:v>
              </c:pt>
              <c:pt idx="2">
                <c:v>85</c:v>
              </c:pt>
              <c:pt idx="3">
                <c:v>85</c:v>
              </c:pt>
              <c:pt idx="4">
                <c:v>85</c:v>
              </c:pt>
              <c:pt idx="5">
                <c:v>85</c:v>
              </c:pt>
              <c:pt idx="6">
                <c:v>85</c:v>
              </c:pt>
              <c:pt idx="7">
                <c:v>85</c:v>
              </c:pt>
              <c:pt idx="8">
                <c:v>85</c:v>
              </c:pt>
              <c:pt idx="9">
                <c:v>85</c:v>
              </c:pt>
              <c:pt idx="10">
                <c:v>85</c:v>
              </c:pt>
              <c:pt idx="11">
                <c:v>85</c:v>
              </c:pt>
              <c:pt idx="12">
                <c:v>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C91-45AD-9CA4-E7C86725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527528"/>
        <c:axId val="1082529824"/>
      </c:lineChart>
      <c:catAx>
        <c:axId val="10825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29824"/>
        <c:crosses val="autoZero"/>
        <c:auto val="1"/>
        <c:lblAlgn val="ctr"/>
        <c:lblOffset val="100"/>
        <c:noMultiLvlLbl val="0"/>
      </c:catAx>
      <c:valAx>
        <c:axId val="1082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_xlchart.v1.0</cx:f>
      </cx:numDim>
    </cx:data>
  </cx:chartData>
  <cx:chart>
    <cx:title pos="t" align="ctr" overlay="0">
      <cx:tx>
        <cx:txData>
          <cx:v>[Quality] EOR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ln>
                <a:noFill/>
              </a:ln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>
              <a:ln>
                <a:noFill/>
              </a:ln>
              <a:solidFill>
                <a:schemeClr val="tx1"/>
              </a:solidFill>
            </a:rPr>
            <a:t>[Quality] EOR</a:t>
          </a:r>
        </a:p>
      </cx:txPr>
    </cx:title>
    <cx:plotArea>
      <cx:plotAreaRegion>
        <cx:series layoutId="treemap" uniqueId="{CECB9511-F7EC-46C5-99A3-7B1745E5BE3D}">
          <cx:spPr>
            <a:ln>
              <a:solidFill>
                <a:schemeClr val="tx1"/>
              </a:solidFill>
            </a:ln>
          </cx:spPr>
          <cx:dataPt idx="0">
            <cx:spPr>
              <a:solidFill>
                <a:srgbClr val="A5A5A5"/>
              </a:solidFill>
            </cx:spPr>
          </cx:dataPt>
          <cx:dataPt idx="1">
            <cx:spPr>
              <a:solidFill>
                <a:srgbClr val="A5A5A5"/>
              </a:solidFill>
            </cx:spPr>
          </cx:dataPt>
          <cx:dataPt idx="2">
            <cx:spPr>
              <a:solidFill>
                <a:srgbClr val="A5A5A5"/>
              </a:solidFill>
            </cx:spPr>
          </cx:dataPt>
          <cx:dataPt idx="3">
            <cx:spPr>
              <a:solidFill>
                <a:srgbClr val="A5A5A5"/>
              </a:solidFill>
            </cx:spPr>
          </cx:dataPt>
          <cx:dataPt idx="4">
            <cx:spPr>
              <a:solidFill>
                <a:srgbClr val="A5A5A5"/>
              </a:solidFill>
            </cx:spPr>
          </cx:dataPt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A5A5A5"/>
              </a:solidFill>
            </cx:spPr>
          </cx:dataPt>
          <cx:dataPt idx="7">
            <cx:spPr>
              <a:solidFill>
                <a:srgbClr val="A5A5A5"/>
              </a:solidFill>
            </cx:spPr>
          </cx:dataPt>
          <cx:dataPt idx="8">
            <cx:spPr>
              <a:solidFill>
                <a:srgbClr val="00B050"/>
              </a:solidFill>
            </cx:spPr>
          </cx:dataPt>
          <cx:dataPt idx="9">
            <cx:spPr>
              <a:solidFill>
                <a:srgbClr val="00B050"/>
              </a:solidFill>
            </cx:spPr>
          </cx:dataPt>
          <cx:dataPt idx="10">
            <cx:spPr>
              <a:solidFill>
                <a:srgbClr val="A5A5A5"/>
              </a:solidFill>
            </cx:spPr>
          </cx:dataPt>
          <cx:dataPt idx="11">
            <cx:spPr>
              <a:solidFill>
                <a:srgbClr val="A5A5A5"/>
              </a:solidFill>
            </cx:spPr>
          </cx:dataPt>
          <cx:dataPt idx="12">
            <cx:spPr>
              <a:solidFill>
                <a:srgbClr val="A5A5A5"/>
              </a:solidFill>
            </cx:spPr>
          </cx:dataPt>
          <cx:dataPt idx="13">
            <cx:spPr>
              <a:solidFill>
                <a:srgbClr val="FF0000"/>
              </a:solidFill>
            </cx:spPr>
          </cx:dataPt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ln>
                      <a:noFill/>
                    </a:ln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101599</xdr:rowOff>
    </xdr:from>
    <xdr:to>
      <xdr:col>10</xdr:col>
      <xdr:colOff>127000</xdr:colOff>
      <xdr:row>17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44D39-EA3D-4830-A3D0-42497EFB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</xdr:row>
      <xdr:rowOff>152400</xdr:rowOff>
    </xdr:from>
    <xdr:to>
      <xdr:col>18</xdr:col>
      <xdr:colOff>85725</xdr:colOff>
      <xdr:row>17</xdr:row>
      <xdr:rowOff>38100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B09C6933-7A7C-41D0-BDEA-FDCF8D3AFE26}"/>
            </a:ext>
            <a:ext uri="{147F2762-F138-4A5C-976F-8EAC2B608ADB}">
              <a16:predDERef xmlns:a16="http://schemas.microsoft.com/office/drawing/2014/main" pred="{5BD44D39-EA3D-4830-A3D0-42497EFB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21</xdr:row>
      <xdr:rowOff>47625</xdr:rowOff>
    </xdr:from>
    <xdr:to>
      <xdr:col>10</xdr:col>
      <xdr:colOff>644070</xdr:colOff>
      <xdr:row>35</xdr:row>
      <xdr:rowOff>123825</xdr:rowOff>
    </xdr:to>
    <xdr:graphicFrame macro="">
      <xdr:nvGraphicFramePr>
        <xdr:cNvPr id="21" name="Chart 4">
          <a:extLst>
            <a:ext uri="{FF2B5EF4-FFF2-40B4-BE49-F238E27FC236}">
              <a16:creationId xmlns:a16="http://schemas.microsoft.com/office/drawing/2014/main" id="{600AB510-6CEB-4E39-B1ED-E0E4DCCFE84C}"/>
            </a:ext>
            <a:ext uri="{147F2762-F138-4A5C-976F-8EAC2B608ADB}">
              <a16:predDERef xmlns:a16="http://schemas.microsoft.com/office/drawing/2014/main" pred="{B09C6933-7A7C-41D0-BDEA-FDCF8D3A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21</xdr:row>
      <xdr:rowOff>47625</xdr:rowOff>
    </xdr:from>
    <xdr:to>
      <xdr:col>21</xdr:col>
      <xdr:colOff>66675</xdr:colOff>
      <xdr:row>35</xdr:row>
      <xdr:rowOff>114300</xdr:rowOff>
    </xdr:to>
    <xdr:graphicFrame macro="">
      <xdr:nvGraphicFramePr>
        <xdr:cNvPr id="23" name="Chart 5">
          <a:extLst>
            <a:ext uri="{FF2B5EF4-FFF2-40B4-BE49-F238E27FC236}">
              <a16:creationId xmlns:a16="http://schemas.microsoft.com/office/drawing/2014/main" id="{BBBC2550-49E0-44B9-BB5C-D2FFB5E172CC}"/>
            </a:ext>
            <a:ext uri="{147F2762-F138-4A5C-976F-8EAC2B608ADB}">
              <a16:predDERef xmlns:a16="http://schemas.microsoft.com/office/drawing/2014/main" pred="{600AB510-6CEB-4E39-B1ED-E0E4DCCFE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88900</xdr:colOff>
      <xdr:row>40</xdr:row>
      <xdr:rowOff>0</xdr:rowOff>
    </xdr:from>
    <xdr:to>
      <xdr:col>9</xdr:col>
      <xdr:colOff>304800</xdr:colOff>
      <xdr:row>54</xdr:row>
      <xdr:rowOff>76200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620265E8-6D1C-44E7-A8BF-593834DF7B34}"/>
            </a:ext>
            <a:ext uri="{147F2762-F138-4A5C-976F-8EAC2B608ADB}">
              <a16:predDERef xmlns:a16="http://schemas.microsoft.com/office/drawing/2014/main" pred="{BBBC2550-49E0-44B9-BB5C-D2FFB5E1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400050</xdr:colOff>
      <xdr:row>40</xdr:row>
      <xdr:rowOff>0</xdr:rowOff>
    </xdr:from>
    <xdr:to>
      <xdr:col>18</xdr:col>
      <xdr:colOff>95250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F174B8-93FF-487F-9057-1CC59F32EE64}"/>
            </a:ext>
            <a:ext uri="{147F2762-F138-4A5C-976F-8EAC2B608ADB}">
              <a16:predDERef xmlns:a16="http://schemas.microsoft.com/office/drawing/2014/main" pred="{620265E8-6D1C-44E7-A8BF-593834DF7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209550</xdr:colOff>
      <xdr:row>40</xdr:row>
      <xdr:rowOff>0</xdr:rowOff>
    </xdr:from>
    <xdr:to>
      <xdr:col>26</xdr:col>
      <xdr:colOff>514350</xdr:colOff>
      <xdr:row>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5004E2-673D-40ED-BE8F-5C99DB696076}"/>
            </a:ext>
            <a:ext uri="{147F2762-F138-4A5C-976F-8EAC2B608ADB}">
              <a16:predDERef xmlns:a16="http://schemas.microsoft.com/office/drawing/2014/main" pred="{E1F174B8-93FF-487F-9057-1CC59F32E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635000</xdr:colOff>
      <xdr:row>38</xdr:row>
      <xdr:rowOff>0</xdr:rowOff>
    </xdr:from>
    <xdr:to>
      <xdr:col>35</xdr:col>
      <xdr:colOff>283633</xdr:colOff>
      <xdr:row>55</xdr:row>
      <xdr:rowOff>7936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91813E-AA67-4802-8459-336D6589E447}"/>
            </a:ext>
            <a:ext uri="{147F2762-F138-4A5C-976F-8EAC2B608ADB}">
              <a16:predDERef xmlns:a16="http://schemas.microsoft.com/office/drawing/2014/main" pred="{315004E2-673D-40ED-BE8F-5C99DB69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44</xdr:col>
      <xdr:colOff>304800</xdr:colOff>
      <xdr:row>57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96FBF1-A651-45B0-A996-732496E15BC0}"/>
            </a:ext>
            <a:ext uri="{147F2762-F138-4A5C-976F-8EAC2B608ADB}">
              <a16:predDERef xmlns:a16="http://schemas.microsoft.com/office/drawing/2014/main" pred="{6091813E-AA67-4802-8459-336D6589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215314</xdr:colOff>
      <xdr:row>57</xdr:row>
      <xdr:rowOff>164086</xdr:rowOff>
    </xdr:from>
    <xdr:to>
      <xdr:col>26</xdr:col>
      <xdr:colOff>551490</xdr:colOff>
      <xdr:row>72</xdr:row>
      <xdr:rowOff>49786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636F49-3049-4781-8B4B-A816C2543F21}"/>
            </a:ext>
            <a:ext uri="{147F2762-F138-4A5C-976F-8EAC2B608ADB}">
              <a16:predDERef xmlns:a16="http://schemas.microsoft.com/office/drawing/2014/main" pred="{A996FBF1-A651-45B0-A996-732496E15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17318</xdr:colOff>
      <xdr:row>57</xdr:row>
      <xdr:rowOff>173182</xdr:rowOff>
    </xdr:from>
    <xdr:to>
      <xdr:col>35</xdr:col>
      <xdr:colOff>353495</xdr:colOff>
      <xdr:row>72</xdr:row>
      <xdr:rowOff>58882</xdr:rowOff>
    </xdr:to>
    <xdr:graphicFrame macro="">
      <xdr:nvGraphicFramePr>
        <xdr:cNvPr id="25" name="Chart 17">
          <a:extLst>
            <a:ext uri="{FF2B5EF4-FFF2-40B4-BE49-F238E27FC236}">
              <a16:creationId xmlns:a16="http://schemas.microsoft.com/office/drawing/2014/main" id="{E20AC851-3C2A-4B2A-B455-12CAAEEC2423}"/>
            </a:ext>
            <a:ext uri="{147F2762-F138-4A5C-976F-8EAC2B608ADB}">
              <a16:predDERef xmlns:a16="http://schemas.microsoft.com/office/drawing/2014/main" pred="{A0636F49-3049-4781-8B4B-A816C2543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246529</xdr:colOff>
      <xdr:row>77</xdr:row>
      <xdr:rowOff>22412</xdr:rowOff>
    </xdr:from>
    <xdr:to>
      <xdr:col>19</xdr:col>
      <xdr:colOff>280453</xdr:colOff>
      <xdr:row>108</xdr:row>
      <xdr:rowOff>79562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18">
              <a:extLst>
                <a:ext uri="{FF2B5EF4-FFF2-40B4-BE49-F238E27FC236}">
                  <a16:creationId xmlns:a16="http://schemas.microsoft.com/office/drawing/2014/main" id="{490EFA75-73AA-427B-ADDE-9FBAEF88D6B5}"/>
                </a:ext>
                <a:ext uri="{147F2762-F138-4A5C-976F-8EAC2B608ADB}">
                  <a16:predDERef xmlns:a16="http://schemas.microsoft.com/office/drawing/2014/main" pred="{E20AC851-3C2A-4B2A-B455-12CAAEEC2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229" y="14104172"/>
              <a:ext cx="11692524" cy="5726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269875</xdr:colOff>
      <xdr:row>111</xdr:row>
      <xdr:rowOff>15875</xdr:rowOff>
    </xdr:from>
    <xdr:to>
      <xdr:col>36</xdr:col>
      <xdr:colOff>142874</xdr:colOff>
      <xdr:row>145</xdr:row>
      <xdr:rowOff>125413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E937C9-073D-4DDD-91C5-2A079993D5BA}"/>
            </a:ext>
            <a:ext uri="{147F2762-F138-4A5C-976F-8EAC2B608ADB}">
              <a16:predDERef xmlns:a16="http://schemas.microsoft.com/office/drawing/2014/main" pred="{490EFA75-73AA-427B-ADDE-9FBAEF88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323848</xdr:colOff>
      <xdr:row>147</xdr:row>
      <xdr:rowOff>126999</xdr:rowOff>
    </xdr:from>
    <xdr:to>
      <xdr:col>36</xdr:col>
      <xdr:colOff>158749</xdr:colOff>
      <xdr:row>182</xdr:row>
      <xdr:rowOff>15874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B0E999-6E9F-4D23-A22D-44A40C822FEC}"/>
            </a:ext>
            <a:ext uri="{147F2762-F138-4A5C-976F-8EAC2B608ADB}">
              <a16:predDERef xmlns:a16="http://schemas.microsoft.com/office/drawing/2014/main" pred="{01E937C9-073D-4DDD-91C5-2A079993D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301625</xdr:colOff>
      <xdr:row>183</xdr:row>
      <xdr:rowOff>111125</xdr:rowOff>
    </xdr:from>
    <xdr:to>
      <xdr:col>36</xdr:col>
      <xdr:colOff>136526</xdr:colOff>
      <xdr:row>218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F414EF-EF2C-4BC2-BD27-2131CA005989}"/>
            </a:ext>
            <a:ext uri="{147F2762-F138-4A5C-976F-8EAC2B608ADB}">
              <a16:predDERef xmlns:a16="http://schemas.microsoft.com/office/drawing/2014/main" pred="{61B0E999-6E9F-4D23-A22D-44A40C822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301625</xdr:colOff>
      <xdr:row>219</xdr:row>
      <xdr:rowOff>111125</xdr:rowOff>
    </xdr:from>
    <xdr:to>
      <xdr:col>36</xdr:col>
      <xdr:colOff>136526</xdr:colOff>
      <xdr:row>254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8832A6B-574B-4EE9-A534-71D57FEE05FC}"/>
            </a:ext>
            <a:ext uri="{147F2762-F138-4A5C-976F-8EAC2B608ADB}">
              <a16:predDERef xmlns:a16="http://schemas.microsoft.com/office/drawing/2014/main" pred="{B4F414EF-EF2C-4BC2-BD27-2131CA005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254000</xdr:colOff>
      <xdr:row>266</xdr:row>
      <xdr:rowOff>79375</xdr:rowOff>
    </xdr:from>
    <xdr:to>
      <xdr:col>43</xdr:col>
      <xdr:colOff>238125</xdr:colOff>
      <xdr:row>327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CBEA3-DB46-4D3B-9DA7-7F9DF9C511C2}"/>
            </a:ext>
            <a:ext uri="{147F2762-F138-4A5C-976F-8EAC2B608ADB}">
              <a16:predDERef xmlns:a16="http://schemas.microsoft.com/office/drawing/2014/main" pred="{18832A6B-574B-4EE9-A534-71D57FEE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38100</xdr:colOff>
      <xdr:row>58</xdr:row>
      <xdr:rowOff>19050</xdr:rowOff>
    </xdr:from>
    <xdr:to>
      <xdr:col>9</xdr:col>
      <xdr:colOff>209550</xdr:colOff>
      <xdr:row>72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2D79856-F2CB-4B9F-A09C-ABA49827A458}"/>
            </a:ext>
            <a:ext uri="{147F2762-F138-4A5C-976F-8EAC2B608ADB}">
              <a16:predDERef xmlns:a16="http://schemas.microsoft.com/office/drawing/2014/main" pred="{A97CBEA3-DB46-4D3B-9DA7-7F9DF9C5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209550</xdr:colOff>
      <xdr:row>57</xdr:row>
      <xdr:rowOff>171450</xdr:rowOff>
    </xdr:from>
    <xdr:to>
      <xdr:col>17</xdr:col>
      <xdr:colOff>381000</xdr:colOff>
      <xdr:row>72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2733E7D-930C-4408-A032-1C655173ED20}"/>
            </a:ext>
            <a:ext uri="{147F2762-F138-4A5C-976F-8EAC2B608ADB}">
              <a16:predDERef xmlns:a16="http://schemas.microsoft.com/office/drawing/2014/main" pred="{32D79856-F2CB-4B9F-A09C-ABA49827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202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, Nishith Kumar (uia73135)" id="{A579B0C5-F1C7-45CC-9DC0-39E3B9AA0750}" userId="S::uia73135@contiwan.com::66304121-c86b-43f1-9963-7ffb7d280f3a" providerId="AD"/>
  <person displayName="Saxena, Sameer02" id="{54E02093-6D54-4F06-8103-208A2643398F}" userId="S::uidh3391@contiwan.com::2e32348e-eb2b-41d4-8b3a-f51bdabdb1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1-08-04T06:18:08.94" personId="{A579B0C5-F1C7-45CC-9DC0-39E3B9AA0750}" id="{878405B2-B5A4-4670-A287-81455E794DC9}">
    <text xml:space="preserve">Offline Analysis. JIRA field to be planned in Aug
</text>
  </threadedComment>
  <threadedComment ref="E5" dT="2021-07-01T02:20:13.60" personId="{54E02093-6D54-4F06-8103-208A2643398F}" id="{50952259-D64F-4FAF-B845-8A95FEAD338D}">
    <text>Reviews ongoing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C3A-A9A9-48BE-A265-1A136D1F962E}">
  <dimension ref="A1:N13"/>
  <sheetViews>
    <sheetView tabSelected="1" zoomScale="40" zoomScaleNormal="40" workbookViewId="0">
      <pane xSplit="1" ySplit="1" topLeftCell="B2" activePane="bottomRight" state="frozen"/>
      <selection pane="topRight" activeCell="F1" sqref="F1"/>
      <selection pane="bottomLeft" activeCell="A4" sqref="A4"/>
      <selection pane="bottomRight" activeCell="S3" sqref="S3"/>
    </sheetView>
  </sheetViews>
  <sheetFormatPr defaultRowHeight="14.4" x14ac:dyDescent="0.3"/>
  <cols>
    <col min="1" max="1" width="59.33203125" customWidth="1"/>
    <col min="2" max="2" width="24" customWidth="1"/>
    <col min="3" max="3" width="27.5546875" customWidth="1"/>
    <col min="4" max="6" width="29.109375" customWidth="1"/>
    <col min="7" max="10" width="24" customWidth="1"/>
    <col min="11" max="11" width="31.5546875" customWidth="1"/>
    <col min="12" max="13" width="24" customWidth="1"/>
    <col min="14" max="14" width="24.44140625" bestFit="1" customWidth="1"/>
  </cols>
  <sheetData>
    <row r="1" spans="1:14" ht="168" customHeight="1" thickBot="1" x14ac:dyDescent="0.35">
      <c r="A1" s="2" t="s">
        <v>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ht="108" customHeight="1" thickTop="1" thickBot="1" x14ac:dyDescent="0.35">
      <c r="A2" s="3" t="s">
        <v>23</v>
      </c>
      <c r="B2" s="28"/>
      <c r="C2" s="28">
        <v>0.33</v>
      </c>
      <c r="D2" s="28"/>
      <c r="E2" s="29"/>
      <c r="F2" s="29"/>
      <c r="G2" s="30">
        <v>0.8</v>
      </c>
      <c r="H2" s="30">
        <v>1</v>
      </c>
      <c r="I2" s="30">
        <v>2</v>
      </c>
      <c r="J2" s="30">
        <v>2.14</v>
      </c>
      <c r="K2" s="6"/>
      <c r="L2" s="6"/>
      <c r="M2" s="6"/>
      <c r="N2" s="6"/>
    </row>
    <row r="3" spans="1:14" ht="124.35" customHeight="1" thickTop="1" thickBot="1" x14ac:dyDescent="0.35">
      <c r="A3" s="3" t="s">
        <v>24</v>
      </c>
      <c r="B3" s="24"/>
      <c r="C3" s="31">
        <v>0</v>
      </c>
      <c r="D3" s="24"/>
      <c r="E3" s="24"/>
      <c r="F3" s="24"/>
      <c r="G3" s="24"/>
      <c r="H3" s="24"/>
      <c r="I3" s="24"/>
      <c r="J3" s="24"/>
      <c r="K3" s="27">
        <f>229/1644</f>
        <v>0.13929440389294404</v>
      </c>
      <c r="L3" s="10">
        <v>0.19400000000000001</v>
      </c>
      <c r="M3" s="10"/>
      <c r="N3" s="10"/>
    </row>
    <row r="4" spans="1:14" ht="131.1" customHeight="1" thickTop="1" thickBot="1" x14ac:dyDescent="0.35">
      <c r="A4" s="3" t="s">
        <v>26</v>
      </c>
      <c r="B4" s="28"/>
      <c r="C4" s="28">
        <v>1</v>
      </c>
      <c r="D4" s="28"/>
      <c r="E4" s="28"/>
      <c r="F4" s="30">
        <v>1</v>
      </c>
      <c r="G4" s="28">
        <v>0.33</v>
      </c>
      <c r="H4" s="28">
        <v>0.3</v>
      </c>
      <c r="I4" s="28">
        <v>1</v>
      </c>
      <c r="J4" s="28">
        <v>0.2</v>
      </c>
      <c r="K4" s="5">
        <f>5/65</f>
        <v>7.6923076923076927E-2</v>
      </c>
      <c r="L4" s="5">
        <v>0.183</v>
      </c>
      <c r="M4" s="5"/>
      <c r="N4" s="9"/>
    </row>
    <row r="5" spans="1:14" ht="131.1" customHeight="1" thickTop="1" thickBot="1" x14ac:dyDescent="0.35">
      <c r="A5" s="3" t="s">
        <v>27</v>
      </c>
      <c r="B5" s="28"/>
      <c r="C5" s="28">
        <v>0</v>
      </c>
      <c r="D5" s="28"/>
      <c r="E5" s="28"/>
      <c r="F5" s="28"/>
      <c r="G5" s="28">
        <v>0.16</v>
      </c>
      <c r="H5" s="28">
        <v>0.1</v>
      </c>
      <c r="I5" s="28">
        <v>0</v>
      </c>
      <c r="J5" s="28">
        <v>0.08</v>
      </c>
      <c r="K5" s="5">
        <f>0/65</f>
        <v>0</v>
      </c>
      <c r="L5" s="5">
        <v>0.16</v>
      </c>
      <c r="M5" s="9"/>
      <c r="N5" s="9"/>
    </row>
    <row r="6" spans="1:14" ht="41.25" customHeight="1" thickTop="1" thickBot="1" x14ac:dyDescent="0.35">
      <c r="A6" s="3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45.75" customHeight="1" thickTop="1" thickBot="1" x14ac:dyDescent="0.35">
      <c r="A7" s="3" t="s">
        <v>29</v>
      </c>
      <c r="B7" s="10"/>
      <c r="C7" s="37">
        <v>98.71</v>
      </c>
      <c r="D7" s="10"/>
      <c r="E7" s="10"/>
      <c r="F7" s="3">
        <v>2.6200000000000001E-2</v>
      </c>
      <c r="G7" s="10">
        <v>100</v>
      </c>
      <c r="H7" s="10">
        <v>100</v>
      </c>
      <c r="I7" s="10">
        <v>100</v>
      </c>
      <c r="J7" s="10">
        <v>100</v>
      </c>
      <c r="K7" s="3">
        <v>73.7</v>
      </c>
      <c r="L7" s="3">
        <v>61.2</v>
      </c>
      <c r="M7" s="3">
        <v>38.08</v>
      </c>
      <c r="N7" s="3">
        <v>55.36</v>
      </c>
    </row>
    <row r="8" spans="1:14" ht="45.75" customHeight="1" thickTop="1" thickBot="1" x14ac:dyDescent="0.35">
      <c r="A8" s="3" t="s">
        <v>30</v>
      </c>
      <c r="B8" s="10"/>
      <c r="C8" s="37">
        <v>0</v>
      </c>
      <c r="D8" s="10"/>
      <c r="E8" s="10"/>
      <c r="F8" s="10">
        <v>18.600000000000001</v>
      </c>
      <c r="G8" s="10">
        <v>4.0000000000000002E-4</v>
      </c>
      <c r="H8" s="10">
        <v>6.0000000000000001E-3</v>
      </c>
      <c r="I8" s="10">
        <v>5.5999999999999999E-3</v>
      </c>
      <c r="J8" s="10">
        <v>0</v>
      </c>
      <c r="K8" s="10">
        <v>2.5999999999999999E-3</v>
      </c>
      <c r="L8" s="10">
        <v>0.17460000000000001</v>
      </c>
      <c r="M8" s="11">
        <v>0.17960000000000001</v>
      </c>
      <c r="N8" s="11">
        <v>0.21940000000000001</v>
      </c>
    </row>
    <row r="9" spans="1:14" ht="45.75" customHeight="1" thickTop="1" thickBot="1" x14ac:dyDescent="0.35">
      <c r="A9" s="3" t="s">
        <v>31</v>
      </c>
      <c r="B9" s="4"/>
      <c r="C9" s="38"/>
      <c r="D9" s="36"/>
      <c r="E9" s="36"/>
      <c r="F9" s="10">
        <v>0</v>
      </c>
      <c r="G9" s="10"/>
      <c r="H9" s="36"/>
      <c r="I9" s="36"/>
      <c r="J9" s="36"/>
      <c r="K9" s="3"/>
      <c r="L9" s="3"/>
      <c r="M9" s="3"/>
      <c r="N9" s="3"/>
    </row>
    <row r="10" spans="1:14" ht="45.75" customHeight="1" thickTop="1" thickBot="1" x14ac:dyDescent="0.35">
      <c r="A10" s="3" t="s">
        <v>32</v>
      </c>
      <c r="B10" s="10"/>
      <c r="C10" s="37">
        <v>0.67</v>
      </c>
      <c r="D10" s="10"/>
      <c r="E10" s="10"/>
      <c r="F10" s="10">
        <v>0</v>
      </c>
      <c r="G10" s="10">
        <v>0.13600000000000001</v>
      </c>
      <c r="H10" s="36"/>
      <c r="I10" s="10"/>
      <c r="J10" s="36"/>
      <c r="K10" s="3">
        <v>1.81</v>
      </c>
      <c r="L10" s="3"/>
      <c r="M10" s="3"/>
      <c r="N10" s="3"/>
    </row>
    <row r="11" spans="1:14" ht="45.75" customHeight="1" thickTop="1" thickBot="1" x14ac:dyDescent="0.35">
      <c r="A11" s="3" t="s">
        <v>33</v>
      </c>
      <c r="B11" s="10"/>
      <c r="C11" s="37">
        <v>99.52</v>
      </c>
      <c r="D11" s="10"/>
      <c r="E11" s="10"/>
      <c r="F11" s="10">
        <v>99.29</v>
      </c>
      <c r="G11" s="10">
        <v>100</v>
      </c>
      <c r="H11" s="10">
        <v>100</v>
      </c>
      <c r="I11" s="10">
        <v>99.76</v>
      </c>
      <c r="J11" s="10">
        <v>88.64</v>
      </c>
      <c r="K11" s="3">
        <v>91.56</v>
      </c>
      <c r="L11" s="40">
        <v>92.4</v>
      </c>
      <c r="M11" s="41"/>
      <c r="N11" s="42"/>
    </row>
    <row r="12" spans="1:14" ht="45.75" customHeight="1" thickTop="1" thickBot="1" x14ac:dyDescent="0.35">
      <c r="A12" s="3" t="s">
        <v>34</v>
      </c>
      <c r="B12" s="10"/>
      <c r="C12" s="37">
        <v>99.86</v>
      </c>
      <c r="D12" s="36"/>
      <c r="E12" s="36"/>
      <c r="F12" s="10"/>
      <c r="G12" s="10"/>
      <c r="H12" s="10">
        <v>99.16</v>
      </c>
      <c r="I12" s="10">
        <v>86.36</v>
      </c>
      <c r="J12" s="10">
        <v>99.71</v>
      </c>
      <c r="K12" s="3">
        <v>95.95</v>
      </c>
      <c r="L12" s="40">
        <v>98.65</v>
      </c>
      <c r="M12" s="41"/>
      <c r="N12" s="42"/>
    </row>
    <row r="13" spans="1:14" ht="15" thickTop="1" x14ac:dyDescent="0.3"/>
  </sheetData>
  <autoFilter ref="A1:A12" xr:uid="{877FC049-5932-46CE-941F-4A4DFB269B1E}"/>
  <mergeCells count="2">
    <mergeCell ref="L11:N11"/>
    <mergeCell ref="L12:N12"/>
  </mergeCells>
  <phoneticPr fontId="8" type="noConversion"/>
  <dataValidations count="1">
    <dataValidation type="decimal" allowBlank="1" showInputMessage="1" showErrorMessage="1" sqref="G7:J12 B5:E5 G5:N5 K9:K12 L9:N10 K7:N7 C7:C12 B2:N4" xr:uid="{98C716D6-7E07-4B7A-A8CF-C579E605E13A}">
      <formula1>0</formula1>
      <formula2>100</formula2>
    </dataValidation>
  </dataValidations>
  <pageMargins left="0.7" right="0.7" top="0.75" bottom="0.75" header="0.3" footer="0.3"/>
  <pageSetup orientation="portrait" r:id="rId1"/>
  <headerFooter>
    <oddFooter>&amp;C_x000D_&amp;1#&amp;"Calibri"&amp;10&amp;K000000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66E-BE68-433F-8852-451CD359CABB}">
  <dimension ref="B1:FE13"/>
  <sheetViews>
    <sheetView zoomScale="67" zoomScaleNormal="50" workbookViewId="0">
      <pane xSplit="6" topLeftCell="DK1" activePane="topRight" state="frozen"/>
      <selection pane="topRight" activeCell="EC7" sqref="EC7"/>
    </sheetView>
  </sheetViews>
  <sheetFormatPr defaultRowHeight="14.4" x14ac:dyDescent="0.3"/>
  <cols>
    <col min="2" max="4" width="24" customWidth="1"/>
    <col min="5" max="5" width="0" hidden="1" customWidth="1"/>
    <col min="6" max="6" width="50.44140625" customWidth="1"/>
    <col min="7" max="7" width="24.88671875" style="20" customWidth="1"/>
    <col min="8" max="8" width="15" customWidth="1"/>
    <col min="9" max="12" width="5.88671875" customWidth="1"/>
    <col min="13" max="13" width="6.109375" customWidth="1"/>
    <col min="14" max="14" width="6.44140625" customWidth="1"/>
    <col min="15" max="15" width="6.109375" customWidth="1"/>
    <col min="16" max="16" width="6.44140625" customWidth="1"/>
    <col min="17" max="17" width="5.88671875" customWidth="1"/>
    <col min="18" max="18" width="7.109375" customWidth="1"/>
    <col min="19" max="20" width="7.5546875" customWidth="1"/>
    <col min="21" max="21" width="6.5546875" customWidth="1"/>
    <col min="22" max="22" width="6.109375" customWidth="1"/>
    <col min="23" max="27" width="5.88671875" customWidth="1"/>
    <col min="28" max="28" width="6.109375" customWidth="1"/>
    <col min="29" max="29" width="5.88671875" customWidth="1"/>
    <col min="30" max="30" width="7.88671875" customWidth="1"/>
    <col min="31" max="35" width="5.88671875" customWidth="1"/>
    <col min="36" max="36" width="5" customWidth="1"/>
    <col min="37" max="37" width="7.109375" customWidth="1"/>
    <col min="38" max="38" width="6.44140625" customWidth="1"/>
    <col min="39" max="40" width="6.88671875" customWidth="1"/>
    <col min="41" max="41" width="8.44140625" customWidth="1"/>
    <col min="42" max="42" width="5.88671875" customWidth="1"/>
    <col min="43" max="46" width="5" customWidth="1"/>
    <col min="47" max="47" width="6.5546875" customWidth="1"/>
    <col min="48" max="48" width="5" customWidth="1"/>
    <col min="49" max="49" width="6.44140625" customWidth="1"/>
    <col min="50" max="50" width="5.88671875" customWidth="1"/>
    <col min="51" max="52" width="5" customWidth="1"/>
    <col min="53" max="53" width="7.88671875" customWidth="1"/>
    <col min="54" max="54" width="7.5546875" customWidth="1"/>
    <col min="55" max="67" width="5" customWidth="1"/>
    <col min="68" max="68" width="6.109375" customWidth="1"/>
    <col min="69" max="69" width="7.109375" customWidth="1"/>
    <col min="70" max="70" width="7.88671875" customWidth="1"/>
    <col min="71" max="71" width="5.88671875" customWidth="1"/>
    <col min="72" max="73" width="5" customWidth="1"/>
    <col min="74" max="77" width="5.88671875" customWidth="1"/>
    <col min="78" max="79" width="6.5546875" customWidth="1"/>
    <col min="80" max="82" width="6.44140625" customWidth="1"/>
    <col min="83" max="83" width="5.5546875" bestFit="1" customWidth="1"/>
    <col min="84" max="85" width="5" customWidth="1"/>
    <col min="86" max="89" width="7.5546875" customWidth="1"/>
    <col min="90" max="90" width="6.5546875" customWidth="1"/>
    <col min="91" max="114" width="5" customWidth="1"/>
    <col min="115" max="115" width="6.109375" customWidth="1"/>
    <col min="116" max="116" width="7.88671875" customWidth="1"/>
    <col min="117" max="117" width="7.109375" customWidth="1"/>
    <col min="118" max="118" width="6.88671875" customWidth="1"/>
    <col min="119" max="119" width="7.109375" customWidth="1"/>
    <col min="120" max="126" width="8.88671875" customWidth="1"/>
    <col min="127" max="127" width="6.44140625" customWidth="1"/>
    <col min="128" max="129" width="7.109375" customWidth="1"/>
    <col min="130" max="130" width="6.88671875" customWidth="1"/>
    <col min="131" max="131" width="7.109375" customWidth="1"/>
    <col min="133" max="138" width="8.5546875" bestFit="1" customWidth="1"/>
  </cols>
  <sheetData>
    <row r="1" spans="2:161" ht="15" thickBot="1" x14ac:dyDescent="0.35"/>
    <row r="2" spans="2:161" ht="18.600000000000001" thickBot="1" x14ac:dyDescent="0.35">
      <c r="B2" s="2" t="s">
        <v>0</v>
      </c>
      <c r="C2" s="2"/>
      <c r="D2" s="2"/>
      <c r="E2" s="2"/>
      <c r="F2" s="2"/>
      <c r="G2" s="1"/>
      <c r="H2" s="2"/>
      <c r="I2" s="43" t="s">
        <v>1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  <c r="U2" s="43" t="s">
        <v>2</v>
      </c>
      <c r="V2" s="44"/>
      <c r="W2" s="44"/>
      <c r="X2" s="44"/>
      <c r="Y2" s="44"/>
      <c r="Z2" s="44"/>
      <c r="AA2" s="44"/>
      <c r="AB2" s="44"/>
      <c r="AC2" s="44"/>
      <c r="AD2" s="45"/>
      <c r="AE2" s="43" t="s">
        <v>39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5"/>
      <c r="AQ2" s="43" t="s">
        <v>39</v>
      </c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5"/>
      <c r="BC2" s="43" t="s">
        <v>39</v>
      </c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5"/>
      <c r="BO2" s="43" t="s">
        <v>40</v>
      </c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5"/>
      <c r="CA2" s="43" t="s">
        <v>41</v>
      </c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5"/>
      <c r="CM2" s="43" t="s">
        <v>40</v>
      </c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5"/>
      <c r="CY2" s="43" t="s">
        <v>40</v>
      </c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5"/>
      <c r="DK2" s="43" t="s">
        <v>42</v>
      </c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5"/>
      <c r="DW2" s="51" t="s">
        <v>43</v>
      </c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</row>
    <row r="3" spans="2:161" ht="19.2" thickTop="1" thickBot="1" x14ac:dyDescent="0.35">
      <c r="B3" s="2" t="s">
        <v>3</v>
      </c>
      <c r="C3" s="2" t="s">
        <v>4</v>
      </c>
      <c r="D3" s="2" t="s">
        <v>5</v>
      </c>
      <c r="E3" s="2" t="s">
        <v>6</v>
      </c>
      <c r="F3" s="8" t="s">
        <v>7</v>
      </c>
      <c r="G3" s="1" t="s">
        <v>8</v>
      </c>
      <c r="H3" s="2"/>
      <c r="I3" s="46" t="s">
        <v>9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8"/>
      <c r="U3" s="46" t="s">
        <v>10</v>
      </c>
      <c r="V3" s="47"/>
      <c r="W3" s="47"/>
      <c r="X3" s="47"/>
      <c r="Y3" s="47"/>
      <c r="Z3" s="47"/>
      <c r="AA3" s="47"/>
      <c r="AB3" s="47"/>
      <c r="AC3" s="47"/>
      <c r="AD3" s="48"/>
      <c r="AE3" s="46" t="s">
        <v>11</v>
      </c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8"/>
      <c r="AQ3" s="46" t="s">
        <v>12</v>
      </c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8"/>
      <c r="BC3" s="46" t="s">
        <v>13</v>
      </c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8"/>
      <c r="BO3" s="46" t="s">
        <v>14</v>
      </c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8"/>
      <c r="CA3" s="46" t="s">
        <v>15</v>
      </c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8"/>
      <c r="CM3" s="46" t="s">
        <v>16</v>
      </c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8"/>
      <c r="CY3" s="46" t="s">
        <v>17</v>
      </c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8"/>
      <c r="DK3" s="46" t="s">
        <v>18</v>
      </c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8"/>
      <c r="DW3" s="49" t="s">
        <v>19</v>
      </c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</row>
    <row r="4" spans="2:161" ht="23.25" customHeight="1" thickTop="1" thickBot="1" x14ac:dyDescent="0.35">
      <c r="B4" s="3"/>
      <c r="C4" s="3"/>
      <c r="D4" s="12"/>
      <c r="E4" s="3"/>
      <c r="F4" s="3"/>
      <c r="G4" s="3"/>
      <c r="H4" s="13"/>
      <c r="I4" s="14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s">
        <v>53</v>
      </c>
      <c r="S4" s="15" t="s">
        <v>54</v>
      </c>
      <c r="T4" s="16" t="s">
        <v>55</v>
      </c>
      <c r="U4" s="14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6" t="s">
        <v>53</v>
      </c>
      <c r="AE4" s="14" t="s">
        <v>44</v>
      </c>
      <c r="AF4" s="15" t="s">
        <v>45</v>
      </c>
      <c r="AG4" s="15" t="s">
        <v>46</v>
      </c>
      <c r="AH4" s="15" t="s">
        <v>47</v>
      </c>
      <c r="AI4" s="15" t="s">
        <v>48</v>
      </c>
      <c r="AJ4" s="15" t="s">
        <v>49</v>
      </c>
      <c r="AK4" s="15" t="s">
        <v>50</v>
      </c>
      <c r="AL4" s="15" t="s">
        <v>51</v>
      </c>
      <c r="AM4" s="15" t="s">
        <v>52</v>
      </c>
      <c r="AN4" s="15" t="s">
        <v>53</v>
      </c>
      <c r="AO4" s="15" t="s">
        <v>54</v>
      </c>
      <c r="AP4" s="16" t="s">
        <v>55</v>
      </c>
      <c r="AQ4" s="14" t="s">
        <v>44</v>
      </c>
      <c r="AR4" s="15" t="s">
        <v>45</v>
      </c>
      <c r="AS4" s="15" t="s">
        <v>46</v>
      </c>
      <c r="AT4" s="15" t="s">
        <v>47</v>
      </c>
      <c r="AU4" s="15" t="s">
        <v>48</v>
      </c>
      <c r="AV4" s="15" t="s">
        <v>49</v>
      </c>
      <c r="AW4" s="15" t="s">
        <v>50</v>
      </c>
      <c r="AX4" s="15" t="s">
        <v>51</v>
      </c>
      <c r="AY4" s="15" t="s">
        <v>52</v>
      </c>
      <c r="AZ4" s="15" t="s">
        <v>53</v>
      </c>
      <c r="BA4" s="15" t="s">
        <v>54</v>
      </c>
      <c r="BB4" s="16" t="s">
        <v>55</v>
      </c>
      <c r="BC4" s="14" t="s">
        <v>44</v>
      </c>
      <c r="BD4" s="15" t="s">
        <v>45</v>
      </c>
      <c r="BE4" s="15" t="s">
        <v>46</v>
      </c>
      <c r="BF4" s="15" t="s">
        <v>47</v>
      </c>
      <c r="BG4" s="15" t="s">
        <v>48</v>
      </c>
      <c r="BH4" s="15" t="s">
        <v>49</v>
      </c>
      <c r="BI4" s="15" t="s">
        <v>50</v>
      </c>
      <c r="BJ4" s="15" t="s">
        <v>51</v>
      </c>
      <c r="BK4" s="15" t="s">
        <v>52</v>
      </c>
      <c r="BL4" s="15" t="s">
        <v>53</v>
      </c>
      <c r="BM4" s="15" t="s">
        <v>54</v>
      </c>
      <c r="BN4" s="16" t="s">
        <v>55</v>
      </c>
      <c r="BO4" s="14" t="s">
        <v>44</v>
      </c>
      <c r="BP4" s="15" t="s">
        <v>45</v>
      </c>
      <c r="BQ4" s="15" t="s">
        <v>46</v>
      </c>
      <c r="BR4" s="15" t="s">
        <v>47</v>
      </c>
      <c r="BS4" s="15" t="s">
        <v>48</v>
      </c>
      <c r="BT4" s="15" t="s">
        <v>49</v>
      </c>
      <c r="BU4" s="15" t="s">
        <v>50</v>
      </c>
      <c r="BV4" s="15" t="s">
        <v>51</v>
      </c>
      <c r="BW4" s="15" t="s">
        <v>52</v>
      </c>
      <c r="BX4" s="15" t="s">
        <v>53</v>
      </c>
      <c r="BY4" s="15" t="s">
        <v>54</v>
      </c>
      <c r="BZ4" s="16" t="s">
        <v>55</v>
      </c>
      <c r="CA4" s="14" t="s">
        <v>44</v>
      </c>
      <c r="CB4" s="15" t="s">
        <v>45</v>
      </c>
      <c r="CC4" s="15" t="s">
        <v>46</v>
      </c>
      <c r="CD4" s="15" t="s">
        <v>47</v>
      </c>
      <c r="CE4" s="15" t="s">
        <v>48</v>
      </c>
      <c r="CF4" s="15" t="s">
        <v>49</v>
      </c>
      <c r="CG4" s="15" t="s">
        <v>50</v>
      </c>
      <c r="CH4" s="15" t="s">
        <v>51</v>
      </c>
      <c r="CI4" s="15" t="s">
        <v>52</v>
      </c>
      <c r="CJ4" s="15" t="s">
        <v>53</v>
      </c>
      <c r="CK4" s="15" t="s">
        <v>54</v>
      </c>
      <c r="CL4" s="16" t="s">
        <v>55</v>
      </c>
      <c r="CM4" s="14" t="s">
        <v>44</v>
      </c>
      <c r="CN4" s="15" t="s">
        <v>45</v>
      </c>
      <c r="CO4" s="15" t="s">
        <v>46</v>
      </c>
      <c r="CP4" s="15" t="s">
        <v>47</v>
      </c>
      <c r="CQ4" s="15" t="s">
        <v>48</v>
      </c>
      <c r="CR4" s="15" t="s">
        <v>49</v>
      </c>
      <c r="CS4" s="15" t="s">
        <v>50</v>
      </c>
      <c r="CT4" s="15" t="s">
        <v>51</v>
      </c>
      <c r="CU4" s="15" t="s">
        <v>52</v>
      </c>
      <c r="CV4" s="15" t="s">
        <v>53</v>
      </c>
      <c r="CW4" s="15" t="s">
        <v>54</v>
      </c>
      <c r="CX4" s="16" t="s">
        <v>55</v>
      </c>
      <c r="CY4" s="14" t="s">
        <v>44</v>
      </c>
      <c r="CZ4" s="15" t="s">
        <v>45</v>
      </c>
      <c r="DA4" s="15" t="s">
        <v>46</v>
      </c>
      <c r="DB4" s="15" t="s">
        <v>47</v>
      </c>
      <c r="DC4" s="15" t="s">
        <v>48</v>
      </c>
      <c r="DD4" s="15" t="s">
        <v>49</v>
      </c>
      <c r="DE4" s="15" t="s">
        <v>50</v>
      </c>
      <c r="DF4" s="15" t="s">
        <v>51</v>
      </c>
      <c r="DG4" s="15" t="s">
        <v>52</v>
      </c>
      <c r="DH4" s="15" t="s">
        <v>53</v>
      </c>
      <c r="DI4" s="15" t="s">
        <v>54</v>
      </c>
      <c r="DJ4" s="16" t="s">
        <v>55</v>
      </c>
      <c r="DK4" s="14" t="s">
        <v>44</v>
      </c>
      <c r="DL4" s="15" t="s">
        <v>45</v>
      </c>
      <c r="DM4" s="15" t="s">
        <v>46</v>
      </c>
      <c r="DN4" s="15" t="s">
        <v>47</v>
      </c>
      <c r="DO4" s="15" t="s">
        <v>48</v>
      </c>
      <c r="DP4" s="15" t="s">
        <v>49</v>
      </c>
      <c r="DQ4" s="15" t="s">
        <v>50</v>
      </c>
      <c r="DR4" s="15" t="s">
        <v>51</v>
      </c>
      <c r="DS4" s="15" t="s">
        <v>52</v>
      </c>
      <c r="DT4" s="15" t="s">
        <v>53</v>
      </c>
      <c r="DU4" s="15" t="s">
        <v>54</v>
      </c>
      <c r="DV4" s="16" t="s">
        <v>55</v>
      </c>
      <c r="DW4" s="14" t="s">
        <v>44</v>
      </c>
      <c r="DX4" s="15" t="s">
        <v>45</v>
      </c>
      <c r="DY4" s="15" t="s">
        <v>46</v>
      </c>
      <c r="DZ4" s="15" t="s">
        <v>47</v>
      </c>
      <c r="EA4" s="15" t="s">
        <v>48</v>
      </c>
      <c r="EB4" s="15" t="s">
        <v>49</v>
      </c>
      <c r="EC4" s="15" t="s">
        <v>50</v>
      </c>
      <c r="ED4" s="15" t="s">
        <v>51</v>
      </c>
      <c r="EE4" s="15" t="s">
        <v>52</v>
      </c>
      <c r="EF4" s="15" t="s">
        <v>53</v>
      </c>
      <c r="EG4" s="15" t="s">
        <v>54</v>
      </c>
      <c r="EH4" s="16" t="s">
        <v>55</v>
      </c>
      <c r="EO4" t="str">
        <f>I3</f>
        <v>HMC IBC - NQ5</v>
      </c>
      <c r="EP4" t="str">
        <f>U3</f>
        <v>Honda IBC MY23</v>
      </c>
      <c r="EQ4" t="str">
        <f>CA3</f>
        <v>HMC LGTL</v>
      </c>
      <c r="ER4" t="str">
        <f>CM3</f>
        <v>Audi LGTL</v>
      </c>
      <c r="EU4" t="str">
        <f>I3</f>
        <v>HMC IBC - NQ5</v>
      </c>
      <c r="EV4" t="str">
        <f>U3</f>
        <v>Honda IBC MY23</v>
      </c>
      <c r="EW4" t="str">
        <f>AE3</f>
        <v>Daimler MFA2</v>
      </c>
      <c r="EX4" t="str">
        <f>AQ3</f>
        <v>Daimler VS20</v>
      </c>
      <c r="EY4" t="str">
        <f>BC3</f>
        <v>Ford IBC</v>
      </c>
      <c r="EZ4" t="str">
        <f>BO3</f>
        <v>Toyota LGTL</v>
      </c>
      <c r="FA4" t="str">
        <f>CA3</f>
        <v>HMC LGTL</v>
      </c>
      <c r="FB4" t="str">
        <f>CM3</f>
        <v>Audi LGTL</v>
      </c>
      <c r="FC4" t="str">
        <f>CY3</f>
        <v>Ford LGTL</v>
      </c>
      <c r="FD4" t="str">
        <f>DK3</f>
        <v>ICAS</v>
      </c>
      <c r="FE4" t="str">
        <f>DW3</f>
        <v>HCP4</v>
      </c>
    </row>
    <row r="5" spans="2:161" ht="90.9" customHeight="1" x14ac:dyDescent="0.3">
      <c r="B5" s="3">
        <v>5</v>
      </c>
      <c r="C5" s="3" t="s">
        <v>25</v>
      </c>
      <c r="D5" s="12" t="s">
        <v>35</v>
      </c>
      <c r="E5" s="3" t="s">
        <v>36</v>
      </c>
      <c r="F5" s="3" t="s">
        <v>37</v>
      </c>
      <c r="G5" s="3" t="s">
        <v>38</v>
      </c>
      <c r="H5" s="13"/>
      <c r="I5" s="17">
        <v>100</v>
      </c>
      <c r="J5" s="32">
        <v>100</v>
      </c>
      <c r="K5" s="33"/>
      <c r="L5" s="33"/>
      <c r="M5" s="18">
        <v>100</v>
      </c>
      <c r="N5" s="18">
        <v>100</v>
      </c>
      <c r="O5" s="18"/>
      <c r="P5" s="18"/>
      <c r="Q5" s="18"/>
      <c r="R5" s="18"/>
      <c r="S5" s="18"/>
      <c r="T5" s="19"/>
      <c r="U5" s="17">
        <v>88</v>
      </c>
      <c r="V5" s="18">
        <v>96</v>
      </c>
      <c r="W5" s="18">
        <v>96</v>
      </c>
      <c r="X5" s="18">
        <v>96</v>
      </c>
      <c r="Y5" s="18">
        <v>96</v>
      </c>
      <c r="Z5" s="18">
        <v>96</v>
      </c>
      <c r="AA5" s="18">
        <v>96</v>
      </c>
      <c r="AB5" s="18"/>
      <c r="AC5" s="18"/>
      <c r="AD5" s="19"/>
      <c r="AE5" s="21"/>
      <c r="AF5" s="21"/>
      <c r="AG5" s="21"/>
      <c r="AH5" s="21"/>
      <c r="AI5" s="21"/>
      <c r="AJ5" s="18"/>
      <c r="AK5" s="18"/>
      <c r="AL5" s="18"/>
      <c r="AM5" s="18"/>
      <c r="AN5" s="18"/>
      <c r="AO5" s="18"/>
      <c r="AP5" s="19"/>
      <c r="AQ5" s="21"/>
      <c r="AR5" s="21"/>
      <c r="AS5" s="21"/>
      <c r="AT5" s="21"/>
      <c r="AU5" s="21"/>
      <c r="AV5" s="18"/>
      <c r="AW5" s="18"/>
      <c r="AX5" s="18"/>
      <c r="AY5" s="18"/>
      <c r="AZ5" s="18"/>
      <c r="BA5" s="18"/>
      <c r="BB5" s="19"/>
      <c r="BC5" s="21"/>
      <c r="BD5" s="33"/>
      <c r="BE5" s="33"/>
      <c r="BF5" s="33"/>
      <c r="BG5" s="22"/>
      <c r="BH5" s="22"/>
      <c r="BI5" s="22"/>
      <c r="BJ5" s="22"/>
      <c r="BK5" s="25"/>
      <c r="BL5" s="25"/>
      <c r="BM5" s="25"/>
      <c r="BN5" s="26"/>
      <c r="BO5" s="21"/>
      <c r="BP5" s="18">
        <v>100</v>
      </c>
      <c r="BQ5" s="18">
        <v>100</v>
      </c>
      <c r="BR5" s="18">
        <v>100</v>
      </c>
      <c r="BS5" s="18">
        <v>100</v>
      </c>
      <c r="BT5" s="18">
        <v>100</v>
      </c>
      <c r="BU5" s="21"/>
      <c r="BV5" s="18"/>
      <c r="BW5" s="34"/>
      <c r="BX5" s="34"/>
      <c r="BY5" s="34"/>
      <c r="BZ5" s="19"/>
      <c r="CA5" s="17">
        <v>100</v>
      </c>
      <c r="CB5" s="18">
        <v>100</v>
      </c>
      <c r="CC5" s="18">
        <v>100</v>
      </c>
      <c r="CD5" s="18">
        <v>100</v>
      </c>
      <c r="CE5" s="18">
        <v>100</v>
      </c>
      <c r="CF5" s="18">
        <v>100</v>
      </c>
      <c r="CG5" s="18">
        <v>100</v>
      </c>
      <c r="CH5" s="18"/>
      <c r="CI5" s="34"/>
      <c r="CJ5" s="34"/>
      <c r="CK5" s="34"/>
      <c r="CL5" s="19"/>
      <c r="CM5" s="21"/>
      <c r="CN5" s="18">
        <v>100</v>
      </c>
      <c r="CO5" s="18">
        <v>100</v>
      </c>
      <c r="CP5" s="21"/>
      <c r="CQ5" s="21"/>
      <c r="CR5" s="21"/>
      <c r="CS5" s="18">
        <v>100</v>
      </c>
      <c r="CT5" s="18"/>
      <c r="CU5" s="18"/>
      <c r="CV5" s="18"/>
      <c r="CW5" s="18"/>
      <c r="CX5" s="18"/>
      <c r="CY5" s="21"/>
      <c r="CZ5" s="18"/>
      <c r="DA5" s="21"/>
      <c r="DB5" s="21"/>
      <c r="DC5" s="18">
        <v>100</v>
      </c>
      <c r="DD5" s="18">
        <v>100</v>
      </c>
      <c r="DE5" s="18">
        <v>100</v>
      </c>
      <c r="DF5" s="18"/>
      <c r="DG5" s="18"/>
      <c r="DH5" s="18"/>
      <c r="DI5" s="18"/>
      <c r="DJ5" s="18"/>
      <c r="DK5" s="21"/>
      <c r="DL5" s="22"/>
      <c r="DM5" s="22"/>
      <c r="DN5" s="22"/>
      <c r="DO5" s="22"/>
      <c r="DP5" s="22"/>
      <c r="DQ5" s="22"/>
      <c r="DR5" s="22"/>
      <c r="DS5" s="35"/>
      <c r="DT5" s="35"/>
      <c r="DU5" s="35"/>
      <c r="DV5" s="23"/>
      <c r="DW5" s="21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O5">
        <f>I5</f>
        <v>100</v>
      </c>
      <c r="EP5">
        <v>96</v>
      </c>
      <c r="EQ5">
        <f>CA5</f>
        <v>100</v>
      </c>
      <c r="ER5">
        <f>CM5</f>
        <v>0</v>
      </c>
      <c r="EU5">
        <f>I6</f>
        <v>0</v>
      </c>
      <c r="EV5">
        <f>U6</f>
        <v>0</v>
      </c>
      <c r="EW5">
        <f>AE6</f>
        <v>0</v>
      </c>
      <c r="EX5">
        <f>AQ6</f>
        <v>0</v>
      </c>
      <c r="EY5">
        <f>BC6</f>
        <v>1</v>
      </c>
      <c r="EZ5">
        <f>BO6</f>
        <v>1</v>
      </c>
      <c r="FA5">
        <f>CA6</f>
        <v>0</v>
      </c>
      <c r="FB5">
        <f>CM6</f>
        <v>0</v>
      </c>
      <c r="FC5">
        <f>CY6</f>
        <v>0</v>
      </c>
      <c r="FD5">
        <f>DK6</f>
        <v>2</v>
      </c>
      <c r="FE5">
        <f>DW6</f>
        <v>3</v>
      </c>
    </row>
    <row r="6" spans="2:161" ht="68.400000000000006" customHeight="1" x14ac:dyDescent="0.3">
      <c r="B6" s="3">
        <v>8</v>
      </c>
      <c r="C6" s="3" t="s">
        <v>25</v>
      </c>
      <c r="D6" s="3" t="s">
        <v>56</v>
      </c>
      <c r="E6" s="3" t="s">
        <v>57</v>
      </c>
      <c r="F6" s="3" t="s">
        <v>58</v>
      </c>
      <c r="G6" s="12" t="s">
        <v>59</v>
      </c>
      <c r="H6" s="13"/>
      <c r="I6" s="17">
        <v>0</v>
      </c>
      <c r="J6" s="32">
        <v>0</v>
      </c>
      <c r="K6" s="32">
        <v>0</v>
      </c>
      <c r="L6" s="32">
        <v>0</v>
      </c>
      <c r="M6" s="18">
        <v>0</v>
      </c>
      <c r="N6" s="18">
        <v>0</v>
      </c>
      <c r="O6" s="18"/>
      <c r="P6" s="18"/>
      <c r="Q6" s="18"/>
      <c r="R6" s="18"/>
      <c r="S6" s="18"/>
      <c r="T6" s="19"/>
      <c r="U6" s="17">
        <v>0</v>
      </c>
      <c r="V6" s="18">
        <v>2</v>
      </c>
      <c r="W6" s="18">
        <v>3</v>
      </c>
      <c r="X6" s="18">
        <v>3</v>
      </c>
      <c r="Y6" s="18">
        <v>5</v>
      </c>
      <c r="Z6" s="18">
        <v>6</v>
      </c>
      <c r="AA6" s="18">
        <v>7</v>
      </c>
      <c r="AB6" s="18"/>
      <c r="AC6" s="18"/>
      <c r="AD6" s="19"/>
      <c r="AE6" s="17">
        <v>0</v>
      </c>
      <c r="AF6" s="32">
        <v>0</v>
      </c>
      <c r="AG6" s="32">
        <v>0</v>
      </c>
      <c r="AH6" s="32">
        <v>1</v>
      </c>
      <c r="AI6" s="18">
        <v>1</v>
      </c>
      <c r="AJ6" s="18"/>
      <c r="AK6" s="18"/>
      <c r="AL6" s="18"/>
      <c r="AM6" s="18"/>
      <c r="AN6" s="18"/>
      <c r="AO6" s="18"/>
      <c r="AP6" s="19"/>
      <c r="AQ6" s="17">
        <v>0</v>
      </c>
      <c r="AR6" s="32">
        <v>0</v>
      </c>
      <c r="AS6" s="32">
        <v>0</v>
      </c>
      <c r="AT6" s="32">
        <v>1</v>
      </c>
      <c r="AU6" s="18">
        <v>1</v>
      </c>
      <c r="AV6" s="18"/>
      <c r="AW6" s="18"/>
      <c r="AX6" s="18"/>
      <c r="AY6" s="18"/>
      <c r="AZ6" s="18"/>
      <c r="BA6" s="18"/>
      <c r="BB6" s="19"/>
      <c r="BC6" s="17">
        <v>1</v>
      </c>
      <c r="BD6" s="32">
        <v>0</v>
      </c>
      <c r="BE6" s="32">
        <v>0</v>
      </c>
      <c r="BF6" s="32">
        <v>0</v>
      </c>
      <c r="BG6" s="18">
        <v>0</v>
      </c>
      <c r="BH6" s="18">
        <v>0</v>
      </c>
      <c r="BI6" s="18">
        <v>0</v>
      </c>
      <c r="BJ6" s="18"/>
      <c r="BK6" s="18"/>
      <c r="BL6" s="18"/>
      <c r="BM6" s="18"/>
      <c r="BN6" s="19"/>
      <c r="BO6" s="18">
        <v>1</v>
      </c>
      <c r="BP6" s="18">
        <v>1</v>
      </c>
      <c r="BQ6" s="18">
        <v>1</v>
      </c>
      <c r="BR6" s="18">
        <v>1</v>
      </c>
      <c r="BS6" s="18">
        <v>2</v>
      </c>
      <c r="BT6" s="18">
        <v>1</v>
      </c>
      <c r="BU6" s="18">
        <v>2</v>
      </c>
      <c r="BV6" s="18"/>
      <c r="BW6" s="34"/>
      <c r="BX6" s="34"/>
      <c r="BY6" s="34"/>
      <c r="BZ6" s="19"/>
      <c r="CA6" s="17">
        <v>0</v>
      </c>
      <c r="CB6" s="18">
        <v>1</v>
      </c>
      <c r="CC6" s="18">
        <v>1</v>
      </c>
      <c r="CD6" s="18">
        <v>2</v>
      </c>
      <c r="CE6" s="18">
        <v>1</v>
      </c>
      <c r="CF6" s="18">
        <v>2</v>
      </c>
      <c r="CG6" s="18">
        <v>3</v>
      </c>
      <c r="CH6" s="18"/>
      <c r="CI6" s="34"/>
      <c r="CJ6" s="34"/>
      <c r="CK6" s="34"/>
      <c r="CL6" s="19"/>
      <c r="CM6" s="17">
        <v>0</v>
      </c>
      <c r="CN6" s="18">
        <v>0</v>
      </c>
      <c r="CO6" s="18">
        <v>0</v>
      </c>
      <c r="CP6" s="18">
        <v>1</v>
      </c>
      <c r="CQ6" s="18">
        <v>2</v>
      </c>
      <c r="CR6" s="18">
        <v>2</v>
      </c>
      <c r="CS6" s="18">
        <v>2</v>
      </c>
      <c r="CT6" s="18"/>
      <c r="CU6" s="34"/>
      <c r="CV6" s="34"/>
      <c r="CW6" s="34"/>
      <c r="CX6" s="19"/>
      <c r="CY6" s="21"/>
      <c r="CZ6" s="18">
        <v>1</v>
      </c>
      <c r="DA6" s="21"/>
      <c r="DB6" s="18">
        <v>1</v>
      </c>
      <c r="DC6" s="18">
        <v>1</v>
      </c>
      <c r="DD6" s="18">
        <v>1</v>
      </c>
      <c r="DE6" s="18">
        <v>2</v>
      </c>
      <c r="DF6" s="18"/>
      <c r="DG6" s="34"/>
      <c r="DH6" s="34"/>
      <c r="DI6" s="34"/>
      <c r="DJ6" s="18"/>
      <c r="DK6" s="17">
        <v>2</v>
      </c>
      <c r="DL6" s="18">
        <v>0</v>
      </c>
      <c r="DM6" s="18">
        <v>2</v>
      </c>
      <c r="DN6" s="18">
        <v>3</v>
      </c>
      <c r="DO6" s="18">
        <v>3</v>
      </c>
      <c r="DP6" s="18">
        <v>2</v>
      </c>
      <c r="DQ6" s="18">
        <v>0</v>
      </c>
      <c r="DR6" s="18"/>
      <c r="DS6" s="34"/>
      <c r="DT6" s="34"/>
      <c r="DU6" s="34"/>
      <c r="DV6" s="19"/>
      <c r="DW6" s="17">
        <v>3</v>
      </c>
      <c r="DX6" s="18">
        <v>0</v>
      </c>
      <c r="DY6" s="18">
        <v>0</v>
      </c>
      <c r="DZ6" s="18">
        <v>0</v>
      </c>
      <c r="EA6" s="18">
        <v>0</v>
      </c>
      <c r="EB6" s="18"/>
      <c r="EC6" s="18">
        <v>3</v>
      </c>
      <c r="ED6" s="18"/>
      <c r="EE6" s="18"/>
      <c r="EF6" s="18"/>
      <c r="EG6" s="18"/>
      <c r="EH6" s="18"/>
    </row>
    <row r="7" spans="2:161" ht="35.4" customHeight="1" x14ac:dyDescent="0.3">
      <c r="B7" s="3"/>
      <c r="C7" s="3"/>
      <c r="D7" s="3"/>
      <c r="E7" s="3"/>
      <c r="F7" s="3"/>
      <c r="G7" s="12" t="s">
        <v>60</v>
      </c>
      <c r="H7" s="13"/>
      <c r="I7" s="17">
        <v>0</v>
      </c>
      <c r="J7" s="32">
        <v>0</v>
      </c>
      <c r="K7" s="32">
        <v>0</v>
      </c>
      <c r="L7" s="32">
        <v>0</v>
      </c>
      <c r="M7" s="18">
        <v>0</v>
      </c>
      <c r="N7" s="18">
        <v>0</v>
      </c>
      <c r="O7" s="18"/>
      <c r="P7" s="18"/>
      <c r="Q7" s="18"/>
      <c r="R7" s="18"/>
      <c r="S7" s="18"/>
      <c r="T7" s="19"/>
      <c r="U7" s="17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/>
      <c r="AC7" s="18"/>
      <c r="AD7" s="19"/>
      <c r="AE7" s="17">
        <v>0</v>
      </c>
      <c r="AF7" s="32">
        <v>0</v>
      </c>
      <c r="AG7" s="32">
        <v>0</v>
      </c>
      <c r="AH7" s="32">
        <v>1</v>
      </c>
      <c r="AI7" s="18">
        <v>1</v>
      </c>
      <c r="AJ7" s="18"/>
      <c r="AK7" s="18"/>
      <c r="AL7" s="18"/>
      <c r="AM7" s="18"/>
      <c r="AN7" s="18"/>
      <c r="AO7" s="18"/>
      <c r="AP7" s="19"/>
      <c r="AQ7" s="17">
        <v>0</v>
      </c>
      <c r="AR7" s="32">
        <v>0</v>
      </c>
      <c r="AS7" s="32">
        <v>0</v>
      </c>
      <c r="AT7" s="32">
        <v>1</v>
      </c>
      <c r="AU7" s="18">
        <v>1</v>
      </c>
      <c r="AV7" s="18"/>
      <c r="AW7" s="18"/>
      <c r="AX7" s="18"/>
      <c r="AY7" s="18"/>
      <c r="AZ7" s="18"/>
      <c r="BA7" s="18"/>
      <c r="BB7" s="19"/>
      <c r="BC7" s="17">
        <v>0</v>
      </c>
      <c r="BD7" s="32"/>
      <c r="BE7" s="32"/>
      <c r="BF7" s="32"/>
      <c r="BG7" s="18"/>
      <c r="BH7" s="18"/>
      <c r="BI7" s="18"/>
      <c r="BJ7" s="18"/>
      <c r="BK7" s="18"/>
      <c r="BL7" s="18"/>
      <c r="BM7" s="18"/>
      <c r="BN7" s="19"/>
      <c r="BO7" s="21"/>
      <c r="BP7" s="18"/>
      <c r="BQ7" s="18"/>
      <c r="BR7" s="18"/>
      <c r="BS7" s="18"/>
      <c r="BT7" s="18"/>
      <c r="BU7" s="18"/>
      <c r="BV7" s="18"/>
      <c r="BW7" s="34"/>
      <c r="BX7" s="34"/>
      <c r="BY7" s="34"/>
      <c r="BZ7" s="19"/>
      <c r="CA7" s="17">
        <v>0</v>
      </c>
      <c r="CB7" s="18">
        <v>0</v>
      </c>
      <c r="CC7" s="18">
        <v>0</v>
      </c>
      <c r="CD7" s="18">
        <v>1</v>
      </c>
      <c r="CE7" s="18"/>
      <c r="CF7" s="18"/>
      <c r="CG7" s="18"/>
      <c r="CH7" s="18"/>
      <c r="CI7" s="34"/>
      <c r="CJ7" s="34"/>
      <c r="CK7" s="34"/>
      <c r="CL7" s="19"/>
      <c r="CM7" s="17">
        <v>0</v>
      </c>
      <c r="CN7" s="18">
        <v>0</v>
      </c>
      <c r="CO7" s="18">
        <v>0</v>
      </c>
      <c r="CP7" s="18">
        <v>0</v>
      </c>
      <c r="CQ7" s="18"/>
      <c r="CR7" s="18"/>
      <c r="CS7" s="18"/>
      <c r="CT7" s="18"/>
      <c r="CU7" s="34"/>
      <c r="CV7" s="34"/>
      <c r="CW7" s="34"/>
      <c r="CX7" s="19"/>
      <c r="CY7" s="21"/>
      <c r="CZ7" s="18"/>
      <c r="DA7" s="21"/>
      <c r="DB7" s="18">
        <v>0</v>
      </c>
      <c r="DC7" s="18"/>
      <c r="DD7" s="18"/>
      <c r="DE7" s="18"/>
      <c r="DF7" s="18"/>
      <c r="DG7" s="34"/>
      <c r="DH7" s="34"/>
      <c r="DI7" s="34"/>
      <c r="DJ7" s="18"/>
      <c r="DK7" s="17">
        <v>0</v>
      </c>
      <c r="DL7" s="18"/>
      <c r="DM7" s="18"/>
      <c r="DN7" s="18"/>
      <c r="DO7" s="18"/>
      <c r="DP7" s="18"/>
      <c r="DQ7" s="18"/>
      <c r="DR7" s="18"/>
      <c r="DS7" s="34"/>
      <c r="DT7" s="34"/>
      <c r="DU7" s="34"/>
      <c r="DV7" s="19"/>
      <c r="DW7" s="17">
        <v>0</v>
      </c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</row>
    <row r="8" spans="2:161" ht="124.5" customHeight="1" x14ac:dyDescent="0.3">
      <c r="B8" s="3">
        <v>9</v>
      </c>
      <c r="C8" s="3" t="s">
        <v>22</v>
      </c>
      <c r="D8" s="3" t="s">
        <v>61</v>
      </c>
      <c r="E8" s="3" t="s">
        <v>62</v>
      </c>
      <c r="F8" s="3" t="s">
        <v>63</v>
      </c>
      <c r="G8" s="3" t="s">
        <v>64</v>
      </c>
      <c r="H8" s="13"/>
      <c r="I8" s="17">
        <v>100</v>
      </c>
      <c r="J8" s="32">
        <v>100</v>
      </c>
      <c r="K8" s="32">
        <v>0</v>
      </c>
      <c r="L8" s="32">
        <v>0</v>
      </c>
      <c r="M8" s="18">
        <v>100</v>
      </c>
      <c r="N8" s="18">
        <v>100</v>
      </c>
      <c r="O8" s="18"/>
      <c r="P8" s="18"/>
      <c r="Q8" s="18"/>
      <c r="R8" s="18"/>
      <c r="S8" s="18"/>
      <c r="T8" s="19"/>
      <c r="U8" s="17">
        <v>100</v>
      </c>
      <c r="V8" s="18">
        <v>100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/>
      <c r="AC8" s="18"/>
      <c r="AD8" s="19"/>
      <c r="AE8" s="21"/>
      <c r="AF8" s="21"/>
      <c r="AG8" s="21"/>
      <c r="AH8" s="21"/>
      <c r="AI8" s="18">
        <v>100</v>
      </c>
      <c r="AJ8" s="18"/>
      <c r="AK8" s="18"/>
      <c r="AL8" s="18"/>
      <c r="AM8" s="18"/>
      <c r="AN8" s="18"/>
      <c r="AO8" s="18"/>
      <c r="AP8" s="19"/>
      <c r="AQ8" s="21"/>
      <c r="AR8" s="32">
        <v>100</v>
      </c>
      <c r="AS8" s="32">
        <v>100</v>
      </c>
      <c r="AT8" s="21"/>
      <c r="AU8" s="18">
        <v>100</v>
      </c>
      <c r="AV8" s="18"/>
      <c r="AW8" s="18"/>
      <c r="AX8" s="18"/>
      <c r="AY8" s="18"/>
      <c r="AZ8" s="18"/>
      <c r="BA8" s="18"/>
      <c r="BB8" s="19"/>
      <c r="BC8" s="21"/>
      <c r="BD8" s="33"/>
      <c r="BE8" s="33"/>
      <c r="BF8" s="33"/>
      <c r="BG8" s="22"/>
      <c r="BH8" s="22"/>
      <c r="BI8" s="22"/>
      <c r="BJ8" s="22"/>
      <c r="BK8" s="22"/>
      <c r="BL8" s="22"/>
      <c r="BM8" s="22"/>
      <c r="BN8" s="22"/>
      <c r="BO8" s="21"/>
      <c r="BP8" s="18">
        <v>100</v>
      </c>
      <c r="BQ8" s="18">
        <v>100</v>
      </c>
      <c r="BR8" s="18">
        <v>100</v>
      </c>
      <c r="BS8" s="18">
        <v>100</v>
      </c>
      <c r="BT8" s="18">
        <v>100</v>
      </c>
      <c r="BU8" s="21"/>
      <c r="BV8" s="18"/>
      <c r="BW8" s="34"/>
      <c r="BX8" s="34"/>
      <c r="BY8" s="34"/>
      <c r="BZ8" s="19"/>
      <c r="CA8" s="17">
        <v>100</v>
      </c>
      <c r="CB8" s="18">
        <v>100</v>
      </c>
      <c r="CC8" s="18">
        <v>100</v>
      </c>
      <c r="CD8" s="18">
        <v>100</v>
      </c>
      <c r="CE8" s="18">
        <v>100</v>
      </c>
      <c r="CF8" s="18">
        <v>100</v>
      </c>
      <c r="CG8" s="18">
        <v>100</v>
      </c>
      <c r="CH8" s="18"/>
      <c r="CI8" s="34"/>
      <c r="CJ8" s="34"/>
      <c r="CK8" s="34"/>
      <c r="CL8" s="19"/>
      <c r="CM8" s="17">
        <v>100</v>
      </c>
      <c r="CN8" s="18">
        <v>100</v>
      </c>
      <c r="CO8" s="18">
        <v>100</v>
      </c>
      <c r="CP8" s="21"/>
      <c r="CQ8" s="21"/>
      <c r="CR8" s="21"/>
      <c r="CS8" s="18">
        <v>100</v>
      </c>
      <c r="CT8" s="18"/>
      <c r="CU8" s="34"/>
      <c r="CV8" s="34"/>
      <c r="CW8" s="34"/>
      <c r="CX8" s="19"/>
      <c r="CY8" s="21"/>
      <c r="CZ8" s="18">
        <v>100</v>
      </c>
      <c r="DA8" s="21"/>
      <c r="DB8" s="21"/>
      <c r="DC8" s="18">
        <v>100</v>
      </c>
      <c r="DD8" s="18">
        <v>100</v>
      </c>
      <c r="DE8" s="18">
        <v>100</v>
      </c>
      <c r="DF8" s="18"/>
      <c r="DG8" s="34"/>
      <c r="DH8" s="34"/>
      <c r="DI8" s="34"/>
      <c r="DJ8" s="18"/>
      <c r="DK8" s="17">
        <v>100</v>
      </c>
      <c r="DL8" s="18">
        <v>100</v>
      </c>
      <c r="DM8" s="18">
        <v>100</v>
      </c>
      <c r="DN8" s="18">
        <v>100</v>
      </c>
      <c r="DO8" s="18">
        <v>100</v>
      </c>
      <c r="DP8" s="18">
        <v>100</v>
      </c>
      <c r="DQ8" s="18">
        <v>100</v>
      </c>
      <c r="DR8" s="18"/>
      <c r="DS8" s="34"/>
      <c r="DT8" s="34"/>
      <c r="DU8" s="34"/>
      <c r="DV8" s="19"/>
      <c r="DW8" s="17">
        <v>100</v>
      </c>
      <c r="DX8" s="17">
        <v>100</v>
      </c>
      <c r="DY8" s="17">
        <v>100</v>
      </c>
      <c r="DZ8" s="17">
        <v>100</v>
      </c>
      <c r="EA8" s="17">
        <v>100</v>
      </c>
      <c r="EB8" s="17">
        <v>100</v>
      </c>
      <c r="EC8" s="17">
        <v>100</v>
      </c>
      <c r="ED8" s="18"/>
      <c r="EE8" s="18"/>
      <c r="EF8" s="18"/>
      <c r="EG8" s="18"/>
      <c r="EH8" s="18"/>
    </row>
    <row r="9" spans="2:161" ht="159.6" customHeight="1" x14ac:dyDescent="0.3">
      <c r="B9" s="3"/>
      <c r="C9" s="3" t="s">
        <v>22</v>
      </c>
      <c r="D9" s="3" t="s">
        <v>65</v>
      </c>
      <c r="E9" s="3" t="s">
        <v>66</v>
      </c>
      <c r="F9" s="3" t="s">
        <v>67</v>
      </c>
      <c r="G9" s="3" t="s">
        <v>68</v>
      </c>
      <c r="H9" s="13"/>
      <c r="I9" s="17">
        <v>100</v>
      </c>
      <c r="J9" s="32">
        <v>100</v>
      </c>
      <c r="K9" s="32">
        <v>0</v>
      </c>
      <c r="L9" s="32">
        <v>0</v>
      </c>
      <c r="M9" s="18">
        <v>100</v>
      </c>
      <c r="N9" s="18">
        <v>100</v>
      </c>
      <c r="O9" s="18"/>
      <c r="P9" s="18"/>
      <c r="Q9" s="18"/>
      <c r="R9" s="18"/>
      <c r="S9" s="18"/>
      <c r="T9" s="19"/>
      <c r="U9" s="17">
        <v>100</v>
      </c>
      <c r="V9" s="18">
        <v>100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/>
      <c r="AC9" s="18"/>
      <c r="AD9" s="19"/>
      <c r="AE9" s="21"/>
      <c r="AF9" s="21"/>
      <c r="AG9" s="21"/>
      <c r="AH9" s="21"/>
      <c r="AI9" s="18">
        <v>100</v>
      </c>
      <c r="AJ9" s="18"/>
      <c r="AK9" s="18"/>
      <c r="AL9" s="18"/>
      <c r="AM9" s="18"/>
      <c r="AN9" s="18"/>
      <c r="AO9" s="18"/>
      <c r="AP9" s="19"/>
      <c r="AQ9" s="21"/>
      <c r="AR9" s="32">
        <v>100</v>
      </c>
      <c r="AS9" s="32">
        <v>100</v>
      </c>
      <c r="AT9" s="21"/>
      <c r="AU9" s="18">
        <v>100</v>
      </c>
      <c r="AV9" s="18"/>
      <c r="AW9" s="18"/>
      <c r="AX9" s="18"/>
      <c r="AY9" s="18"/>
      <c r="AZ9" s="18"/>
      <c r="BA9" s="18"/>
      <c r="BB9" s="19"/>
      <c r="BC9" s="21"/>
      <c r="BD9" s="33"/>
      <c r="BE9" s="33"/>
      <c r="BF9" s="33"/>
      <c r="BG9" s="22"/>
      <c r="BH9" s="22"/>
      <c r="BI9" s="22"/>
      <c r="BJ9" s="22"/>
      <c r="BK9" s="22"/>
      <c r="BL9" s="22"/>
      <c r="BM9" s="22"/>
      <c r="BN9" s="22"/>
      <c r="BO9" s="21"/>
      <c r="BP9" s="18">
        <v>100</v>
      </c>
      <c r="BQ9" s="18">
        <v>100</v>
      </c>
      <c r="BR9" s="18">
        <v>100</v>
      </c>
      <c r="BS9" s="18">
        <v>100</v>
      </c>
      <c r="BT9" s="18">
        <v>100</v>
      </c>
      <c r="BU9" s="21"/>
      <c r="BV9" s="18"/>
      <c r="BW9" s="34"/>
      <c r="BX9" s="34"/>
      <c r="BY9" s="34"/>
      <c r="BZ9" s="19"/>
      <c r="CA9" s="17">
        <v>100</v>
      </c>
      <c r="CB9" s="18">
        <v>100</v>
      </c>
      <c r="CC9" s="18">
        <v>100</v>
      </c>
      <c r="CD9" s="18">
        <v>100</v>
      </c>
      <c r="CE9" s="18">
        <v>100</v>
      </c>
      <c r="CF9" s="18">
        <v>100</v>
      </c>
      <c r="CG9" s="18">
        <v>100</v>
      </c>
      <c r="CH9" s="18"/>
      <c r="CI9" s="34"/>
      <c r="CJ9" s="34"/>
      <c r="CK9" s="34"/>
      <c r="CL9" s="19"/>
      <c r="CM9" s="17">
        <v>100</v>
      </c>
      <c r="CN9" s="18">
        <v>100</v>
      </c>
      <c r="CO9" s="18">
        <v>100</v>
      </c>
      <c r="CP9" s="21"/>
      <c r="CQ9" s="21"/>
      <c r="CR9" s="21"/>
      <c r="CS9" s="18">
        <v>100</v>
      </c>
      <c r="CT9" s="18"/>
      <c r="CU9" s="34"/>
      <c r="CV9" s="34"/>
      <c r="CW9" s="34"/>
      <c r="CX9" s="19"/>
      <c r="CY9" s="21"/>
      <c r="CZ9" s="18">
        <v>100</v>
      </c>
      <c r="DA9" s="21"/>
      <c r="DB9" s="21"/>
      <c r="DC9" s="18">
        <v>100</v>
      </c>
      <c r="DD9" s="18">
        <v>100</v>
      </c>
      <c r="DE9" s="18">
        <v>100</v>
      </c>
      <c r="DF9" s="18"/>
      <c r="DG9" s="34"/>
      <c r="DH9" s="34"/>
      <c r="DI9" s="34"/>
      <c r="DJ9" s="18"/>
      <c r="DK9" s="17">
        <v>100</v>
      </c>
      <c r="DL9" s="18">
        <v>100</v>
      </c>
      <c r="DM9" s="18">
        <v>100</v>
      </c>
      <c r="DN9" s="18">
        <v>100</v>
      </c>
      <c r="DO9" s="18">
        <v>100</v>
      </c>
      <c r="DP9" s="18">
        <v>100</v>
      </c>
      <c r="DQ9" s="18">
        <v>100</v>
      </c>
      <c r="DR9" s="18"/>
      <c r="DS9" s="34"/>
      <c r="DT9" s="34"/>
      <c r="DU9" s="34"/>
      <c r="DV9" s="19"/>
      <c r="DW9" s="18">
        <v>100</v>
      </c>
      <c r="DX9" s="18">
        <v>100</v>
      </c>
      <c r="DY9" s="18">
        <v>100</v>
      </c>
      <c r="DZ9" s="18">
        <v>100</v>
      </c>
      <c r="EA9" s="18">
        <v>100</v>
      </c>
      <c r="EB9" s="18">
        <v>100</v>
      </c>
      <c r="EC9" s="18">
        <v>100</v>
      </c>
      <c r="ED9" s="18"/>
      <c r="EE9" s="18"/>
      <c r="EF9" s="18"/>
      <c r="EG9" s="18"/>
      <c r="EH9" s="18"/>
    </row>
    <row r="10" spans="2:161" ht="78" customHeight="1" x14ac:dyDescent="0.3">
      <c r="B10" s="3"/>
      <c r="C10" s="3" t="s">
        <v>22</v>
      </c>
      <c r="D10" s="3" t="s">
        <v>23</v>
      </c>
      <c r="E10" s="3"/>
      <c r="F10" s="3"/>
      <c r="G10" s="3"/>
      <c r="H10" s="13"/>
      <c r="I10" s="17">
        <v>0.5</v>
      </c>
      <c r="J10" s="32">
        <v>0.5</v>
      </c>
      <c r="K10" s="32">
        <v>0.5</v>
      </c>
      <c r="L10" s="32">
        <v>0.5</v>
      </c>
      <c r="M10" s="32">
        <v>0.16669999999999999</v>
      </c>
      <c r="N10" s="32">
        <v>0.125</v>
      </c>
      <c r="O10" s="18"/>
      <c r="P10" s="18"/>
      <c r="Q10" s="18"/>
      <c r="R10" s="18"/>
      <c r="S10" s="18"/>
      <c r="T10" s="19"/>
      <c r="U10" s="17">
        <v>0.25</v>
      </c>
      <c r="V10" s="18">
        <v>0.25</v>
      </c>
      <c r="W10" s="18">
        <v>0.4</v>
      </c>
      <c r="X10" s="18">
        <v>0.4</v>
      </c>
      <c r="Y10" s="18">
        <v>0.33</v>
      </c>
      <c r="Z10" s="18">
        <v>0.33</v>
      </c>
      <c r="AA10" s="18">
        <v>0.33</v>
      </c>
      <c r="AB10" s="18"/>
      <c r="AC10" s="18"/>
      <c r="AD10" s="19"/>
      <c r="AE10" s="21"/>
      <c r="AF10" s="32">
        <v>0</v>
      </c>
      <c r="AG10" s="32">
        <v>0</v>
      </c>
      <c r="AH10" s="32">
        <v>0</v>
      </c>
      <c r="AI10" s="18">
        <v>0.66</v>
      </c>
      <c r="AJ10" s="18"/>
      <c r="AK10" s="18"/>
      <c r="AL10" s="18"/>
      <c r="AM10" s="18"/>
      <c r="AN10" s="18"/>
      <c r="AO10" s="18"/>
      <c r="AP10" s="19"/>
      <c r="AQ10" s="21"/>
      <c r="AR10" s="32">
        <v>4.3</v>
      </c>
      <c r="AS10" s="32">
        <v>4</v>
      </c>
      <c r="AT10" s="32">
        <v>4.25</v>
      </c>
      <c r="AU10" s="18">
        <v>5.3</v>
      </c>
      <c r="AV10" s="18"/>
      <c r="AW10" s="18"/>
      <c r="AX10" s="18"/>
      <c r="AY10" s="18"/>
      <c r="AZ10" s="18"/>
      <c r="BA10" s="18"/>
      <c r="BB10" s="19"/>
      <c r="BC10" s="18">
        <v>0.5</v>
      </c>
      <c r="BD10" s="18">
        <v>0.5</v>
      </c>
      <c r="BE10" s="18">
        <v>0.66</v>
      </c>
      <c r="BF10" s="18">
        <v>0.5</v>
      </c>
      <c r="BG10" s="18">
        <v>0.5</v>
      </c>
      <c r="BH10" s="18"/>
      <c r="BI10" s="18">
        <v>0.33</v>
      </c>
      <c r="BJ10" s="18"/>
      <c r="BK10" s="18"/>
      <c r="BL10" s="18"/>
      <c r="BM10" s="18"/>
      <c r="BN10" s="19"/>
      <c r="BO10" s="18">
        <v>0.5</v>
      </c>
      <c r="BP10" s="18"/>
      <c r="BQ10" s="18"/>
      <c r="BR10" s="18"/>
      <c r="BS10" s="18"/>
      <c r="BT10" s="18"/>
      <c r="BU10" s="18"/>
      <c r="BV10" s="18"/>
      <c r="BW10" s="34"/>
      <c r="BX10" s="34"/>
      <c r="BY10" s="34"/>
      <c r="BZ10" s="19"/>
      <c r="CA10" s="17">
        <v>0.6</v>
      </c>
      <c r="CB10" s="18"/>
      <c r="CC10" s="18"/>
      <c r="CD10" s="18"/>
      <c r="CE10" s="18"/>
      <c r="CF10" s="18"/>
      <c r="CG10" s="18"/>
      <c r="CH10" s="18"/>
      <c r="CI10" s="34"/>
      <c r="CJ10" s="34"/>
      <c r="CK10" s="34"/>
      <c r="CL10" s="19"/>
      <c r="CM10" s="17">
        <v>0</v>
      </c>
      <c r="CN10" s="18"/>
      <c r="CO10" s="18"/>
      <c r="CP10" s="18"/>
      <c r="CQ10" s="18"/>
      <c r="CR10" s="18"/>
      <c r="CS10" s="18"/>
      <c r="CT10" s="18"/>
      <c r="CU10" s="34"/>
      <c r="CV10" s="34"/>
      <c r="CW10" s="34"/>
      <c r="CX10" s="19"/>
      <c r="CY10" s="18">
        <v>0</v>
      </c>
      <c r="CZ10" s="18"/>
      <c r="DA10" s="18"/>
      <c r="DB10" s="18"/>
      <c r="DC10" s="18"/>
      <c r="DD10" s="18"/>
      <c r="DE10" s="18"/>
      <c r="DF10" s="18"/>
      <c r="DG10" s="34"/>
      <c r="DH10" s="34"/>
      <c r="DI10" s="34"/>
      <c r="DJ10" s="19"/>
      <c r="DK10" s="21"/>
      <c r="DL10" s="22"/>
      <c r="DM10" s="22"/>
      <c r="DN10" s="22"/>
      <c r="DO10" s="22"/>
      <c r="DP10" s="22"/>
      <c r="DQ10" s="22"/>
      <c r="DR10" s="22"/>
      <c r="DS10" s="35"/>
      <c r="DT10" s="35"/>
      <c r="DU10" s="35"/>
      <c r="DV10" s="23"/>
      <c r="DW10" s="21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</row>
    <row r="11" spans="2:161" ht="60.6" customHeight="1" thickTop="1" thickBot="1" x14ac:dyDescent="0.35">
      <c r="B11" s="3"/>
      <c r="C11" s="3" t="s">
        <v>22</v>
      </c>
      <c r="D11" s="3" t="s">
        <v>24</v>
      </c>
      <c r="E11" s="3"/>
      <c r="F11" s="3"/>
      <c r="G11" s="3"/>
      <c r="H11" s="13"/>
      <c r="I11" s="21"/>
      <c r="J11" s="33"/>
      <c r="K11" s="33"/>
      <c r="L11" s="33"/>
      <c r="M11" s="22"/>
      <c r="N11" s="22"/>
      <c r="O11" s="22"/>
      <c r="P11" s="22"/>
      <c r="Q11" s="22"/>
      <c r="R11" s="22"/>
      <c r="S11" s="22"/>
      <c r="T11" s="23"/>
      <c r="U11" s="21"/>
      <c r="V11" s="22"/>
      <c r="W11" s="22"/>
      <c r="X11" s="22"/>
      <c r="Y11" s="22"/>
      <c r="Z11" s="22"/>
      <c r="AA11" s="22"/>
      <c r="AB11" s="22"/>
      <c r="AC11" s="22"/>
      <c r="AD11" s="23"/>
      <c r="AE11" s="21"/>
      <c r="AF11" s="33"/>
      <c r="AG11" s="33"/>
      <c r="AH11" s="33"/>
      <c r="AI11" s="22"/>
      <c r="AJ11" s="22"/>
      <c r="AK11" s="22"/>
      <c r="AL11" s="22"/>
      <c r="AM11" s="22"/>
      <c r="AN11" s="22"/>
      <c r="AO11" s="22"/>
      <c r="AP11" s="23"/>
      <c r="AQ11" s="21"/>
      <c r="AR11" s="33"/>
      <c r="AS11" s="33"/>
      <c r="AT11" s="33"/>
      <c r="AU11" s="22"/>
      <c r="AV11" s="22"/>
      <c r="AW11" s="22"/>
      <c r="AX11" s="22"/>
      <c r="AY11" s="22"/>
      <c r="AZ11" s="22"/>
      <c r="BA11" s="22"/>
      <c r="BB11" s="23"/>
      <c r="BC11" s="21"/>
      <c r="BD11" s="33"/>
      <c r="BE11" s="33"/>
      <c r="BF11" s="33"/>
      <c r="BG11" s="22"/>
      <c r="BH11" s="22"/>
      <c r="BI11" s="22"/>
      <c r="BJ11" s="22"/>
      <c r="BK11" s="22"/>
      <c r="BL11" s="22"/>
      <c r="BM11" s="22"/>
      <c r="BN11" s="23"/>
      <c r="BO11" s="22"/>
      <c r="BP11" s="22"/>
      <c r="BQ11" s="22"/>
      <c r="BR11" s="22"/>
      <c r="BS11" s="22"/>
      <c r="BT11" s="22"/>
      <c r="BU11" s="22"/>
      <c r="BV11" s="22"/>
      <c r="BW11" s="35"/>
      <c r="BX11" s="35"/>
      <c r="BY11" s="35"/>
      <c r="BZ11" s="23"/>
      <c r="CA11" s="21"/>
      <c r="CB11" s="22"/>
      <c r="CC11" s="22"/>
      <c r="CD11" s="22"/>
      <c r="CE11" s="22"/>
      <c r="CF11" s="22"/>
      <c r="CG11" s="22"/>
      <c r="CH11" s="22"/>
      <c r="CI11" s="35"/>
      <c r="CJ11" s="35"/>
      <c r="CK11" s="35"/>
      <c r="CL11" s="23"/>
      <c r="CM11" s="21"/>
      <c r="CN11" s="22"/>
      <c r="CO11" s="22"/>
      <c r="CP11" s="22"/>
      <c r="CQ11" s="22"/>
      <c r="CR11" s="22"/>
      <c r="CS11" s="22"/>
      <c r="CT11" s="22"/>
      <c r="CU11" s="35"/>
      <c r="CV11" s="35"/>
      <c r="CW11" s="35"/>
      <c r="CX11" s="23"/>
      <c r="CY11" s="22"/>
      <c r="CZ11" s="22"/>
      <c r="DA11" s="22"/>
      <c r="DB11" s="22"/>
      <c r="DC11" s="22"/>
      <c r="DD11" s="22"/>
      <c r="DE11" s="22"/>
      <c r="DF11" s="22"/>
      <c r="DG11" s="35"/>
      <c r="DH11" s="35"/>
      <c r="DI11" s="35"/>
      <c r="DJ11" s="23"/>
      <c r="DK11" s="17">
        <f>25/70</f>
        <v>0.35714285714285715</v>
      </c>
      <c r="DL11" s="18"/>
      <c r="DM11" s="18">
        <v>0.11</v>
      </c>
      <c r="DN11" s="18">
        <v>0.17</v>
      </c>
      <c r="DO11" s="18">
        <f>380/1533</f>
        <v>0.24787997390737115</v>
      </c>
      <c r="DP11" s="18">
        <f>205/1217</f>
        <v>0.1684470008216927</v>
      </c>
      <c r="DQ11" s="18">
        <f>229/1644</f>
        <v>0.13929440389294404</v>
      </c>
      <c r="DR11" s="18"/>
      <c r="DS11" s="34"/>
      <c r="DT11" s="34"/>
      <c r="DU11" s="34"/>
      <c r="DV11" s="19"/>
      <c r="DW11" s="17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</row>
    <row r="12" spans="2:161" ht="78" customHeight="1" x14ac:dyDescent="0.3">
      <c r="B12" s="3"/>
      <c r="C12" s="3" t="s">
        <v>25</v>
      </c>
      <c r="D12" s="3" t="s">
        <v>26</v>
      </c>
      <c r="E12" s="3"/>
      <c r="F12" s="3"/>
      <c r="G12" s="3"/>
      <c r="H12" s="13"/>
      <c r="I12" s="17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/>
      <c r="P12" s="18"/>
      <c r="Q12" s="18"/>
      <c r="R12" s="18"/>
      <c r="S12" s="18"/>
      <c r="T12" s="19"/>
      <c r="U12" s="17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/>
      <c r="AC12" s="18"/>
      <c r="AD12" s="19"/>
      <c r="AE12" s="21"/>
      <c r="AF12" s="32">
        <v>0</v>
      </c>
      <c r="AG12" s="32">
        <v>0</v>
      </c>
      <c r="AH12" s="32">
        <v>0</v>
      </c>
      <c r="AI12" s="18">
        <v>0</v>
      </c>
      <c r="AJ12" s="18"/>
      <c r="AK12" s="18"/>
      <c r="AL12" s="18"/>
      <c r="AM12" s="18"/>
      <c r="AN12" s="18"/>
      <c r="AO12" s="18"/>
      <c r="AP12" s="19"/>
      <c r="AQ12" s="21"/>
      <c r="AR12" s="32">
        <v>0.23</v>
      </c>
      <c r="AS12" s="32">
        <v>0.185</v>
      </c>
      <c r="AT12" s="32">
        <v>0.17</v>
      </c>
      <c r="AU12" s="18">
        <v>0.14499999999999999</v>
      </c>
      <c r="AV12" s="18"/>
      <c r="AW12" s="18"/>
      <c r="AX12" s="18"/>
      <c r="AY12" s="18"/>
      <c r="AZ12" s="18"/>
      <c r="BA12" s="18"/>
      <c r="BB12" s="19"/>
      <c r="BC12" s="18">
        <v>0.33</v>
      </c>
      <c r="BD12" s="18">
        <v>0.33</v>
      </c>
      <c r="BE12" s="18">
        <v>0.33</v>
      </c>
      <c r="BF12" s="18">
        <v>0.33</v>
      </c>
      <c r="BG12" s="18">
        <v>0.33</v>
      </c>
      <c r="BH12" s="18"/>
      <c r="BI12" s="18">
        <v>1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34"/>
      <c r="BX12" s="34"/>
      <c r="BY12" s="34"/>
      <c r="BZ12" s="19"/>
      <c r="CA12" s="17"/>
      <c r="CB12" s="18"/>
      <c r="CC12" s="18"/>
      <c r="CD12" s="18"/>
      <c r="CE12" s="18"/>
      <c r="CF12" s="18"/>
      <c r="CG12" s="18"/>
      <c r="CH12" s="18"/>
      <c r="CI12" s="34"/>
      <c r="CJ12" s="34"/>
      <c r="CK12" s="34"/>
      <c r="CL12" s="19"/>
      <c r="CM12" s="17"/>
      <c r="CN12" s="18"/>
      <c r="CO12" s="18"/>
      <c r="CP12" s="18"/>
      <c r="CQ12" s="18"/>
      <c r="CR12" s="18"/>
      <c r="CS12" s="18"/>
      <c r="CT12" s="18"/>
      <c r="CU12" s="34"/>
      <c r="CV12" s="34"/>
      <c r="CW12" s="34"/>
      <c r="CX12" s="19"/>
      <c r="CY12" s="18"/>
      <c r="CZ12" s="18"/>
      <c r="DA12" s="18"/>
      <c r="DB12" s="18"/>
      <c r="DC12" s="18"/>
      <c r="DD12" s="18"/>
      <c r="DE12" s="18"/>
      <c r="DF12" s="18"/>
      <c r="DG12" s="34"/>
      <c r="DH12" s="34"/>
      <c r="DI12" s="34"/>
      <c r="DJ12" s="19"/>
      <c r="DK12" s="18">
        <f>15/687</f>
        <v>2.1834061135371178E-2</v>
      </c>
      <c r="DL12" s="18"/>
      <c r="DM12" s="18">
        <v>0.04</v>
      </c>
      <c r="DN12" s="18">
        <v>0.08</v>
      </c>
      <c r="DO12" s="18">
        <f>6/70</f>
        <v>8.5714285714285715E-2</v>
      </c>
      <c r="DP12" s="18">
        <f>5/65</f>
        <v>7.6923076923076927E-2</v>
      </c>
      <c r="DQ12" s="18">
        <f>5/65</f>
        <v>7.6923076923076927E-2</v>
      </c>
      <c r="DR12" s="18"/>
      <c r="DS12" s="34"/>
      <c r="DT12" s="34"/>
      <c r="DU12" s="34"/>
      <c r="DV12" s="19"/>
      <c r="DW12" s="18"/>
      <c r="DX12" s="18"/>
      <c r="DY12" s="18"/>
      <c r="DZ12" s="18"/>
      <c r="EA12" s="18"/>
      <c r="EB12" s="18"/>
      <c r="EC12" s="18"/>
      <c r="ED12" s="18"/>
      <c r="EE12" s="19"/>
      <c r="EF12" s="18"/>
      <c r="EG12" s="19"/>
      <c r="EH12" s="19"/>
    </row>
    <row r="13" spans="2:161" ht="78" customHeight="1" x14ac:dyDescent="0.3">
      <c r="B13" s="3"/>
      <c r="C13" s="3" t="s">
        <v>25</v>
      </c>
      <c r="D13" s="3" t="s">
        <v>27</v>
      </c>
      <c r="E13" s="3"/>
      <c r="F13" s="3"/>
      <c r="G13" s="3"/>
      <c r="H13" s="13"/>
      <c r="I13" s="17">
        <v>1</v>
      </c>
      <c r="J13" s="18">
        <v>1</v>
      </c>
      <c r="K13" s="18">
        <v>1</v>
      </c>
      <c r="L13" s="18">
        <v>1</v>
      </c>
      <c r="M13" s="18">
        <v>1</v>
      </c>
      <c r="N13" s="18">
        <v>0.5</v>
      </c>
      <c r="O13" s="18"/>
      <c r="P13" s="18"/>
      <c r="Q13" s="18"/>
      <c r="R13" s="18"/>
      <c r="S13" s="18"/>
      <c r="T13" s="19"/>
      <c r="U13" s="17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/>
      <c r="AC13" s="18"/>
      <c r="AD13" s="39"/>
      <c r="AE13" s="21"/>
      <c r="AF13" s="32">
        <v>0</v>
      </c>
      <c r="AG13" s="32">
        <v>0</v>
      </c>
      <c r="AH13" s="32">
        <v>0</v>
      </c>
      <c r="AI13" s="18">
        <v>0</v>
      </c>
      <c r="AJ13" s="18"/>
      <c r="AK13" s="18"/>
      <c r="AL13" s="18"/>
      <c r="AM13" s="18"/>
      <c r="AN13" s="18"/>
      <c r="AO13" s="18"/>
      <c r="AP13" s="19"/>
      <c r="AQ13" s="21"/>
      <c r="AR13" s="32"/>
      <c r="AS13" s="32">
        <v>0.93</v>
      </c>
      <c r="AT13" s="32">
        <v>0.08</v>
      </c>
      <c r="AU13" s="18">
        <v>0.16</v>
      </c>
      <c r="AV13" s="18"/>
      <c r="AW13" s="18"/>
      <c r="AX13" s="18"/>
      <c r="AY13" s="18"/>
      <c r="AZ13" s="18"/>
      <c r="BA13" s="18"/>
      <c r="BB13" s="19"/>
      <c r="BC13" s="18" t="s">
        <v>69</v>
      </c>
      <c r="BD13" s="18">
        <v>0.66</v>
      </c>
      <c r="BE13" s="18">
        <v>0.66</v>
      </c>
      <c r="BF13" s="18">
        <v>0</v>
      </c>
      <c r="BG13" s="18">
        <v>0</v>
      </c>
      <c r="BH13" s="18"/>
      <c r="BI13" s="18">
        <v>0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34"/>
      <c r="BX13" s="34"/>
      <c r="BY13" s="34"/>
      <c r="BZ13" s="19"/>
      <c r="CA13" s="17"/>
      <c r="CB13" s="18"/>
      <c r="CC13" s="18"/>
      <c r="CD13" s="18"/>
      <c r="CE13" s="18"/>
      <c r="CF13" s="18"/>
      <c r="CG13" s="18"/>
      <c r="CH13" s="18"/>
      <c r="CI13" s="34"/>
      <c r="CJ13" s="34"/>
      <c r="CK13" s="34"/>
      <c r="CL13" s="19"/>
      <c r="CM13" s="17"/>
      <c r="CN13" s="18"/>
      <c r="CO13" s="18"/>
      <c r="CP13" s="18"/>
      <c r="CQ13" s="18"/>
      <c r="CR13" s="18"/>
      <c r="CS13" s="18"/>
      <c r="CT13" s="18"/>
      <c r="CU13" s="34"/>
      <c r="CV13" s="34"/>
      <c r="CW13" s="34"/>
      <c r="CX13" s="19"/>
      <c r="CY13" s="18"/>
      <c r="CZ13" s="18"/>
      <c r="DA13" s="18"/>
      <c r="DB13" s="18"/>
      <c r="DC13" s="18"/>
      <c r="DD13" s="18"/>
      <c r="DE13" s="18"/>
      <c r="DF13" s="18"/>
      <c r="DG13" s="34"/>
      <c r="DH13" s="34"/>
      <c r="DI13" s="34"/>
      <c r="DJ13" s="19"/>
      <c r="DK13" s="18">
        <f>1/687</f>
        <v>1.455604075691412E-3</v>
      </c>
      <c r="DL13" s="18"/>
      <c r="DM13" s="18">
        <v>0</v>
      </c>
      <c r="DN13" s="18">
        <v>0</v>
      </c>
      <c r="DO13" s="18">
        <v>0</v>
      </c>
      <c r="DP13" s="18">
        <f>0/65</f>
        <v>0</v>
      </c>
      <c r="DQ13" s="18">
        <f>0/65</f>
        <v>0</v>
      </c>
      <c r="DR13" s="18"/>
      <c r="DS13" s="34"/>
      <c r="DT13" s="34"/>
      <c r="DU13" s="34"/>
      <c r="DV13" s="19"/>
      <c r="DW13" s="18"/>
      <c r="DX13" s="18"/>
      <c r="DY13" s="18"/>
      <c r="DZ13" s="18"/>
      <c r="EA13" s="18"/>
      <c r="EB13" s="18"/>
      <c r="EC13" s="18"/>
      <c r="ED13" s="18"/>
      <c r="EE13" s="19"/>
      <c r="EF13" s="18"/>
      <c r="EG13" s="19"/>
      <c r="EH13" s="19"/>
    </row>
  </sheetData>
  <mergeCells count="22">
    <mergeCell ref="DW3:EH3"/>
    <mergeCell ref="DW2:EH2"/>
    <mergeCell ref="CY2:DJ2"/>
    <mergeCell ref="CY3:DJ3"/>
    <mergeCell ref="I2:T2"/>
    <mergeCell ref="I3:T3"/>
    <mergeCell ref="U2:AD2"/>
    <mergeCell ref="U3:AD3"/>
    <mergeCell ref="BC2:BN2"/>
    <mergeCell ref="BC3:BN3"/>
    <mergeCell ref="AE2:AP2"/>
    <mergeCell ref="AE3:AP3"/>
    <mergeCell ref="AQ2:BB2"/>
    <mergeCell ref="AQ3:BB3"/>
    <mergeCell ref="BO2:BZ2"/>
    <mergeCell ref="BO3:BZ3"/>
    <mergeCell ref="CA2:CL2"/>
    <mergeCell ref="CA3:CL3"/>
    <mergeCell ref="DK2:DV2"/>
    <mergeCell ref="DK3:DV3"/>
    <mergeCell ref="CM2:CX2"/>
    <mergeCell ref="CM3:CX3"/>
  </mergeCells>
  <conditionalFormatting sqref="M4:T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allowBlank="1" showInputMessage="1" showErrorMessage="1" sqref="I5:EE9" xr:uid="{2377FA13-658D-4BBB-8BEF-565A69F7E030}">
      <formula1>0</formula1>
      <formula2>100</formula2>
    </dataValidation>
  </dataValidations>
  <pageMargins left="0.7" right="0.7" top="0.75" bottom="0.75" header="0.3" footer="0.3"/>
  <pageSetup orientation="portrait" r:id="rId1"/>
  <headerFooter>
    <oddFooter>&amp;C_x000D_&amp;1#&amp;"Calibri"&amp;10&amp;K000000 Internal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0E7E-F0D3-4B12-86DD-3F04C7108AE4}">
  <dimension ref="A1"/>
  <sheetViews>
    <sheetView topLeftCell="A179" zoomScale="60" zoomScaleNormal="60" workbookViewId="0">
      <selection activeCell="U5" sqref="U5"/>
    </sheetView>
  </sheetViews>
  <sheetFormatPr defaultColWidth="9.44140625" defaultRowHeight="14.4" x14ac:dyDescent="0.3"/>
  <cols>
    <col min="1" max="16384" width="9.44140625" style="7"/>
  </cols>
  <sheetData/>
  <pageMargins left="0.7" right="0.7" top="0.75" bottom="0.75" header="0.3" footer="0.3"/>
  <pageSetup orientation="portrait" r:id="rId1"/>
  <headerFooter>
    <oddFooter>&amp;C_x000D_&amp;1#&amp;"Calibri"&amp;10&amp;K000000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0A217AA54BF4A87262EAE22E3492B" ma:contentTypeVersion="13" ma:contentTypeDescription="Create a new document." ma:contentTypeScope="" ma:versionID="af094e2120dea21bc6a748b5c0836129">
  <xsd:schema xmlns:xsd="http://www.w3.org/2001/XMLSchema" xmlns:xs="http://www.w3.org/2001/XMLSchema" xmlns:p="http://schemas.microsoft.com/office/2006/metadata/properties" xmlns:ns2="dc727f63-2397-4817-a06c-50f342b3c5c6" xmlns:ns3="ef4c1231-ed55-4090-adee-b2060530880e" targetNamespace="http://schemas.microsoft.com/office/2006/metadata/properties" ma:root="true" ma:fieldsID="23d9b348c9bc4e536bc6dd6e52b43b2a" ns2:_="" ns3:_="">
    <xsd:import namespace="dc727f63-2397-4817-a06c-50f342b3c5c6"/>
    <xsd:import namespace="ef4c1231-ed55-4090-adee-b206053088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727f63-2397-4817-a06c-50f342b3c5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c1231-ed55-4090-adee-b2060530880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4F7BB-B95C-48D2-9D42-8CE7844DE0EC}">
  <ds:schemaRefs>
    <ds:schemaRef ds:uri="ef4c1231-ed55-4090-adee-b2060530880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727f63-2397-4817-a06c-50f342b3c5c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6A357C-A440-4184-8981-E617A21DF8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1E3887-3F0C-4E63-8885-BACCEAD64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727f63-2397-4817-a06c-50f342b3c5c6"/>
    <ds:schemaRef ds:uri="ef4c1231-ed55-4090-adee-b20605308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2022</vt:lpstr>
      <vt:lpstr>RRR, LL,deliverable Status</vt:lpstr>
      <vt:lpstr>DataVis-July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Gopal, Abhinethri</dc:creator>
  <cp:keywords/>
  <dc:description/>
  <cp:lastModifiedBy>G-EXT, Elango (uif38882)</cp:lastModifiedBy>
  <cp:revision/>
  <dcterms:created xsi:type="dcterms:W3CDTF">2015-06-05T18:17:20Z</dcterms:created>
  <dcterms:modified xsi:type="dcterms:W3CDTF">2023-02-02T13:36:07Z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0x0101008A00A217AA54BF4A87262EAE22E3492B</vt:lpwstr>
  </property>
  <property fmtid="{D5CDD505-2E9C-101B-9397-08002B2CF9AE}" pid="3" name="MSIP_Label_6006a9c5-d130-408c-bc8e-3b5ecdb17aa0_Enabled">
    <vt:lpwstr>true</vt:lpwstr>
  </property>
  <property fmtid="{D5CDD505-2E9C-101B-9397-08002B2CF9AE}" pid="4" name="MSIP_Label_6006a9c5-d130-408c-bc8e-3b5ecdb17aa0_SetDate">
    <vt:lpwstr>2022-07-04T11:30:52Z</vt:lpwstr>
  </property>
  <property fmtid="{D5CDD505-2E9C-101B-9397-08002B2CF9AE}" pid="5" name="MSIP_Label_6006a9c5-d130-408c-bc8e-3b5ecdb17aa0_Method">
    <vt:lpwstr>Standard</vt:lpwstr>
  </property>
  <property fmtid="{D5CDD505-2E9C-101B-9397-08002B2CF9AE}" pid="6" name="MSIP_Label_6006a9c5-d130-408c-bc8e-3b5ecdb17aa0_Name">
    <vt:lpwstr>Recipients Have Full Control​</vt:lpwstr>
  </property>
  <property fmtid="{D5CDD505-2E9C-101B-9397-08002B2CF9AE}" pid="7" name="MSIP_Label_6006a9c5-d130-408c-bc8e-3b5ecdb17aa0_SiteId">
    <vt:lpwstr>8d4b558f-7b2e-40ba-ad1f-e04d79e6265a</vt:lpwstr>
  </property>
  <property fmtid="{D5CDD505-2E9C-101B-9397-08002B2CF9AE}" pid="8" name="MSIP_Label_6006a9c5-d130-408c-bc8e-3b5ecdb17aa0_ActionId">
    <vt:lpwstr>bc58e64c-dcce-4605-8cf7-eb121b8a683b</vt:lpwstr>
  </property>
  <property fmtid="{D5CDD505-2E9C-101B-9397-08002B2CF9AE}" pid="9" name="MSIP_Label_6006a9c5-d130-408c-bc8e-3b5ecdb17aa0_ContentBits">
    <vt:lpwstr>2</vt:lpwstr>
  </property>
</Properties>
</file>