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z/Desktop/"/>
    </mc:Choice>
  </mc:AlternateContent>
  <bookViews>
    <workbookView xWindow="31060" yWindow="900" windowWidth="28800" windowHeight="16060" xr2:uid="{00000000-000D-0000-FFFF-FFFF00000000}"/>
  </bookViews>
  <sheets>
    <sheet name="kickstarter_table" sheetId="1" r:id="rId1"/>
    <sheet name="pivot_chart_category" sheetId="8" r:id="rId2"/>
    <sheet name="pivot_chart_subcategory" sheetId="9" r:id="rId3"/>
    <sheet name="launchdate_outcomes" sheetId="19" r:id="rId4"/>
    <sheet name="bonus" sheetId="6" r:id="rId5"/>
  </sheets>
  <calcPr calcId="171027"/>
  <pivotCaches>
    <pivotCache cacheId="33" r:id="rId6"/>
    <pivotCache cacheId="3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B12" i="6"/>
  <c r="B11" i="6"/>
  <c r="E11" i="6" s="1"/>
  <c r="B10" i="6"/>
  <c r="B9" i="6"/>
  <c r="B8" i="6"/>
  <c r="B7" i="6"/>
  <c r="E7" i="6" s="1"/>
  <c r="B6" i="6"/>
  <c r="B5" i="6"/>
  <c r="B4" i="6"/>
  <c r="B3" i="6"/>
  <c r="E3" i="6" s="1"/>
  <c r="B2" i="6"/>
  <c r="B14" i="6" s="1"/>
  <c r="C2" i="6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2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G3" i="6" l="1"/>
  <c r="G7" i="6"/>
  <c r="G11" i="6"/>
  <c r="H4" i="6"/>
  <c r="G4" i="6"/>
  <c r="F4" i="6"/>
  <c r="H3" i="6"/>
  <c r="H7" i="6"/>
  <c r="H11" i="6"/>
  <c r="D14" i="6"/>
  <c r="E2" i="6"/>
  <c r="H2" i="6" s="1"/>
  <c r="E10" i="6"/>
  <c r="G10" i="6" s="1"/>
  <c r="E6" i="6"/>
  <c r="F6" i="6" s="1"/>
  <c r="F11" i="6"/>
  <c r="F7" i="6"/>
  <c r="F3" i="6"/>
  <c r="E13" i="6"/>
  <c r="H13" i="6" s="1"/>
  <c r="E9" i="6"/>
  <c r="F9" i="6" s="1"/>
  <c r="E5" i="6"/>
  <c r="F5" i="6" s="1"/>
  <c r="C14" i="6"/>
  <c r="E14" i="6" s="1"/>
  <c r="F14" i="6" s="1"/>
  <c r="E12" i="6"/>
  <c r="G12" i="6" s="1"/>
  <c r="E8" i="6"/>
  <c r="H8" i="6" s="1"/>
  <c r="E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O137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178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2" i="1"/>
  <c r="F12" i="6" l="1"/>
  <c r="F13" i="6"/>
  <c r="G13" i="6"/>
  <c r="H10" i="6"/>
  <c r="F10" i="6"/>
  <c r="G9" i="6"/>
  <c r="G2" i="6"/>
  <c r="G8" i="6"/>
  <c r="H14" i="6"/>
  <c r="F8" i="6"/>
  <c r="G5" i="6"/>
  <c r="H9" i="6"/>
  <c r="G14" i="6"/>
  <c r="H6" i="6"/>
  <c r="H5" i="6"/>
  <c r="F2" i="6"/>
  <c r="G6" i="6"/>
  <c r="H1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<sst xmlns="http://schemas.openxmlformats.org/spreadsheetml/2006/main" count="24829" uniqueCount="8407">
  <si>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</si>
  <si>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</si>
  <si>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</si>
  <si>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</si>
  <si>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</si>
  <si>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</si>
  <si>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</si>
  <si>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</si>
  <si>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</si>
  <si>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</si>
  <si>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</si>
  <si>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</si>
  <si>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</si>
  <si>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</si>
  <si>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</si>
  <si>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</si>
  <si>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</si>
  <si>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</si>
  <si>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</si>
  <si>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</si>
  <si>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</si>
  <si>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</si>
  <si>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</si>
  <si>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</si>
  <si>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</si>
  <si>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</si>
  <si>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</si>
  <si>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</si>
  <si>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</si>
  <si>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</si>
  <si>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</si>
  <si>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</si>
  <si>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</si>
  <si>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</si>
  <si>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</si>
  <si>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</si>
  <si>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</si>
  <si>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</si>
  <si>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</si>
  <si>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</si>
  <si>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</si>
  <si>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</si>
  <si>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</si>
  <si>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</si>
  <si>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</si>
  <si>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</si>
  <si>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</si>
  <si>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</si>
  <si>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</si>
  <si>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</si>
  <si>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</si>
  <si>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</si>
  <si>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</si>
  <si>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</si>
  <si>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</si>
  <si>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</si>
  <si>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</si>
  <si>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</si>
  <si>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</si>
  <si>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</si>
  <si>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</si>
  <si>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</si>
  <si>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</si>
  <si>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</si>
  <si>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</si>
  <si>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</si>
  <si>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</si>
  <si>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</si>
  <si>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</si>
  <si>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</si>
  <si>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</si>
  <si>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</si>
  <si>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</si>
  <si>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</si>
  <si>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</si>
  <si>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</si>
  <si>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</si>
  <si>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</si>
  <si>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</si>
  <si>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</si>
  <si>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</si>
  <si>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</si>
  <si>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</si>
  <si>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</si>
  <si>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</si>
  <si>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</si>
  <si>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</si>
  <si>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</si>
  <si>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</si>
  <si>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</si>
  <si>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</si>
  <si>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</si>
  <si>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</si>
  <si>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</si>
  <si>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</si>
  <si>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</si>
  <si>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</si>
  <si>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</si>
  <si>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</si>
  <si>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</si>
  <si>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</si>
  <si>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</si>
  <si>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</si>
  <si>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</si>
  <si>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</si>
  <si>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</si>
  <si>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</si>
  <si>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</si>
  <si>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</si>
  <si>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</si>
  <si>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</si>
  <si>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</si>
  <si>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</si>
  <si>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</si>
  <si>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</si>
  <si>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</si>
  <si>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</si>
  <si>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</si>
  <si>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</si>
  <si>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</si>
  <si>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</si>
  <si>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</si>
  <si>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</si>
  <si>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</si>
  <si>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</si>
  <si>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</si>
  <si>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</si>
  <si>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</si>
  <si>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</si>
  <si>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</si>
  <si>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</si>
  <si>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</si>
  <si>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</si>
  <si>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</si>
  <si>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</si>
  <si>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</si>
  <si>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</si>
  <si>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</si>
  <si>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</si>
  <si>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</si>
  <si>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</si>
  <si>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</si>
  <si>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</si>
  <si>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</si>
  <si>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</si>
  <si>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</si>
  <si>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</si>
  <si>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</si>
  <si>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</si>
  <si>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</si>
  <si>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</si>
  <si>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</si>
  <si>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</si>
  <si>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</si>
  <si>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</si>
  <si>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</si>
  <si>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</si>
  <si>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</si>
  <si>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</si>
  <si>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</si>
  <si>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</si>
  <si>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</si>
  <si>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</si>
  <si>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</si>
  <si>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</si>
  <si>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</si>
  <si>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</si>
  <si>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</si>
  <si>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</si>
  <si>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</si>
  <si>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</si>
  <si>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</si>
  <si>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</si>
  <si>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</si>
  <si>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</si>
  <si>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</si>
  <si>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</si>
  <si>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</si>
  <si>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</si>
  <si>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</si>
  <si>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</si>
  <si>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</si>
  <si>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</si>
  <si>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</si>
  <si>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</si>
  <si>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</si>
  <si>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</si>
  <si>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</si>
  <si>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</si>
  <si>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</si>
  <si>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</si>
  <si>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</si>
  <si>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</si>
  <si>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</si>
  <si>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</si>
  <si>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</si>
  <si>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</si>
  <si>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</si>
  <si>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</si>
  <si>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</si>
  <si>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</si>
  <si>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</si>
  <si>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</si>
  <si>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</si>
  <si>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</si>
  <si>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</si>
  <si>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</si>
  <si>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</si>
  <si>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</si>
  <si>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</si>
  <si>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</si>
  <si>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</si>
  <si>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</si>
  <si>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</si>
  <si>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</si>
  <si>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</si>
  <si>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</si>
  <si>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</si>
  <si>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</si>
  <si>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</si>
  <si>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</si>
  <si>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</si>
  <si>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</si>
  <si>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</si>
  <si>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</si>
  <si>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</si>
  <si>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</si>
  <si>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</si>
  <si>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</si>
  <si>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</si>
  <si>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</si>
  <si>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</si>
  <si>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</si>
  <si>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</si>
  <si>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</si>
  <si>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</si>
  <si>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</si>
  <si>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</si>
  <si>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</si>
  <si>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</si>
  <si>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</si>
  <si>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</si>
  <si>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</si>
  <si>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</si>
  <si>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</si>
  <si>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</si>
  <si>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</si>
  <si>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</si>
  <si>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</si>
  <si>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</si>
  <si>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</si>
  <si>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</si>
  <si>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</si>
  <si>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</si>
  <si>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</si>
  <si>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</si>
  <si>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</si>
  <si>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</si>
  <si>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</si>
  <si>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</si>
  <si>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</si>
  <si>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</si>
  <si>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</si>
  <si>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</si>
  <si>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</si>
  <si>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</si>
  <si>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</si>
  <si>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</si>
  <si>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</si>
  <si>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</si>
  <si>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</si>
  <si>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</si>
  <si>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</si>
  <si>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</si>
  <si>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</si>
  <si>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</si>
  <si>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</si>
  <si>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</si>
  <si>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</si>
  <si>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</si>
  <si>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</si>
  <si>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</si>
  <si>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</si>
  <si>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</si>
  <si>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</si>
  <si>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</si>
  <si>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</si>
  <si>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</si>
  <si>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</si>
  <si>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</si>
  <si>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</si>
  <si>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</si>
  <si>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</si>
  <si>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</si>
  <si>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</si>
  <si>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</si>
  <si>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</si>
  <si>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</si>
  <si>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</si>
  <si>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</si>
  <si>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</si>
  <si>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</si>
  <si>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</si>
  <si>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</si>
  <si>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</si>
  <si>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</si>
  <si>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</si>
  <si>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</si>
  <si>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</si>
  <si>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</si>
  <si>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</si>
  <si>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</si>
  <si>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</si>
  <si>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</si>
  <si>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</si>
  <si>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</si>
  <si>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</si>
  <si>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</si>
  <si>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</si>
  <si>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</si>
  <si>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</si>
  <si>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</si>
  <si>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</si>
  <si>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</si>
  <si>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</si>
  <si>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</si>
  <si>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</si>
  <si>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</si>
  <si>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</si>
  <si>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</si>
  <si>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</si>
  <si>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</si>
  <si>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</si>
  <si>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</si>
  <si>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</si>
  <si>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</si>
  <si>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</si>
  <si>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</si>
  <si>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</si>
  <si>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</si>
  <si>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</si>
  <si>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</si>
  <si>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</si>
  <si>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</si>
  <si>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</si>
  <si>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</si>
  <si>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</si>
  <si>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</si>
  <si>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</si>
  <si>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</si>
  <si>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</si>
  <si>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</si>
  <si>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</si>
  <si>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</si>
  <si>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</si>
  <si>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</si>
  <si>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</si>
  <si>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</si>
  <si>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</si>
  <si>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</si>
  <si>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</si>
  <si>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</si>
  <si>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</si>
  <si>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</si>
  <si>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</si>
  <si>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</si>
  <si>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</si>
  <si>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</si>
  <si>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</si>
  <si>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</si>
  <si>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</si>
  <si>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</si>
  <si>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</si>
  <si>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</si>
  <si>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</si>
  <si>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</si>
  <si>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</si>
  <si>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</si>
  <si>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</si>
  <si>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</si>
  <si>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</si>
  <si>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</si>
  <si>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</si>
  <si>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</si>
  <si>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</si>
  <si>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</si>
  <si>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</si>
  <si>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</si>
  <si>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</si>
  <si>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</si>
  <si>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</si>
  <si>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</si>
  <si>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</si>
  <si>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</si>
  <si>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</si>
  <si>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</si>
  <si>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</si>
  <si>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</si>
  <si>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</si>
  <si>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</si>
  <si>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</si>
  <si>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</si>
  <si>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</si>
  <si>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</si>
  <si>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</si>
  <si>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</si>
  <si>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</si>
  <si>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</si>
  <si>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</si>
  <si>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</si>
  <si>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</si>
  <si>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</si>
  <si>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</si>
  <si>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</si>
  <si>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</si>
  <si>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</si>
  <si>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</si>
  <si>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</si>
  <si>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</si>
  <si>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</si>
  <si>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</si>
  <si>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</si>
  <si>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</si>
  <si>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</si>
  <si>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</si>
  <si>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</si>
  <si>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</si>
  <si>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</si>
  <si>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</si>
  <si>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</si>
  <si>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</si>
  <si>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</si>
  <si>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</si>
  <si>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</si>
  <si>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</si>
  <si>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</si>
  <si>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</si>
  <si>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</si>
  <si>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</si>
  <si>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</si>
  <si>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</si>
  <si>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</si>
  <si>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</si>
  <si>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</si>
  <si>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</si>
  <si>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</si>
  <si>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</si>
  <si>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</si>
  <si>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</si>
  <si>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</si>
  <si>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</si>
  <si>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</si>
  <si>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</si>
  <si>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</si>
  <si>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</si>
  <si>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</si>
  <si>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</si>
  <si>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</si>
  <si>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</si>
  <si>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</si>
  <si>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</si>
  <si>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</si>
  <si>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</si>
  <si>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</si>
  <si>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</si>
  <si>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</si>
  <si>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</si>
  <si>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</si>
  <si>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</si>
  <si>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</si>
  <si>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</si>
  <si>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</si>
  <si>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</si>
  <si>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</si>
  <si>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</si>
  <si>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</si>
  <si>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</si>
  <si>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</si>
  <si>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</si>
  <si>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</si>
  <si>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</si>
  <si>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</si>
  <si>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</si>
  <si>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</si>
  <si>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</si>
  <si>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</si>
  <si>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</si>
  <si>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</si>
  <si>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</si>
  <si>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</si>
  <si>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</si>
  <si>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</si>
  <si>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</si>
  <si>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</si>
  <si>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</si>
  <si>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</si>
  <si>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</si>
  <si>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</si>
  <si>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</si>
  <si>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</si>
  <si>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</si>
  <si>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</si>
  <si>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</si>
  <si>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</si>
  <si>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</si>
  <si>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</si>
  <si>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</si>
  <si>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</si>
  <si>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</si>
  <si>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</si>
  <si>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</si>
  <si>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</si>
  <si>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</si>
  <si>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</si>
  <si>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</si>
  <si>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</si>
  <si>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</si>
  <si>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</si>
  <si>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</si>
  <si>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</si>
  <si>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</si>
  <si>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</si>
  <si>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</si>
  <si>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</si>
  <si>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</si>
  <si>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</si>
  <si>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</si>
  <si>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</si>
  <si>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</si>
  <si>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</si>
  <si>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</si>
  <si>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</si>
  <si>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</si>
  <si>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</si>
  <si>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</si>
  <si>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</si>
  <si>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</si>
  <si>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</si>
  <si>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</si>
  <si>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</si>
  <si>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</si>
  <si>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</si>
  <si>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</si>
  <si>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</si>
  <si>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</si>
  <si>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</si>
  <si>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</si>
  <si>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</si>
  <si>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</si>
  <si>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</si>
  <si>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</si>
  <si>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</si>
  <si>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</si>
  <si>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</si>
  <si>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</si>
  <si>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</si>
  <si>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</si>
  <si>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</si>
  <si>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</si>
  <si>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</si>
  <si>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</si>
  <si>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</si>
  <si>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</si>
  <si>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</si>
  <si>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</si>
  <si>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</si>
  <si>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</si>
  <si>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</si>
  <si>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</si>
  <si>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</si>
  <si>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</si>
  <si>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</si>
  <si>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</si>
  <si>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</si>
  <si>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</si>
  <si>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</si>
  <si>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</si>
  <si>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</si>
  <si>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</si>
  <si>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</si>
  <si>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</si>
  <si>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</si>
  <si>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</si>
  <si>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</si>
  <si>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</si>
  <si>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</si>
  <si>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</si>
  <si>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</si>
  <si>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</si>
  <si>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</si>
  <si>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</si>
  <si>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</si>
  <si>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</si>
  <si>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</si>
  <si>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</si>
  <si>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</si>
  <si>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</si>
  <si>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</si>
  <si>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</si>
  <si>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</si>
  <si>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</si>
  <si>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</si>
  <si>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</si>
  <si>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</si>
  <si>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</si>
  <si>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</si>
  <si>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</si>
  <si>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</si>
  <si>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</si>
  <si>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</si>
  <si>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</si>
  <si>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</si>
  <si>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</si>
  <si>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</si>
  <si>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</si>
  <si>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</si>
  <si>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</si>
  <si>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</si>
  <si>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</si>
  <si>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</si>
  <si>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</si>
  <si>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</si>
  <si>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</si>
  <si>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</si>
  <si>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</si>
  <si>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</si>
  <si>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</si>
  <si>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</si>
  <si>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</si>
  <si>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</si>
  <si>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</si>
  <si>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</si>
  <si>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</si>
  <si>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</si>
  <si>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</si>
  <si>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</si>
  <si>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</si>
  <si>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</si>
  <si>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</si>
  <si>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</si>
  <si>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</si>
  <si>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</si>
  <si>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</si>
  <si>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</si>
  <si>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</si>
  <si>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</si>
  <si>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</si>
  <si>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</si>
  <si>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</si>
  <si>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</si>
  <si>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</si>
  <si>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</si>
  <si>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</si>
  <si>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</si>
  <si>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</si>
  <si>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</si>
  <si>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</si>
  <si>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</si>
  <si>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</si>
  <si>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</si>
  <si>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</si>
  <si>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</si>
  <si>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</si>
  <si>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</si>
  <si>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</si>
  <si>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</si>
  <si>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</si>
  <si>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</si>
  <si>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</si>
  <si>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</si>
  <si>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</si>
  <si>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</si>
  <si>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</si>
  <si>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</si>
  <si>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</si>
  <si>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</si>
  <si>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</si>
  <si>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</si>
  <si>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</si>
  <si>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</si>
  <si>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</si>
  <si>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</si>
  <si>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</si>
  <si>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</si>
  <si>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</si>
  <si>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</si>
  <si>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</si>
  <si>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</si>
  <si>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</si>
  <si>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</si>
  <si>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</si>
  <si>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</si>
  <si>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</si>
  <si>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</si>
  <si>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</si>
  <si>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</si>
  <si>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</si>
  <si>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</si>
  <si>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</si>
  <si>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</si>
  <si>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</si>
  <si>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</si>
  <si>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</si>
  <si>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</si>
  <si>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</si>
  <si>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</si>
  <si>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</si>
  <si>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</si>
  <si>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</si>
  <si>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</si>
  <si>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</si>
  <si>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</si>
  <si>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</si>
  <si>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</si>
  <si>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</si>
  <si>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</si>
  <si>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</si>
  <si>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</si>
  <si>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</si>
  <si>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</si>
  <si>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</si>
  <si>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</si>
  <si>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</si>
  <si>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</si>
  <si>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</si>
  <si>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</si>
  <si>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</si>
  <si>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</si>
  <si>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</si>
  <si>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</si>
  <si>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</si>
  <si>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</si>
  <si>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</si>
  <si>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</si>
  <si>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</si>
  <si>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</si>
  <si>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</si>
  <si>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</si>
  <si>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</si>
  <si>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</si>
  <si>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</si>
  <si>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</si>
  <si>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</si>
  <si>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</si>
  <si>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</si>
  <si>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</si>
  <si>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</si>
  <si>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</si>
  <si>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</si>
  <si>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</si>
  <si>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</si>
  <si>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</si>
  <si>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</si>
  <si>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</si>
  <si>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</si>
  <si>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</si>
  <si>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</si>
  <si>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</si>
  <si>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</si>
  <si>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</si>
  <si>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</si>
  <si>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</si>
  <si>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</si>
  <si>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</si>
  <si>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</si>
  <si>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</si>
  <si>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</si>
  <si>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</si>
  <si>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</si>
  <si>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</si>
  <si>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</si>
  <si>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</si>
  <si>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</si>
  <si>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</si>
  <si>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</si>
  <si>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</si>
  <si>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</si>
  <si>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</si>
  <si>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</si>
  <si>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</si>
  <si>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</si>
  <si>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</si>
  <si>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</si>
  <si>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</si>
  <si>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</si>
  <si>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</si>
  <si>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</si>
  <si>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</si>
  <si>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</si>
  <si>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</si>
  <si>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</si>
  <si>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</si>
  <si>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</si>
  <si>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</si>
  <si>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</si>
  <si>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</si>
  <si>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</si>
  <si>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</si>
  <si>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</si>
  <si>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</si>
  <si>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</si>
  <si>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</si>
  <si>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</si>
  <si>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</si>
  <si>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</si>
  <si>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</si>
  <si>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</si>
  <si>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</si>
  <si>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</si>
  <si>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</si>
  <si>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</si>
  <si>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</si>
  <si>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</si>
  <si>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</si>
  <si>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</si>
  <si>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</si>
  <si>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</si>
  <si>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</si>
  <si>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</si>
  <si>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</si>
  <si>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</si>
  <si>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</si>
  <si>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</si>
  <si>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</si>
  <si>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</si>
  <si>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</si>
  <si>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</si>
  <si>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</si>
  <si>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</si>
  <si>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</si>
  <si>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</si>
  <si>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</si>
  <si>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</si>
  <si>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</si>
  <si>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</si>
  <si>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</si>
  <si>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</si>
  <si>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</si>
  <si>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</si>
  <si>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</si>
  <si>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</si>
  <si>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</si>
  <si>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</si>
  <si>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</si>
  <si>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</si>
  <si>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</si>
  <si>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</si>
  <si>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</si>
  <si>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</si>
  <si>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</si>
  <si>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</si>
  <si>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</si>
  <si>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</si>
  <si>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</si>
  <si>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</si>
  <si>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</si>
  <si>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</si>
  <si>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</si>
  <si>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</si>
  <si>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</si>
  <si>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</si>
  <si>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</si>
  <si>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</si>
  <si>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</si>
  <si>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</si>
  <si>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</si>
  <si>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</si>
  <si>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</si>
  <si>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</si>
  <si>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</si>
  <si>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</si>
  <si>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</si>
  <si>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</si>
  <si>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</si>
  <si>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</si>
  <si>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</si>
  <si>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</si>
  <si>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</si>
  <si>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</si>
  <si>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</si>
  <si>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</si>
  <si>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</si>
  <si>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</si>
  <si>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</si>
  <si>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</si>
  <si>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</si>
  <si>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</si>
  <si>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</si>
  <si>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</si>
  <si>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</si>
  <si>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</si>
  <si>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</si>
  <si>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</si>
  <si>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</si>
  <si>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</si>
  <si>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</si>
  <si>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</si>
  <si>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</si>
  <si>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</si>
  <si>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</si>
  <si>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</si>
  <si>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</si>
  <si>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</si>
  <si>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</si>
  <si>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</si>
  <si>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</si>
  <si>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</si>
  <si>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</si>
  <si>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</si>
  <si>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</si>
  <si>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</si>
  <si>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</si>
  <si>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</si>
  <si>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</si>
  <si>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</si>
  <si>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</si>
  <si>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</si>
  <si>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</si>
  <si>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</si>
  <si>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</si>
  <si>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</si>
  <si>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</si>
  <si>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</si>
  <si>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</si>
  <si>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</si>
  <si>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</si>
  <si>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</si>
  <si>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</si>
  <si>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</si>
  <si>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</si>
  <si>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</si>
  <si>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</si>
  <si>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</si>
  <si>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</si>
  <si>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</si>
  <si>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</si>
  <si>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</si>
  <si>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</si>
  <si>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</si>
  <si>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</si>
  <si>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</si>
  <si>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</si>
  <si>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</si>
  <si>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</si>
  <si>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</si>
  <si>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</si>
  <si>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</si>
  <si>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</si>
  <si>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</si>
  <si>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</si>
  <si>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</si>
  <si>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</si>
  <si>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</si>
  <si>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</si>
  <si>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</si>
  <si>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</si>
  <si>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</si>
  <si>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</si>
  <si>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</si>
  <si>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</si>
  <si>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</si>
  <si>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</si>
  <si>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</si>
  <si>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</si>
  <si>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</si>
  <si>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</si>
  <si>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</si>
  <si>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</si>
  <si>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</si>
  <si>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</si>
  <si>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</si>
  <si>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</si>
  <si>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</si>
  <si>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</si>
  <si>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</si>
  <si>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</si>
  <si>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</si>
  <si>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</si>
  <si>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</si>
  <si>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</si>
  <si>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</si>
  <si>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</si>
  <si>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</si>
  <si>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</si>
  <si>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</si>
  <si>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</si>
  <si>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</si>
  <si>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</si>
  <si>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</si>
  <si>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</si>
  <si>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</si>
  <si>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</si>
  <si>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</si>
  <si>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</si>
  <si>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</si>
  <si>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</si>
  <si>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</si>
  <si>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</si>
  <si>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</si>
  <si>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</si>
  <si>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</si>
  <si>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</si>
  <si>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</si>
  <si>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</si>
  <si>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</si>
  <si>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</si>
  <si>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</si>
  <si>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</si>
  <si>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</si>
  <si>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</si>
  <si>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</si>
  <si>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</si>
  <si>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</si>
  <si>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</si>
  <si>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</si>
  <si>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</si>
  <si>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</si>
  <si>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</si>
  <si>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</si>
  <si>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</si>
  <si>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</si>
  <si>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</si>
  <si>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</si>
  <si>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</si>
  <si>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</si>
  <si>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</si>
  <si>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</si>
  <si>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</si>
  <si>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</si>
  <si>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</si>
  <si>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</si>
  <si>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</si>
  <si>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</si>
  <si>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</si>
  <si>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</si>
  <si>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</si>
  <si>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</si>
  <si>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</si>
  <si>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</si>
  <si>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</si>
  <si>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</si>
  <si>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</si>
  <si>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</si>
  <si>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</si>
  <si>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</si>
  <si>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</si>
  <si>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</si>
  <si>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</si>
  <si>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</si>
  <si>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</si>
  <si>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</si>
  <si>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</si>
  <si>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</si>
  <si>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</si>
  <si>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</si>
  <si>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</si>
  <si>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</si>
  <si>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</si>
  <si>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</si>
  <si>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</si>
  <si>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</si>
  <si>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</si>
  <si>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</si>
  <si>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</si>
  <si>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</si>
  <si>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</si>
  <si>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</si>
  <si>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</si>
  <si>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</si>
  <si>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</si>
  <si>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</si>
  <si>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</si>
  <si>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</si>
  <si>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</si>
  <si>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</si>
  <si>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</si>
  <si>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</si>
  <si>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</si>
  <si>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</si>
  <si>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</si>
  <si>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</si>
  <si>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</si>
  <si>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</si>
  <si>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</si>
  <si>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</si>
  <si>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</si>
  <si>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</si>
  <si>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</si>
  <si>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</si>
  <si>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</si>
  <si>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</si>
  <si>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</si>
  <si>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</si>
  <si>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</si>
  <si>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</si>
  <si>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</si>
  <si>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</si>
  <si>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</si>
  <si>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</si>
  <si>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</si>
  <si>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</si>
  <si>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</si>
  <si>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</si>
  <si>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</si>
  <si>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</si>
  <si>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</si>
  <si>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</si>
  <si>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</si>
  <si>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</si>
  <si>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</si>
  <si>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</si>
  <si>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</si>
  <si>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</si>
  <si>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</si>
  <si>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</si>
  <si>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</si>
  <si>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</si>
  <si>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</si>
  <si>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</si>
  <si>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</si>
  <si>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</si>
  <si>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</si>
  <si>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</si>
  <si>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</si>
  <si>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</si>
  <si>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</si>
  <si>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</si>
  <si>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</si>
  <si>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</si>
  <si>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</si>
  <si>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</si>
  <si>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</si>
  <si>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</si>
  <si>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</si>
  <si>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</si>
  <si>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</si>
  <si>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</si>
  <si>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</si>
  <si>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</si>
  <si>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</si>
  <si>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</si>
  <si>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</si>
  <si>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</si>
  <si>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</si>
  <si>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</si>
  <si>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</si>
  <si>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</si>
  <si>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</si>
  <si>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</si>
  <si>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</si>
  <si>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</si>
  <si>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</si>
  <si>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</si>
  <si>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</si>
  <si>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</si>
  <si>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</si>
  <si>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</si>
  <si>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</si>
  <si>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</si>
  <si>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</si>
  <si>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</si>
  <si>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</si>
  <si>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</si>
  <si>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</si>
  <si>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</si>
  <si>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</si>
  <si>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</si>
  <si>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</si>
  <si>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</si>
  <si>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</si>
  <si>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</si>
  <si>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</si>
  <si>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</si>
  <si>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</si>
  <si>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</si>
  <si>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</si>
  <si>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</si>
  <si>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</si>
  <si>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</si>
  <si>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</si>
  <si>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</si>
  <si>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</si>
  <si>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</si>
  <si>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</si>
  <si>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</si>
  <si>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</si>
  <si>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</si>
  <si>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</si>
  <si>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</si>
  <si>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</si>
  <si>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</si>
  <si>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</si>
  <si>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</si>
  <si>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</si>
  <si>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</si>
  <si>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</si>
  <si>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</si>
  <si>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</si>
  <si>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</si>
  <si>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</si>
  <si>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</si>
  <si>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</si>
  <si>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</si>
  <si>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</si>
  <si>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</si>
  <si>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</si>
  <si>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</si>
  <si>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</si>
  <si>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</si>
  <si>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</si>
  <si>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</si>
  <si>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</si>
  <si>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</si>
  <si>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</si>
  <si>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</si>
  <si>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</si>
  <si>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</si>
  <si>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</si>
  <si>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</si>
  <si>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</si>
  <si>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</si>
  <si>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</si>
  <si>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</si>
  <si>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</si>
  <si>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</si>
  <si>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</si>
  <si>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</si>
  <si>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</si>
  <si>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</si>
  <si>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</si>
  <si>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</si>
  <si>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</si>
  <si>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</si>
  <si>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</si>
  <si>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</si>
  <si>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</si>
  <si>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</si>
  <si>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</si>
  <si>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</si>
  <si>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</si>
  <si>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</si>
  <si>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</si>
  <si>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</si>
  <si>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</si>
  <si>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</si>
  <si>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</si>
  <si>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</si>
  <si>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</si>
  <si>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</si>
  <si>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</si>
  <si>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</si>
  <si>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</si>
  <si>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</si>
  <si>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</si>
  <si>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</si>
  <si>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</si>
  <si>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</si>
  <si>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</si>
  <si>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</si>
  <si>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</si>
  <si>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</si>
  <si>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</si>
  <si>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</si>
  <si>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</si>
  <si>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</si>
  <si>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</si>
  <si>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</si>
  <si>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</si>
  <si>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</si>
  <si>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</si>
  <si>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</si>
  <si>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</si>
  <si>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</si>
  <si>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</si>
  <si>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</si>
  <si>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</si>
  <si>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</si>
  <si>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</si>
  <si>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</si>
  <si>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</si>
  <si>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</si>
  <si>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</si>
  <si>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</si>
  <si>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</si>
  <si>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</si>
  <si>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</si>
  <si>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</si>
  <si>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</si>
  <si>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</si>
  <si>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</si>
  <si>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</si>
  <si>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</si>
  <si>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</si>
  <si>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</si>
  <si>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</si>
  <si>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</si>
  <si>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</si>
  <si>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</si>
  <si>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</si>
  <si>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</si>
  <si>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</si>
  <si>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</si>
  <si>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</si>
  <si>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</si>
  <si>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</si>
  <si>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</si>
  <si>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</si>
  <si>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</si>
  <si>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</si>
  <si>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</si>
  <si>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</si>
  <si>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</si>
  <si>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</si>
  <si>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</si>
  <si>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</si>
  <si>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</si>
  <si>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</si>
  <si>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</si>
  <si>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</si>
  <si>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</si>
  <si>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</si>
  <si>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</si>
  <si>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</si>
  <si>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</si>
  <si>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</si>
  <si>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</si>
  <si>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</si>
  <si>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</si>
  <si>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</si>
  <si>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</si>
  <si>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</si>
  <si>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</si>
  <si>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</si>
  <si>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</si>
  <si>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</si>
  <si>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</si>
  <si>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</si>
  <si>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</si>
  <si>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</si>
  <si>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</si>
  <si>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</si>
  <si>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</si>
  <si>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</si>
  <si>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</si>
  <si>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</si>
  <si>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</si>
  <si>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</si>
  <si>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</si>
  <si>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</si>
  <si>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</si>
  <si>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</si>
  <si>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</si>
  <si>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</si>
  <si>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</si>
  <si>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</si>
  <si>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</si>
  <si>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</si>
  <si>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</si>
  <si>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</si>
  <si>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</si>
  <si>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</si>
  <si>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</si>
  <si>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</si>
  <si>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</si>
  <si>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</si>
  <si>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</si>
  <si>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</si>
  <si>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</si>
  <si>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</si>
  <si>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</si>
  <si>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</si>
  <si>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</si>
  <si>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</si>
  <si>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</si>
  <si>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</si>
  <si>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</si>
  <si>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</si>
  <si>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</si>
  <si>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</si>
  <si>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</si>
  <si>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</si>
  <si>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</si>
  <si>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</si>
  <si>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</si>
  <si>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</si>
  <si>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</si>
  <si>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</si>
  <si>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</si>
  <si>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</si>
  <si>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</si>
  <si>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</si>
  <si>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</si>
  <si>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</si>
  <si>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</si>
  <si>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</si>
  <si>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</si>
  <si>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</si>
  <si>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</si>
  <si>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</si>
  <si>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</si>
  <si>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</si>
  <si>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</si>
  <si>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</si>
  <si>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</si>
  <si>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</si>
  <si>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</si>
  <si>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</si>
  <si>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</si>
  <si>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</si>
  <si>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</si>
  <si>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</si>
  <si>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</si>
  <si>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</si>
  <si>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</si>
  <si>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</si>
  <si>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</si>
  <si>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</si>
  <si>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</si>
  <si>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</si>
  <si>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</si>
  <si>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</si>
  <si>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</si>
  <si>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</si>
  <si>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</si>
  <si>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</si>
  <si>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</si>
  <si>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</si>
  <si>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</si>
  <si>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</si>
  <si>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</si>
  <si>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</si>
  <si>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</si>
  <si>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</si>
  <si>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</si>
  <si>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</si>
  <si>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</si>
  <si>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</si>
  <si>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</si>
  <si>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</si>
  <si>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</si>
  <si>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</si>
  <si>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</si>
  <si>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</si>
  <si>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</si>
  <si>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</si>
  <si>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</si>
  <si>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</si>
  <si>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</si>
  <si>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</si>
  <si>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</si>
  <si>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</si>
  <si>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</si>
  <si>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</si>
  <si>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</si>
  <si>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</si>
  <si>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</si>
  <si>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</si>
  <si>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</si>
  <si>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</si>
  <si>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</si>
  <si>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</si>
  <si>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</si>
  <si>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</si>
  <si>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</si>
  <si>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</si>
  <si>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</si>
  <si>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</si>
  <si>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</si>
  <si>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</si>
  <si>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</si>
  <si>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</si>
  <si>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</si>
  <si>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</si>
  <si>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</si>
  <si>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</si>
  <si>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</si>
  <si>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</si>
  <si>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</si>
  <si>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</si>
  <si>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</si>
  <si>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</si>
  <si>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</si>
  <si>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</si>
  <si>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</si>
  <si>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</si>
  <si>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</si>
  <si>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</si>
  <si>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</si>
  <si>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</si>
  <si>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</si>
  <si>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</si>
  <si>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</si>
  <si>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</si>
  <si>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</si>
  <si>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</si>
  <si>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</si>
  <si>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</si>
  <si>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</si>
  <si>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</si>
  <si>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</si>
  <si>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</si>
  <si>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</si>
  <si>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</si>
  <si>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</si>
  <si>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</si>
  <si>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</si>
  <si>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</si>
  <si>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</si>
  <si>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</si>
  <si>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</si>
  <si>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</si>
  <si>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</si>
  <si>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</si>
  <si>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</si>
  <si>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</si>
  <si>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</si>
  <si>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</si>
  <si>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</si>
  <si>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</si>
  <si>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</si>
  <si>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</si>
  <si>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</si>
  <si>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</si>
  <si>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</si>
  <si>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</si>
  <si>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</si>
  <si>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</si>
  <si>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</si>
  <si>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</si>
  <si>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</si>
  <si>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</si>
  <si>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</si>
  <si>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</si>
  <si>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</si>
  <si>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</si>
  <si>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</si>
  <si>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</si>
  <si>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</si>
  <si>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</si>
  <si>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</si>
  <si>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</si>
  <si>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</si>
  <si>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</si>
  <si>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</si>
  <si>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</si>
  <si>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</si>
  <si>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</si>
  <si>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</si>
  <si>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</si>
  <si>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</si>
  <si>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</si>
  <si>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</si>
  <si>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</si>
  <si>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</si>
  <si>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</si>
  <si>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</si>
  <si>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</si>
  <si>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</si>
  <si>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</si>
  <si>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</si>
  <si>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</si>
  <si>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</si>
  <si>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</si>
  <si>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</si>
  <si>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</si>
  <si>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</si>
  <si>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</si>
  <si>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</si>
  <si>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</si>
  <si>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</si>
  <si>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</si>
  <si>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</si>
  <si>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</si>
  <si>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</si>
  <si>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</si>
  <si>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</si>
  <si>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</si>
  <si>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</si>
  <si>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</si>
  <si>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</si>
  <si>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</si>
  <si>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</si>
  <si>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</si>
  <si>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</si>
  <si>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</si>
  <si>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</si>
  <si>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</si>
  <si>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</si>
  <si>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</si>
  <si>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</si>
  <si>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</si>
  <si>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</si>
  <si>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</si>
  <si>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</si>
  <si>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</si>
  <si>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</si>
  <si>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</si>
  <si>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</si>
  <si>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</si>
  <si>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</si>
  <si>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</si>
  <si>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</si>
  <si>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</si>
  <si>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</si>
  <si>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</si>
  <si>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</si>
  <si>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</si>
  <si>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</si>
  <si>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</si>
  <si>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</si>
  <si>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</si>
  <si>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</si>
  <si>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</si>
  <si>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</si>
  <si>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</si>
  <si>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</si>
  <si>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</si>
  <si>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</si>
  <si>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</si>
  <si>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</si>
  <si>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</si>
  <si>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</si>
  <si>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</si>
  <si>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</si>
  <si>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</si>
  <si>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</si>
  <si>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</si>
  <si>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</si>
  <si>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</si>
  <si>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</si>
  <si>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</si>
  <si>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</si>
  <si>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</si>
  <si>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</si>
  <si>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</si>
  <si>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</si>
  <si>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</si>
  <si>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</si>
  <si>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</si>
  <si>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</si>
  <si>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</si>
  <si>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</si>
  <si>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</si>
  <si>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</si>
  <si>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</si>
  <si>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</si>
  <si>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</si>
  <si>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</si>
  <si>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</si>
  <si>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</si>
  <si>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</si>
  <si>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</si>
  <si>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</si>
  <si>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</si>
  <si>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</si>
  <si>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</si>
  <si>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</si>
  <si>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</si>
  <si>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</si>
  <si>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</si>
  <si>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</si>
  <si>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</si>
  <si>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</si>
  <si>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</si>
  <si>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</si>
  <si>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</si>
  <si>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</si>
  <si>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</si>
  <si>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</si>
  <si>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</si>
  <si>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</si>
  <si>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</si>
  <si>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</si>
  <si>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</si>
  <si>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</si>
  <si>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</si>
  <si>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</si>
  <si>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</si>
  <si>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</si>
  <si>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</si>
  <si>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</si>
  <si>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</si>
  <si>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</si>
  <si>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</si>
  <si>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</si>
  <si>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</si>
  <si>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</si>
  <si>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</si>
  <si>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</si>
  <si>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</si>
  <si>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</si>
  <si>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</si>
  <si>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</si>
  <si>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</si>
  <si>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</si>
  <si>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</si>
  <si>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</si>
  <si>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</si>
  <si>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</si>
  <si>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</si>
  <si>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</si>
  <si>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</si>
  <si>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</si>
  <si>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</si>
  <si>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</si>
  <si>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</si>
  <si>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</si>
  <si>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</si>
  <si>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</si>
  <si>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</si>
  <si>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</si>
  <si>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</si>
  <si>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</si>
  <si>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</si>
  <si>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</si>
  <si>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</si>
  <si>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</si>
  <si>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</si>
  <si>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</si>
  <si>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</si>
  <si>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</si>
  <si>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</si>
  <si>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</si>
  <si>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</si>
  <si>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</si>
  <si>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</si>
  <si>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</si>
  <si>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</si>
  <si>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</si>
  <si>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</si>
  <si>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</si>
  <si>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</si>
  <si>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</si>
  <si>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</si>
  <si>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</si>
  <si>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</si>
  <si>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</si>
  <si>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</si>
  <si>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</si>
  <si>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</si>
  <si>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</si>
  <si>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</si>
  <si>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</si>
  <si>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</si>
  <si>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</si>
  <si>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</si>
  <si>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</si>
  <si>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</si>
  <si>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</si>
  <si>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</si>
  <si>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</si>
  <si>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</si>
  <si>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</si>
  <si>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</si>
  <si>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</si>
  <si>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</si>
  <si>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</si>
  <si>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</si>
  <si>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</si>
  <si>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</si>
  <si>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</si>
  <si>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</si>
  <si>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</si>
  <si>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</si>
  <si>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</si>
  <si>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</si>
  <si>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</si>
  <si>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</si>
  <si>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</si>
  <si>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</si>
  <si>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</si>
  <si>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</si>
  <si>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</si>
  <si>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</si>
  <si>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</si>
  <si>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</si>
  <si>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</si>
  <si>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</si>
  <si>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</si>
  <si>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</si>
  <si>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</si>
  <si>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</si>
  <si>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</si>
  <si>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</si>
  <si>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</si>
  <si>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</si>
  <si>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</si>
  <si>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</si>
  <si>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</si>
  <si>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</si>
  <si>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</si>
  <si>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</si>
  <si>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</si>
  <si>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</si>
  <si>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</si>
  <si>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</si>
  <si>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</si>
  <si>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</si>
  <si>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</si>
  <si>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</si>
  <si>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</si>
  <si>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</si>
  <si>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</si>
  <si>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</si>
  <si>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</si>
  <si>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</si>
  <si>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</si>
  <si>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</si>
  <si>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</si>
  <si>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</si>
  <si>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</si>
  <si>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</si>
  <si>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</si>
  <si>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</si>
  <si>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</si>
  <si>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</si>
  <si>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</si>
  <si>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</si>
  <si>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</si>
  <si>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</si>
  <si>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</si>
  <si>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</si>
  <si>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</si>
  <si>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</si>
  <si>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</si>
  <si>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</si>
  <si>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</si>
  <si>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</si>
  <si>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</si>
  <si>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</si>
  <si>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</si>
  <si>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</si>
  <si>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</si>
  <si>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</si>
  <si>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</si>
  <si>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</si>
  <si>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</si>
  <si>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</si>
  <si>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</si>
  <si>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</si>
  <si>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</si>
  <si>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</si>
  <si>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</si>
  <si>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</si>
  <si>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</si>
  <si>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</si>
  <si>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</si>
  <si>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</si>
  <si>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</si>
  <si>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</si>
  <si>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</si>
  <si>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</si>
  <si>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</si>
  <si>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</si>
  <si>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</si>
  <si>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</si>
  <si>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</si>
  <si>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</si>
  <si>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</si>
  <si>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</si>
  <si>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</si>
  <si>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</si>
  <si>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</si>
  <si>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</si>
  <si>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</si>
  <si>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</si>
  <si>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</si>
  <si>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</si>
  <si>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</si>
  <si>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</si>
  <si>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</si>
  <si>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</si>
  <si>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</si>
  <si>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</si>
  <si>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</si>
  <si>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</si>
  <si>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</si>
  <si>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</si>
  <si>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</si>
  <si>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</si>
  <si>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</si>
  <si>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</si>
  <si>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</si>
  <si>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</si>
  <si>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</si>
  <si>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</si>
  <si>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</si>
  <si>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</si>
  <si>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</si>
  <si>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</si>
  <si>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</si>
  <si>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</si>
  <si>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</si>
  <si>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</si>
  <si>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</si>
  <si>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</si>
  <si>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</si>
  <si>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</si>
  <si>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</si>
  <si>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</si>
  <si>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</si>
  <si>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</si>
  <si>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</si>
  <si>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</si>
  <si>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</si>
  <si>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</si>
  <si>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</si>
  <si>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</si>
  <si>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</si>
  <si>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</si>
  <si>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</si>
  <si>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</si>
  <si>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</si>
  <si>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</si>
  <si>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</si>
  <si>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</si>
  <si>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</si>
  <si>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</si>
  <si>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</si>
  <si>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</si>
  <si>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</si>
  <si>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</si>
  <si>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</si>
  <si>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</si>
  <si>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</si>
  <si>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</si>
  <si>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</si>
  <si>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</si>
  <si>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</si>
  <si>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</si>
  <si>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</si>
  <si>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</si>
  <si>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</si>
  <si>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</si>
  <si>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</si>
  <si>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</si>
  <si>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</si>
  <si>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</si>
  <si>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</si>
  <si>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</si>
  <si>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</si>
  <si>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</si>
  <si>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</si>
  <si>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</si>
  <si>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</si>
  <si>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</si>
  <si>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</si>
  <si>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</si>
  <si>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</si>
  <si>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</si>
  <si>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</si>
  <si>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</si>
  <si>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</si>
  <si>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</si>
  <si>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</si>
  <si>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</si>
  <si>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</si>
  <si>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</si>
  <si>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</si>
  <si>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</si>
  <si>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</si>
  <si>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</si>
  <si>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</si>
  <si>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</si>
  <si>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</si>
  <si>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</si>
  <si>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</si>
  <si>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</si>
  <si>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</si>
  <si>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</si>
  <si>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</si>
  <si>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</si>
  <si>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</si>
  <si>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</si>
  <si>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</si>
  <si>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</si>
  <si>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</si>
  <si>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</si>
  <si>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</si>
  <si>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</si>
  <si>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</si>
  <si>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</si>
  <si>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</si>
  <si>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</si>
  <si>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</si>
  <si>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</si>
  <si>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</si>
  <si>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</si>
  <si>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</si>
  <si>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</si>
  <si>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</si>
  <si>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</si>
  <si>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</si>
  <si>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</si>
  <si>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</si>
  <si>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</si>
  <si>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</si>
  <si>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</si>
  <si>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</si>
  <si>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</si>
  <si>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</si>
  <si>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</si>
  <si>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</si>
  <si>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</si>
  <si>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</si>
  <si>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</si>
  <si>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</si>
  <si>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</si>
  <si>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</si>
  <si>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</si>
  <si>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</si>
  <si>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</si>
  <si>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</si>
  <si>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</si>
  <si>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</si>
  <si>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</si>
  <si>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</si>
  <si>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</si>
  <si>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</si>
  <si>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</si>
  <si>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</si>
  <si>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</si>
  <si>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</si>
  <si>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</si>
  <si>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</si>
  <si>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</si>
  <si>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</si>
  <si>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</si>
  <si>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</si>
  <si>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</si>
  <si>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</si>
  <si>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</si>
  <si>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</si>
  <si>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</si>
  <si>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</si>
  <si>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</si>
  <si>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</si>
  <si>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</si>
  <si>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</si>
  <si>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</si>
  <si>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</si>
  <si>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</si>
  <si>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</si>
  <si>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</si>
  <si>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</si>
  <si>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</si>
  <si>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</si>
  <si>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</si>
  <si>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</si>
  <si>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</si>
  <si>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</si>
  <si>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</si>
  <si>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</si>
  <si>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</si>
  <si>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</si>
  <si>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</si>
  <si>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</si>
  <si>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</si>
  <si>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</si>
  <si>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</si>
  <si>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</si>
  <si>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</si>
  <si>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</si>
  <si>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</si>
  <si>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</si>
  <si>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</si>
  <si>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</si>
  <si>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</si>
  <si>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</si>
  <si>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</si>
  <si>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</si>
  <si>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</si>
  <si>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</si>
  <si>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</si>
  <si>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</si>
  <si>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</si>
  <si>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</si>
  <si>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</si>
  <si>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</si>
  <si>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</si>
  <si>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</si>
  <si>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</si>
  <si>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</si>
  <si>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</si>
  <si>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</si>
  <si>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</si>
  <si>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</si>
  <si>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</si>
  <si>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</si>
  <si>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</si>
  <si>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</si>
  <si>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</si>
  <si>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</si>
  <si>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</si>
  <si>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</si>
  <si>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</si>
  <si>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</si>
  <si>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</si>
  <si>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</si>
  <si>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</si>
  <si>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</si>
  <si>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</si>
  <si>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</si>
  <si>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</si>
  <si>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</si>
  <si>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</si>
  <si>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</si>
  <si>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</si>
  <si>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</si>
  <si>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</si>
  <si>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</si>
  <si>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</si>
  <si>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</si>
  <si>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</si>
  <si>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</si>
  <si>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</si>
  <si>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</si>
  <si>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</si>
  <si>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</si>
  <si>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</si>
  <si>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</si>
  <si>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</si>
  <si>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</si>
  <si>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</si>
  <si>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</si>
  <si>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</si>
  <si>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</si>
  <si>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</si>
  <si>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</si>
  <si>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</si>
  <si>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</si>
  <si>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</si>
  <si>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</si>
  <si>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</si>
  <si>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</si>
  <si>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</si>
  <si>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</si>
  <si>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</si>
  <si>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</si>
  <si>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</si>
  <si>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</si>
  <si>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</si>
  <si>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</si>
  <si>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</si>
  <si>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</si>
  <si>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</si>
  <si>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</si>
  <si>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</si>
  <si>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</si>
  <si>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</si>
  <si>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</si>
  <si>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</si>
  <si>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</si>
  <si>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</si>
  <si>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</si>
  <si>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</si>
  <si>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</si>
  <si>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</si>
  <si>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</si>
  <si>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</si>
  <si>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</si>
  <si>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</si>
  <si>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</si>
  <si>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</si>
  <si>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</si>
  <si>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</si>
  <si>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</si>
  <si>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</si>
  <si>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</si>
  <si>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</si>
  <si>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</si>
  <si>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</si>
  <si>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</si>
  <si>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</si>
  <si>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</si>
  <si>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</si>
  <si>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</si>
  <si>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</si>
  <si>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</si>
  <si>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</si>
  <si>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</si>
  <si>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</si>
  <si>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</si>
  <si>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</si>
  <si>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</si>
  <si>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</si>
  <si>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</si>
  <si>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</si>
  <si>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</si>
  <si>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</si>
  <si>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</si>
  <si>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</si>
  <si>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</si>
  <si>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</si>
  <si>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</si>
  <si>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</si>
  <si>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</si>
  <si>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</si>
  <si>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</si>
  <si>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</si>
  <si>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</si>
  <si>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</si>
  <si>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</si>
  <si>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</si>
  <si>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</si>
  <si>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</si>
  <si>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</si>
  <si>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</si>
  <si>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</si>
  <si>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</si>
  <si>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</si>
  <si>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</si>
  <si>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</si>
  <si>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</si>
  <si>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</si>
  <si>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</si>
  <si>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</si>
  <si>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</si>
  <si>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</si>
  <si>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</si>
  <si>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</si>
  <si>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</si>
  <si>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</si>
  <si>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</si>
  <si>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</si>
  <si>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</si>
  <si>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</si>
  <si>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</si>
  <si>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</si>
  <si>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</si>
  <si>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</si>
  <si>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</si>
  <si>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</si>
  <si>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</si>
  <si>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</si>
  <si>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</si>
  <si>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</si>
  <si>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</si>
  <si>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</si>
  <si>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</si>
  <si>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</si>
  <si>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</si>
  <si>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</si>
  <si>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</si>
  <si>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</si>
  <si>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</si>
  <si>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</si>
  <si>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</si>
  <si>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</si>
  <si>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</si>
  <si>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</si>
  <si>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</si>
  <si>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</si>
  <si>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</si>
  <si>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</si>
  <si>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</si>
  <si>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</si>
  <si>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</si>
  <si>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</si>
  <si>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</si>
  <si>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</si>
  <si>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</si>
  <si>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</si>
  <si>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</si>
  <si>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</si>
  <si>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</si>
  <si>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</si>
  <si>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</si>
  <si>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</si>
  <si>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</si>
  <si>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</si>
  <si>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</si>
  <si>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</si>
  <si>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</si>
  <si>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</si>
  <si>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</si>
  <si>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</si>
  <si>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</si>
  <si>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</si>
  <si>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</si>
  <si>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</si>
  <si>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</si>
  <si>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</si>
  <si>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</si>
  <si>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</si>
  <si>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</si>
  <si>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</si>
  <si>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</si>
  <si>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</si>
  <si>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</si>
  <si>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</si>
  <si>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</si>
  <si>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</si>
  <si>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</si>
  <si>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</si>
  <si>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</si>
  <si>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</si>
  <si>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</si>
  <si>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</si>
  <si>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</si>
  <si>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</si>
  <si>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</si>
  <si>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</si>
  <si>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</si>
  <si>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</si>
  <si>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</si>
  <si>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</si>
  <si>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</si>
  <si>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</si>
  <si>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</si>
  <si>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</si>
  <si>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</si>
  <si>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</si>
  <si>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</si>
  <si>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</si>
  <si>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</si>
  <si>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</si>
  <si>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</si>
  <si>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</si>
  <si>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</si>
  <si>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</si>
  <si>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</si>
  <si>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</si>
  <si>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</si>
  <si>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</si>
  <si>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</si>
  <si>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</si>
  <si>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</si>
  <si>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</si>
  <si>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</si>
  <si>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</si>
  <si>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</si>
  <si>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</si>
  <si>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</si>
  <si>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</si>
  <si>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</si>
  <si>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</si>
  <si>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</si>
  <si>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</si>
  <si>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</si>
  <si>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</si>
  <si>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</si>
  <si>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</si>
  <si>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</si>
  <si>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</si>
  <si>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</si>
  <si>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</si>
  <si>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</si>
  <si>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</si>
  <si>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</si>
  <si>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</si>
  <si>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</si>
  <si>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</si>
  <si>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</si>
  <si>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</si>
  <si>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</si>
  <si>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</si>
  <si>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</si>
  <si>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</si>
  <si>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</si>
  <si>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</si>
  <si>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</si>
  <si>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</si>
  <si>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</si>
  <si>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</si>
  <si>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</si>
  <si>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</si>
  <si>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</si>
  <si>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</si>
  <si>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</si>
  <si>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</si>
  <si>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</si>
  <si>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</si>
  <si>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</si>
  <si>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</si>
  <si>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</si>
  <si>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</si>
  <si>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</si>
  <si>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</si>
  <si>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</si>
  <si>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</si>
  <si>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</si>
  <si>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</si>
  <si>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</si>
  <si>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</si>
  <si>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</si>
  <si>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</si>
  <si>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</si>
  <si>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</si>
  <si>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</si>
  <si>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</si>
  <si>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</si>
  <si>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</si>
  <si>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</si>
  <si>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</si>
  <si>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</si>
  <si>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</si>
  <si>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</si>
  <si>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</si>
  <si>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</si>
  <si>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</si>
  <si>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</si>
  <si>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</si>
  <si>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</si>
  <si>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</si>
  <si>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</si>
  <si>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</si>
  <si>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</si>
  <si>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</si>
  <si>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</si>
  <si>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</si>
  <si>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</si>
  <si>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</si>
  <si>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</si>
  <si>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</si>
  <si>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</si>
  <si>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</si>
  <si>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</si>
  <si>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</si>
  <si>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</si>
  <si>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</si>
  <si>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</si>
  <si>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</si>
  <si>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</si>
  <si>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</si>
  <si>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</si>
  <si>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</si>
  <si>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</si>
  <si>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</si>
  <si>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</si>
  <si>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</si>
  <si>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</si>
  <si>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</si>
  <si>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</si>
  <si>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</si>
  <si>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</si>
  <si>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</si>
  <si>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</si>
  <si>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</si>
  <si>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</si>
  <si>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</si>
  <si>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</si>
  <si>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</si>
  <si>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</si>
  <si>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</si>
  <si>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</si>
  <si>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</si>
  <si>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</si>
  <si>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</si>
  <si>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</si>
  <si>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</si>
  <si>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</si>
  <si>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</si>
  <si>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</si>
  <si>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</si>
  <si>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</si>
  <si>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</si>
  <si>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</si>
  <si>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</si>
  <si>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</si>
  <si>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</si>
  <si>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</si>
  <si>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</si>
  <si>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</si>
  <si>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</si>
  <si>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</si>
  <si>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</si>
  <si>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</si>
  <si>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</si>
  <si>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</si>
  <si>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</si>
  <si>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</si>
  <si>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</si>
  <si>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</si>
  <si>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</si>
  <si>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</si>
  <si>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</si>
  <si>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</si>
  <si>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</si>
  <si>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</si>
  <si>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</si>
  <si>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</si>
  <si>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</si>
  <si>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</si>
  <si>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</si>
  <si>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</si>
  <si>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</si>
  <si>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</si>
  <si>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</si>
  <si>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</si>
  <si>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</si>
  <si>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</si>
  <si>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</si>
  <si>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</si>
  <si>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</si>
  <si>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</si>
  <si>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</si>
  <si>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</si>
  <si>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</si>
  <si>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</si>
  <si>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</si>
  <si>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</si>
  <si>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</si>
  <si>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</si>
  <si>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</si>
  <si>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</si>
  <si>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</si>
  <si>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</si>
  <si>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</si>
  <si>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</si>
  <si>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</si>
  <si>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</si>
  <si>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</si>
  <si>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</si>
  <si>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</si>
  <si>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</si>
  <si>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</si>
  <si>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</si>
  <si>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</si>
  <si>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</si>
  <si>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</si>
  <si>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</si>
  <si>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</si>
  <si>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</si>
  <si>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</si>
  <si>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</si>
  <si>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</si>
  <si>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</si>
  <si>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</si>
  <si>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</si>
  <si>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</si>
  <si>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</si>
  <si>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</si>
  <si>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</si>
  <si>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</si>
  <si>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</si>
  <si>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</si>
  <si>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</si>
  <si>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</si>
  <si>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</si>
  <si>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</si>
  <si>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</si>
  <si>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</si>
  <si>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</si>
  <si>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</si>
  <si>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</si>
  <si>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</si>
  <si>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</si>
  <si>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</si>
  <si>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</si>
  <si>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</si>
  <si>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</si>
  <si>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</si>
  <si>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</si>
  <si>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</si>
  <si>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</si>
  <si>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</si>
  <si>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</si>
  <si>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</si>
  <si>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</si>
  <si>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</si>
  <si>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</si>
  <si>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</si>
  <si>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</si>
  <si>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</si>
  <si>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</si>
  <si>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</si>
  <si>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</si>
  <si>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</si>
  <si>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</si>
  <si>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</si>
  <si>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</si>
  <si>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</si>
  <si>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</si>
  <si>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</si>
  <si>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</si>
  <si>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</si>
  <si>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</si>
  <si>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</si>
  <si>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</si>
  <si>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</si>
  <si>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</si>
  <si>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</si>
  <si>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</si>
  <si>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</si>
  <si>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</si>
  <si>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</si>
  <si>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</si>
  <si>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</si>
  <si>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</si>
  <si>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</si>
  <si>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</si>
  <si>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</si>
  <si>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</si>
  <si>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</si>
  <si>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</si>
  <si>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</si>
  <si>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</si>
  <si>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</si>
  <si>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</si>
  <si>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</si>
  <si>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</si>
  <si>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</si>
  <si>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</si>
  <si>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</si>
  <si>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</si>
  <si>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</si>
  <si>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</si>
  <si>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</si>
  <si>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</si>
  <si>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</si>
  <si>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</si>
  <si>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</si>
  <si>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</si>
  <si>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</si>
  <si>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</si>
  <si>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</si>
  <si>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</si>
  <si>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</si>
  <si>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</si>
  <si>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</si>
  <si>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</si>
  <si>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</si>
  <si>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</si>
  <si>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</si>
  <si>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</si>
  <si>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</si>
  <si>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</si>
  <si>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</si>
  <si>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</si>
  <si>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</si>
  <si>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</si>
  <si>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</si>
  <si>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</si>
  <si>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</si>
  <si>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</si>
  <si>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</si>
  <si>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</si>
  <si>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</si>
  <si>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</si>
  <si>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</si>
  <si>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</si>
  <si>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</si>
  <si>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</si>
  <si>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</si>
  <si>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</si>
  <si>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</si>
  <si>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</si>
  <si>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</si>
  <si>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</si>
  <si>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</si>
  <si>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</si>
  <si>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</si>
  <si>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</si>
  <si>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</si>
  <si>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</si>
  <si>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</si>
  <si>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</si>
  <si>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</si>
  <si>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</si>
  <si>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</si>
  <si>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</si>
  <si>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</si>
  <si>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</si>
  <si>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</si>
  <si>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</si>
  <si>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</si>
  <si>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</si>
  <si>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</si>
  <si>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</si>
  <si>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</si>
  <si>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</si>
  <si>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</si>
  <si>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</si>
  <si>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</si>
  <si>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</si>
  <si>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</si>
  <si>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</si>
  <si>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</si>
  <si>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</si>
  <si>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</si>
  <si>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</si>
  <si>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</si>
  <si>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</si>
  <si>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</si>
  <si>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</si>
  <si>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</si>
  <si>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</si>
  <si>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</si>
  <si>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</si>
  <si>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</si>
  <si>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</si>
  <si>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</si>
  <si>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</si>
  <si>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</si>
  <si>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</si>
  <si>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</si>
  <si>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</si>
  <si>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</si>
  <si>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</si>
  <si>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</si>
  <si>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</si>
  <si>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</si>
  <si>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</si>
  <si>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</si>
  <si>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</si>
  <si>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</si>
  <si>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</si>
  <si>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</si>
  <si>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</si>
  <si>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</si>
  <si>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</si>
  <si>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</si>
  <si>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</si>
  <si>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</si>
  <si>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</si>
  <si>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</si>
  <si>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</si>
  <si>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</si>
  <si>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</si>
  <si>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</si>
  <si>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</si>
  <si>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</si>
  <si>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</si>
  <si>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</si>
  <si>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</si>
  <si>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</si>
  <si>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</si>
  <si>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</si>
  <si>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</si>
  <si>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</si>
  <si>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</si>
  <si>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</si>
  <si>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</si>
  <si>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</si>
  <si>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</si>
  <si>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</si>
  <si>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</si>
  <si>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</si>
  <si>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</si>
  <si>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</si>
  <si>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</si>
  <si>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</si>
  <si>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</si>
  <si>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</si>
  <si>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</si>
  <si>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</si>
  <si>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</si>
  <si>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</si>
  <si>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</si>
  <si>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</si>
  <si>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</si>
  <si>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</si>
  <si>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</si>
  <si>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</si>
  <si>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</si>
  <si>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</si>
  <si>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</si>
  <si>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</si>
  <si>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</si>
  <si>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</si>
  <si>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</si>
  <si>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</si>
  <si>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</si>
  <si>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</si>
  <si>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</si>
  <si>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</si>
  <si>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</si>
  <si>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</si>
  <si>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</si>
  <si>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</si>
  <si>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</si>
  <si>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</si>
  <si>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</si>
  <si>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</si>
  <si>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</si>
  <si>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</si>
  <si>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</si>
  <si>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</si>
  <si>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</si>
  <si>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</si>
  <si>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</si>
  <si>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</si>
  <si>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</si>
  <si>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</si>
  <si>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</si>
  <si>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</si>
  <si>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</si>
  <si>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</si>
  <si>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</si>
  <si>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</si>
  <si>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</si>
  <si>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</si>
  <si>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</si>
  <si>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</si>
  <si>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</si>
  <si>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</si>
  <si>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</si>
  <si>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</si>
  <si>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</si>
  <si>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</si>
  <si>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</si>
  <si>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</si>
  <si>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</si>
  <si>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</si>
  <si>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</si>
  <si>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</si>
  <si>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</si>
  <si>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</si>
  <si>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</si>
  <si>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</si>
  <si>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</si>
  <si>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</si>
  <si>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</si>
  <si>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</si>
  <si>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</si>
  <si>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</si>
  <si>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</si>
  <si>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</si>
  <si>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</si>
  <si>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</si>
  <si>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</si>
  <si>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</si>
  <si>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</si>
  <si>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</si>
  <si>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</si>
  <si>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</si>
  <si>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</si>
  <si>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</si>
  <si>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</si>
  <si>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</si>
  <si>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</si>
  <si>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</si>
  <si>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</si>
  <si>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</si>
  <si>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</si>
  <si>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</si>
  <si>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</si>
  <si>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</si>
  <si>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</si>
  <si>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</si>
  <si>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</si>
  <si>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</si>
  <si>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</si>
  <si>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</si>
  <si>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</si>
  <si>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</si>
  <si>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</si>
  <si>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</si>
  <si>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</si>
  <si>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</si>
  <si>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</si>
  <si>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</si>
  <si>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</si>
  <si>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</si>
  <si>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</si>
  <si>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</si>
  <si>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</si>
  <si>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</si>
  <si>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</si>
  <si>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</si>
  <si>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</si>
  <si>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</si>
  <si>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</si>
  <si>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</si>
  <si>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</si>
  <si>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</si>
  <si>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</si>
  <si>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</si>
  <si>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</si>
  <si>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</si>
  <si>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</si>
  <si>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</si>
  <si>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</si>
  <si>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</si>
  <si>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</si>
  <si>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</si>
  <si>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</si>
  <si>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</si>
  <si>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</si>
  <si>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</si>
  <si>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</si>
  <si>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</si>
  <si>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</si>
  <si>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</si>
  <si>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</si>
  <si>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</si>
  <si>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</si>
  <si>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</si>
  <si>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</si>
  <si>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</si>
  <si>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</si>
  <si>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</si>
  <si>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</si>
  <si>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</si>
  <si>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</si>
  <si>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</si>
  <si>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</si>
  <si>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</si>
  <si>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</si>
  <si>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</si>
  <si>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</si>
  <si>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</si>
  <si>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</si>
  <si>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</si>
  <si>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</si>
  <si>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</si>
  <si>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</si>
  <si>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</si>
  <si>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</si>
  <si>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</si>
  <si>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</si>
  <si>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</si>
  <si>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</si>
  <si>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</si>
  <si>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</si>
  <si>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</si>
  <si>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</si>
  <si>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</si>
  <si>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</si>
  <si>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</si>
  <si>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</si>
  <si>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</si>
  <si>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</si>
  <si>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</si>
  <si>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</si>
  <si>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</si>
  <si>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</si>
  <si>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</si>
  <si>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</si>
  <si>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</si>
  <si>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</si>
  <si>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</si>
  <si>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</si>
  <si>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</si>
  <si>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</si>
  <si>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</si>
  <si>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</si>
  <si>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</si>
  <si>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</si>
  <si>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</si>
  <si>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</si>
  <si>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</si>
  <si>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</si>
  <si>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</si>
  <si>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</si>
  <si>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</si>
  <si>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</si>
  <si>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</si>
  <si>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</si>
  <si>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</si>
  <si>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</si>
  <si>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</si>
  <si>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</si>
  <si>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</si>
  <si>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</si>
  <si>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</si>
  <si>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</si>
  <si>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</si>
  <si>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</si>
  <si>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</si>
  <si>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</si>
  <si>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</si>
  <si>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</si>
  <si>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</si>
  <si>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</si>
  <si>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</si>
  <si>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</si>
  <si>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</si>
  <si>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</si>
  <si>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</si>
  <si>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</si>
  <si>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</si>
  <si>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</si>
  <si>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</si>
  <si>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</si>
  <si>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</si>
  <si>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</si>
  <si>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</si>
  <si>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</si>
  <si>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</si>
  <si>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</si>
  <si>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</si>
  <si>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</si>
  <si>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</si>
  <si>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</si>
  <si>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</si>
  <si>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</si>
  <si>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</si>
  <si>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</si>
  <si>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</si>
  <si>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</si>
  <si>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</si>
  <si>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</si>
  <si>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</si>
  <si>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</si>
  <si>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</si>
  <si>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</si>
  <si>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</si>
  <si>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</si>
  <si>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</si>
  <si>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</si>
  <si>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</si>
  <si>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</si>
  <si>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</si>
  <si>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</si>
  <si>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</si>
  <si>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</si>
  <si>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</si>
  <si>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</si>
  <si>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</si>
  <si>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</si>
  <si>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</si>
  <si>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</si>
  <si>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</si>
  <si>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</si>
  <si>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</si>
  <si>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</si>
  <si>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</si>
  <si>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</si>
  <si>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</si>
  <si>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</si>
  <si>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</si>
  <si>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</si>
  <si>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</si>
  <si>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</si>
  <si>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</si>
  <si>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</si>
  <si>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</si>
  <si>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</si>
  <si>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</si>
  <si>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</si>
  <si>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</si>
  <si>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</si>
  <si>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</si>
  <si>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</si>
  <si>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</si>
  <si>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</si>
  <si>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</si>
  <si>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</si>
  <si>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</si>
  <si>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</si>
  <si>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</si>
  <si>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</si>
  <si>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</si>
  <si>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</si>
  <si>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</si>
  <si>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</si>
  <si>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</si>
  <si>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</si>
  <si>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</si>
  <si>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</si>
  <si>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</si>
  <si>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</si>
  <si>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</si>
  <si>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</si>
  <si>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</si>
  <si>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</si>
  <si>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</si>
  <si>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</si>
  <si>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</si>
  <si>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</si>
  <si>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</si>
  <si>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</si>
  <si>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</si>
  <si>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</si>
  <si>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</si>
  <si>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</si>
  <si>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</si>
  <si>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</si>
  <si>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</si>
  <si>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</si>
  <si>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</si>
  <si>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</si>
  <si>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</si>
  <si>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</si>
  <si>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</si>
  <si>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</si>
  <si>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</si>
  <si>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</si>
  <si>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</si>
  <si>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</si>
  <si>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</si>
  <si>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</si>
  <si>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</si>
  <si>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</si>
  <si>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</si>
  <si>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</si>
  <si>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</si>
  <si>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</si>
  <si>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</si>
  <si>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</si>
  <si>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</si>
  <si>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</si>
  <si>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</si>
  <si>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</si>
  <si>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</si>
  <si>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</si>
  <si>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</si>
  <si>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</si>
  <si>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</si>
  <si>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</si>
  <si>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</si>
  <si>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</si>
  <si>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</si>
  <si>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</si>
  <si>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</si>
  <si>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</si>
  <si>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</si>
  <si>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</si>
  <si>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</si>
  <si>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</si>
  <si>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</si>
  <si>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</si>
  <si>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</si>
  <si>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</si>
  <si>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</si>
  <si>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</si>
  <si>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</si>
  <si>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</si>
  <si>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</si>
  <si>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</si>
  <si>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</si>
  <si>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</si>
  <si>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</si>
  <si>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</si>
  <si>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</si>
  <si>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</si>
  <si>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</si>
  <si>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</si>
  <si>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</si>
  <si>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</si>
  <si>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</si>
  <si>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</si>
  <si>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</si>
  <si>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</si>
  <si>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</si>
  <si>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</si>
  <si>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</si>
  <si>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</si>
  <si>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</si>
  <si>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</si>
  <si>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</si>
  <si>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</si>
  <si>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</si>
  <si>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</si>
  <si>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</si>
  <si>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</si>
  <si>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</si>
  <si>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</si>
  <si>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</si>
  <si>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</si>
  <si>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</si>
  <si>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</si>
  <si>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</si>
  <si>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</si>
  <si>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</si>
  <si>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</si>
  <si>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</si>
  <si>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</si>
  <si>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</si>
  <si>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</si>
  <si>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</si>
  <si>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</si>
  <si>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</si>
  <si>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</si>
  <si>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</si>
  <si>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</si>
  <si>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</si>
  <si>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</si>
  <si>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</si>
  <si>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</si>
  <si>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</si>
  <si>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</si>
  <si>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</si>
  <si>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</si>
  <si>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</si>
  <si>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</si>
  <si>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</si>
  <si>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</si>
  <si>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</si>
  <si>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</si>
  <si>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</si>
  <si>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</si>
  <si>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</si>
  <si>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</si>
  <si>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</si>
  <si>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</si>
  <si>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</si>
  <si>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</si>
  <si>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</si>
  <si>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</si>
  <si>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</si>
  <si>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</si>
  <si>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</si>
  <si>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</si>
  <si>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</si>
  <si>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</si>
  <si>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</si>
  <si>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</si>
  <si>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</si>
  <si>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</si>
  <si>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</si>
  <si>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</si>
  <si>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</si>
  <si>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</si>
  <si>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</si>
  <si>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</si>
  <si>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</si>
  <si>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</si>
  <si>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</si>
  <si>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</si>
  <si>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</si>
  <si>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</si>
  <si>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</si>
  <si>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</si>
  <si>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</si>
  <si>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</si>
  <si>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</si>
  <si>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</si>
  <si>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</si>
  <si>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</si>
  <si>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</si>
  <si>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</si>
  <si>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</si>
  <si>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</si>
  <si>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</si>
  <si>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</si>
  <si>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</si>
  <si>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</si>
  <si>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</si>
  <si>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</si>
  <si>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</si>
  <si>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</si>
  <si>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</si>
  <si>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</si>
  <si>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</si>
  <si>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</si>
  <si>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</si>
  <si>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</si>
  <si>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</si>
  <si>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</si>
  <si>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</si>
  <si>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</si>
  <si>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</si>
  <si>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</si>
  <si>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</si>
  <si>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</si>
  <si>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</si>
  <si>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</si>
  <si>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</si>
  <si>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</si>
  <si>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</si>
  <si>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</si>
  <si>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</si>
  <si>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</si>
  <si>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</si>
  <si>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</si>
  <si>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</si>
  <si>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</si>
  <si>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</si>
  <si>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</si>
  <si>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</si>
  <si>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</si>
  <si>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</si>
  <si>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</si>
  <si>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</si>
  <si>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</si>
  <si>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</si>
  <si>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</si>
  <si>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</si>
  <si>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</si>
  <si>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</si>
  <si>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</si>
  <si>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</si>
  <si>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</si>
  <si>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</si>
  <si>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</si>
  <si>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</si>
  <si>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</si>
  <si>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</si>
  <si>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</si>
  <si>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</si>
  <si>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</si>
  <si>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</si>
  <si>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</si>
  <si>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</si>
  <si>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</si>
  <si>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</si>
  <si>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</si>
  <si>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</si>
  <si>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</si>
  <si>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</si>
  <si>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</si>
  <si>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</si>
  <si>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</si>
  <si>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</si>
  <si>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</si>
  <si>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</si>
  <si>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</si>
  <si>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</si>
  <si>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</si>
  <si>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</si>
  <si>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</si>
  <si>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</si>
  <si>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</si>
  <si>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</si>
  <si>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</si>
  <si>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</si>
  <si>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</si>
  <si>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</si>
  <si>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</si>
  <si>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</si>
  <si>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</si>
  <si>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</si>
  <si>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</si>
  <si>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</si>
  <si>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</si>
  <si>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</si>
  <si>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</si>
  <si>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</si>
  <si>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</si>
  <si>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</si>
  <si>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</si>
  <si>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</si>
  <si>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</si>
  <si>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</si>
  <si>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</si>
  <si>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</si>
  <si>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</si>
  <si>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</si>
  <si>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</si>
  <si>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</si>
  <si>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</si>
  <si>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</si>
  <si>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</si>
  <si>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</si>
  <si>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</si>
  <si>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</si>
  <si>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</si>
  <si>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</si>
  <si>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</si>
  <si>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</si>
  <si>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</si>
  <si>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</si>
  <si>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</si>
  <si>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</si>
  <si>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</si>
  <si>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</si>
  <si>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</si>
  <si>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</si>
  <si>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</si>
  <si>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</si>
  <si>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</si>
  <si>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</si>
  <si>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</si>
  <si>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</si>
  <si>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</si>
  <si>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</si>
  <si>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</si>
  <si>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</si>
  <si>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</si>
  <si>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</si>
  <si>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</si>
  <si>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</si>
  <si>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</si>
  <si>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</si>
  <si>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</si>
  <si>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</si>
  <si>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</si>
  <si>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</si>
  <si>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</si>
  <si>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</si>
  <si>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</si>
  <si>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</si>
  <si>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</si>
  <si>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</si>
  <si>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</si>
  <si>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</si>
  <si>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</si>
  <si>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</si>
  <si>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</si>
  <si>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</si>
  <si>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</si>
  <si>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</si>
  <si>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</si>
  <si>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</si>
  <si>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</si>
  <si>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</si>
  <si>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</si>
  <si>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</si>
  <si>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</si>
  <si>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</si>
  <si>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</si>
  <si>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</si>
  <si>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</si>
  <si>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</si>
  <si>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</si>
  <si>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</si>
  <si>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</si>
  <si>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</si>
  <si>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</si>
  <si>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</si>
  <si>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</si>
  <si>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</si>
  <si>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</si>
  <si>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</si>
  <si>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</si>
  <si>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</si>
  <si>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</si>
  <si>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</si>
  <si>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</si>
  <si>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</si>
  <si>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</si>
  <si>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</si>
  <si>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</si>
  <si>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</si>
  <si>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</si>
  <si>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</si>
  <si>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</si>
  <si>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</si>
  <si>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</si>
  <si>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</si>
  <si>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</si>
  <si>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</si>
  <si>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</si>
  <si>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</si>
  <si>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</si>
  <si>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</si>
  <si>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</si>
  <si>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</si>
  <si>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</si>
  <si>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</si>
  <si>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</si>
  <si>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</si>
  <si>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</si>
  <si>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</si>
  <si>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</si>
  <si>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</si>
  <si>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</si>
  <si>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</si>
  <si>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</si>
  <si>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</si>
  <si>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</si>
  <si>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</si>
  <si>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</si>
  <si>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</si>
  <si>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</si>
  <si>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</si>
  <si>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</si>
  <si>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</si>
  <si>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</si>
  <si>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</si>
  <si>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</si>
  <si>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</si>
  <si>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</si>
  <si>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</si>
  <si>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</si>
  <si>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</si>
  <si>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</si>
  <si>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</si>
  <si>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</si>
  <si>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</si>
  <si>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</si>
  <si>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</si>
  <si>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</si>
  <si>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</si>
  <si>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</si>
  <si>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</si>
  <si>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</si>
  <si>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</si>
  <si>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</si>
  <si>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</si>
  <si>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</si>
  <si>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</si>
  <si>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</si>
  <si>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</si>
  <si>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</si>
  <si>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</si>
  <si>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</si>
  <si>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</si>
  <si>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</si>
  <si>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</si>
  <si>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</si>
  <si>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</si>
  <si>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</si>
  <si>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</si>
  <si>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</si>
  <si>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</si>
  <si>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</si>
  <si>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</si>
  <si>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</si>
  <si>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</si>
  <si>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</si>
  <si>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</si>
  <si>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</si>
  <si>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</si>
  <si>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</si>
  <si>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</si>
  <si>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</si>
  <si>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</si>
  <si>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</si>
  <si>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</si>
  <si>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</si>
  <si>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</si>
  <si>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</si>
  <si>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</si>
  <si>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</si>
  <si>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</si>
  <si>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</si>
  <si>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</si>
  <si>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</si>
  <si>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</si>
  <si>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</si>
  <si>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</si>
  <si>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</si>
  <si>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</si>
  <si>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</si>
  <si>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</si>
  <si>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</si>
  <si>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</si>
  <si>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</si>
  <si>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</si>
  <si>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</si>
  <si>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</si>
  <si>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</si>
  <si>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</si>
  <si>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</si>
  <si>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</si>
  <si>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</si>
  <si>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</si>
  <si>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</si>
  <si>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</si>
  <si>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</si>
  <si>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</si>
  <si>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</si>
  <si>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</si>
  <si>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</si>
  <si>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</si>
  <si>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</si>
  <si>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</si>
  <si>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</si>
  <si>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</si>
  <si>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</si>
  <si>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</si>
  <si>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</si>
  <si>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</si>
  <si>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</si>
  <si>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</si>
  <si>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</si>
  <si>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</si>
  <si>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</si>
  <si>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</si>
  <si>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</si>
  <si>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</si>
  <si>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</si>
  <si>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</si>
  <si>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</si>
  <si>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</si>
  <si>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</si>
  <si>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</si>
  <si>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</si>
  <si>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</si>
  <si>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</si>
  <si>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</si>
  <si>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</si>
  <si>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</si>
  <si>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</si>
  <si>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</si>
  <si>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</si>
  <si>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</si>
  <si>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</si>
  <si>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</si>
  <si>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</si>
  <si>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</si>
  <si>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</si>
  <si>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</si>
  <si>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</si>
  <si>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</si>
  <si>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</si>
  <si>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</si>
  <si>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</si>
  <si>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</si>
  <si>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</si>
  <si>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</si>
  <si>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</si>
  <si>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</si>
  <si>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</si>
  <si>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</si>
  <si>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</si>
  <si>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</si>
  <si>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</si>
  <si>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</si>
  <si>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</si>
  <si>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</si>
  <si>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</si>
  <si>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</si>
  <si>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</si>
  <si>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</si>
  <si>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</si>
  <si>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</si>
  <si>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</si>
  <si>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</si>
  <si>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</si>
  <si>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</si>
  <si>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</si>
  <si>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</si>
  <si>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</si>
  <si>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</si>
  <si>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</si>
  <si>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</si>
  <si>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</si>
  <si>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</si>
  <si>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</si>
  <si>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</si>
  <si>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</si>
  <si>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</si>
  <si>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</si>
  <si>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</si>
  <si>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</si>
  <si>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</si>
  <si>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</si>
  <si>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</si>
  <si>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</si>
  <si>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</si>
  <si>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</si>
  <si>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</si>
  <si>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</si>
  <si>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</si>
  <si>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</si>
  <si>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</si>
  <si>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</si>
  <si>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</si>
  <si>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</si>
  <si>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</si>
  <si>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</si>
  <si>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</si>
  <si>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</si>
  <si>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</si>
  <si>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</si>
  <si>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</si>
  <si>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</si>
  <si>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</si>
  <si>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</si>
  <si>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</si>
  <si>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</si>
  <si>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</si>
  <si>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</si>
  <si>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</si>
  <si>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</si>
  <si>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</si>
  <si>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</si>
  <si>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</si>
  <si>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</si>
  <si>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</si>
  <si>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</si>
  <si>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</si>
  <si>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</si>
  <si>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</si>
  <si>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</si>
  <si>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</si>
  <si>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</si>
  <si>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</si>
  <si>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</si>
  <si>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</si>
  <si>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</si>
  <si>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</si>
  <si>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</si>
  <si>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</si>
  <si>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</si>
  <si>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</si>
  <si>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</si>
  <si>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</si>
  <si>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</si>
  <si>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</si>
  <si>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</si>
  <si>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</si>
  <si>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</si>
  <si>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</si>
  <si>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</si>
  <si>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</si>
  <si>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</si>
  <si>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</si>
  <si>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</si>
  <si>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</si>
  <si>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</si>
  <si>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</si>
  <si>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</si>
  <si>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</si>
  <si>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</si>
  <si>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</si>
  <si>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</si>
  <si>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</si>
  <si>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</si>
  <si>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</si>
  <si>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</si>
  <si>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</si>
  <si>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</si>
  <si>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</si>
  <si>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</si>
  <si>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</si>
  <si>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</si>
  <si>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</si>
  <si>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</si>
  <si>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</si>
  <si>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</si>
  <si>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</si>
  <si>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</si>
  <si>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</si>
  <si>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</si>
  <si>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</si>
  <si>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</si>
  <si>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</si>
  <si>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</si>
  <si>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</si>
  <si>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</si>
  <si>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</si>
  <si>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</si>
  <si>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</si>
  <si>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</si>
  <si>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</si>
  <si>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</si>
  <si>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</si>
  <si>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</si>
  <si>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</si>
  <si>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</si>
  <si>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</si>
  <si>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</si>
  <si>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</si>
  <si>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</si>
  <si>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</si>
  <si>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</si>
  <si>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</si>
  <si>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</si>
  <si>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</si>
  <si>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</si>
  <si>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</si>
  <si>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</si>
  <si>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</si>
  <si>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</si>
  <si>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</si>
  <si>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</si>
  <si>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</si>
  <si>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</si>
  <si>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</si>
  <si>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</si>
  <si>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</si>
  <si>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</si>
  <si>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</si>
  <si>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</si>
  <si>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</si>
  <si>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</si>
  <si>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</si>
  <si>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</si>
  <si>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</si>
  <si>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</si>
  <si>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</si>
  <si>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</si>
  <si>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</si>
  <si>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</si>
  <si>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</si>
  <si>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</si>
  <si>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</si>
  <si>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</si>
  <si>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</si>
  <si>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</si>
  <si>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</si>
  <si>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</si>
  <si>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</si>
  <si>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</si>
  <si>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</si>
  <si>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</si>
  <si>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</si>
  <si>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</si>
  <si>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</si>
  <si>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</si>
  <si>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</si>
  <si>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</si>
  <si>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</si>
  <si>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</si>
  <si>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</si>
  <si>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</si>
  <si>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</si>
  <si>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</si>
  <si>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</si>
  <si>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</si>
  <si>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</si>
  <si>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</si>
  <si>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</si>
  <si>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</si>
  <si>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</si>
  <si>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</si>
  <si>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</si>
  <si>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</si>
  <si>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</si>
  <si>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</si>
  <si>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</si>
  <si>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</si>
  <si>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</si>
  <si>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</si>
  <si>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</si>
  <si>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</si>
  <si>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</si>
  <si>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</si>
  <si>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</si>
  <si>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</si>
  <si>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</si>
  <si>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</si>
  <si>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</si>
  <si>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</si>
  <si>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</si>
  <si>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</si>
  <si>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</si>
  <si>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</si>
  <si>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</si>
  <si>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</si>
  <si>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</si>
  <si>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</si>
  <si>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</si>
  <si>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</si>
  <si>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</si>
  <si>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</si>
  <si>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</si>
  <si>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</si>
  <si>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</si>
  <si>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</si>
  <si>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</si>
  <si>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</si>
  <si>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</si>
  <si>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</si>
  <si>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</si>
  <si>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</si>
  <si>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</si>
  <si>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</si>
  <si>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</si>
  <si>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</si>
  <si>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</si>
  <si>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</si>
  <si>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</si>
  <si>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</si>
  <si>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</si>
  <si>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</si>
  <si>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</si>
  <si>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</si>
  <si>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</si>
  <si>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</si>
  <si>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</si>
  <si>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</si>
  <si>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</si>
  <si>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</si>
  <si>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</si>
  <si>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</si>
  <si>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</si>
  <si>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</si>
  <si>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</si>
  <si>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</si>
  <si>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</si>
  <si>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</si>
  <si>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</si>
  <si>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</si>
  <si>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</si>
  <si>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</si>
  <si>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</si>
  <si>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</si>
  <si>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</si>
  <si>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</si>
  <si>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</si>
  <si>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</si>
  <si>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</si>
  <si>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</si>
  <si>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</si>
  <si>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</si>
  <si>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</si>
  <si>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</si>
  <si>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</si>
  <si>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</si>
  <si>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</si>
  <si>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</si>
  <si>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</si>
  <si>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</si>
  <si>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</si>
  <si>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</si>
  <si>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</si>
  <si>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</si>
  <si>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</si>
  <si>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</si>
  <si>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</si>
  <si>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</si>
  <si>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</si>
  <si>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</si>
  <si>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</si>
  <si>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</si>
  <si>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</si>
  <si>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</si>
  <si>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</si>
  <si>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</si>
  <si>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</si>
  <si>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</si>
  <si>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</si>
  <si>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</si>
  <si>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</si>
  <si>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</si>
  <si>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</si>
  <si>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</si>
  <si>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</si>
  <si>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</si>
  <si>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</si>
  <si>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</si>
  <si>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</si>
  <si>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</si>
  <si>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</si>
  <si>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</si>
  <si>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</si>
  <si>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</si>
  <si>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</si>
  <si>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</si>
  <si>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</si>
  <si>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</si>
  <si>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</si>
  <si>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</si>
  <si>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</si>
  <si>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</si>
  <si>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</si>
  <si>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</si>
  <si>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</si>
  <si>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</si>
  <si>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</si>
  <si>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</si>
  <si>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</si>
  <si>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</si>
  <si>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</si>
  <si>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</si>
  <si>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</si>
  <si>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</si>
  <si>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</si>
  <si>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</si>
  <si>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</si>
  <si>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</si>
  <si>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</si>
  <si>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</si>
  <si>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</si>
  <si>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</si>
  <si>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</si>
  <si>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</si>
  <si>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</si>
  <si>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</si>
  <si>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</si>
  <si>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</si>
  <si>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</si>
  <si>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</si>
  <si>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</si>
  <si>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</si>
  <si>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</si>
  <si>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</si>
  <si>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</si>
  <si>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</si>
  <si>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</si>
  <si>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</si>
  <si>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</si>
  <si>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</si>
  <si>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</si>
  <si>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</si>
  <si>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</si>
  <si>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</si>
  <si>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</si>
  <si>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</si>
  <si>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</si>
  <si>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</si>
  <si>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</si>
  <si>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</si>
  <si>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</si>
  <si>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</si>
  <si>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</si>
  <si>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</si>
  <si>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</si>
  <si>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</si>
  <si>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</si>
  <si>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</si>
  <si>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</si>
  <si>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</si>
  <si>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</si>
  <si>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</si>
  <si>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</si>
  <si>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</si>
  <si>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</si>
  <si>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</si>
  <si>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</si>
  <si>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</si>
  <si>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</si>
  <si>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</si>
  <si>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</si>
  <si>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</si>
  <si>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</si>
  <si>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</si>
  <si>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</si>
  <si>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</si>
  <si>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</si>
  <si>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</si>
  <si>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</si>
  <si>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</si>
  <si>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</si>
  <si>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</si>
  <si>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</si>
  <si>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</si>
  <si>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</si>
  <si>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</si>
  <si>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</si>
  <si>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</si>
  <si>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</si>
  <si>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</si>
  <si>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</si>
  <si>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</si>
  <si>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</si>
  <si>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</si>
  <si>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</si>
  <si>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</si>
  <si>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</si>
  <si>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</si>
  <si>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</si>
  <si>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</si>
  <si>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</si>
  <si>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</si>
  <si>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</si>
  <si>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</si>
  <si>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</si>
  <si>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</si>
  <si>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</si>
  <si>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</si>
  <si>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</si>
  <si>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</si>
  <si>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</si>
  <si>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</si>
  <si>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</si>
  <si>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</si>
  <si>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</si>
  <si>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</si>
  <si>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</si>
  <si>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</si>
  <si>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</si>
  <si>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</si>
  <si>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</si>
  <si>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</si>
  <si>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</si>
  <si>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</si>
  <si>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</si>
  <si>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</si>
  <si>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</si>
  <si>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</si>
  <si>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</si>
  <si>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</si>
  <si>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</si>
  <si>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</si>
  <si>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</si>
  <si>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</si>
  <si>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</si>
  <si>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</si>
  <si>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</si>
  <si>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</si>
  <si>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</si>
  <si>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</si>
  <si>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</si>
  <si>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</si>
  <si>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</si>
  <si>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</si>
  <si>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</si>
  <si>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</si>
  <si>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</si>
  <si>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</si>
  <si>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</si>
  <si>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</si>
  <si>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</si>
  <si>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</si>
  <si>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</si>
  <si>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</si>
  <si>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</si>
  <si>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</si>
  <si>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</si>
  <si>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</si>
  <si>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</si>
  <si>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</si>
  <si>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</si>
  <si>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</si>
  <si>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</si>
  <si>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</si>
  <si>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</si>
  <si>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</si>
  <si>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</si>
  <si>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</si>
  <si>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</si>
  <si>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</si>
  <si>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</si>
  <si>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</si>
  <si>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</si>
  <si>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</si>
  <si>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</si>
  <si>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</si>
  <si>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</si>
  <si>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</si>
  <si>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</si>
  <si>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</si>
  <si>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</si>
  <si>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</si>
  <si>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</si>
  <si>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</si>
  <si>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</si>
  <si>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</si>
  <si>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</si>
  <si>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</si>
  <si>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</si>
  <si>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</si>
  <si>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</si>
  <si>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</si>
  <si>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</si>
  <si>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</si>
  <si>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</si>
  <si>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</si>
  <si>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</si>
  <si>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</si>
  <si>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</si>
  <si>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</si>
  <si>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</si>
  <si>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</si>
  <si>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</si>
  <si>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</si>
  <si>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</si>
  <si>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</si>
  <si>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</si>
  <si>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</si>
  <si>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</si>
  <si>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</si>
  <si>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</si>
  <si>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</si>
  <si>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</si>
  <si>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</si>
  <si>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</si>
  <si>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</si>
  <si>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</si>
  <si>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</si>
  <si>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</si>
  <si>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</si>
  <si>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</si>
  <si>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</si>
  <si>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</si>
  <si>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</si>
  <si>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</si>
  <si>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</si>
  <si>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</si>
  <si>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</si>
  <si>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</si>
  <si>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</si>
  <si>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</si>
  <si>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</si>
  <si>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</si>
  <si>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</si>
  <si>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</si>
  <si>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</si>
  <si>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</si>
  <si>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</si>
  <si>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</si>
  <si>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</si>
  <si>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</si>
  <si>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</si>
  <si>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</si>
  <si>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</si>
  <si>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</si>
  <si>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</si>
  <si>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</si>
  <si>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</si>
  <si>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</si>
  <si>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</si>
  <si>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</si>
  <si>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</si>
  <si>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</si>
  <si>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</si>
  <si>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</si>
  <si>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</si>
  <si>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</si>
  <si>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</si>
  <si>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</si>
  <si>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</si>
  <si>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</si>
  <si>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</si>
  <si>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</si>
  <si>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</si>
  <si>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</si>
  <si>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</si>
  <si>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</si>
  <si>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</si>
  <si>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</si>
  <si>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</si>
  <si>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</si>
  <si>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</si>
  <si>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</si>
  <si>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</si>
  <si>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</si>
  <si>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</si>
  <si>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</si>
  <si>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</si>
  <si>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</si>
  <si>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</si>
  <si>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</si>
  <si>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</si>
  <si>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</si>
  <si>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</si>
  <si>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</si>
  <si>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</si>
  <si>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</si>
  <si>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</si>
  <si>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</si>
  <si>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</si>
  <si>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</si>
  <si>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</si>
  <si>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</si>
  <si>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</si>
  <si>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</si>
  <si>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</si>
  <si>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</si>
  <si>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</si>
  <si>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</si>
  <si>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</si>
  <si>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</si>
  <si>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</si>
  <si>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</si>
  <si>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</si>
  <si>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</si>
  <si>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</si>
  <si>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</si>
  <si>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</si>
  <si>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</si>
  <si>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</si>
  <si>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</si>
  <si>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</si>
  <si>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</si>
  <si>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</si>
  <si>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</si>
  <si>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</si>
  <si>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</si>
  <si>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</si>
  <si>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</si>
  <si>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</si>
  <si>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</si>
  <si>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</si>
  <si>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</si>
  <si>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</si>
  <si>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</si>
  <si>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</si>
  <si>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</si>
  <si>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</si>
  <si>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</si>
  <si>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</si>
  <si>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</si>
  <si>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</si>
  <si>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</si>
  <si>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</si>
  <si>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</si>
  <si>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</si>
  <si>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</si>
  <si>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</si>
  <si>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</si>
  <si>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</si>
  <si>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</si>
  <si>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</si>
  <si>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</si>
  <si>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</si>
  <si>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</si>
  <si>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</si>
  <si>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</si>
  <si>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</si>
  <si>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</si>
  <si>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</si>
  <si>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</si>
  <si>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</si>
  <si>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</si>
  <si>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</si>
  <si>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</si>
  <si>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</si>
  <si>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</si>
  <si>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</si>
  <si>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</si>
  <si>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</si>
  <si>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</si>
  <si>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</si>
  <si>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</si>
  <si>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</si>
  <si>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</si>
  <si>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</si>
  <si>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</si>
  <si>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</si>
  <si>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</si>
  <si>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</si>
  <si>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</si>
  <si>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</si>
  <si>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</si>
  <si>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</si>
  <si>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</si>
  <si>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</si>
  <si>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</si>
  <si>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</si>
  <si>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</si>
  <si>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</si>
  <si>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</si>
  <si>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</si>
  <si>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</si>
  <si>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</si>
  <si>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</si>
  <si>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</si>
  <si>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</si>
  <si>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</si>
  <si>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</si>
  <si>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</si>
  <si>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</si>
  <si>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</si>
  <si>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</si>
  <si>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</si>
  <si>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</si>
  <si>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</si>
  <si>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</si>
  <si>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</si>
  <si>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</si>
  <si>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</si>
  <si>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</si>
  <si>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</si>
  <si>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</si>
  <si>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</si>
  <si>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</si>
  <si>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</si>
  <si>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</si>
  <si>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</si>
  <si>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</si>
  <si>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</si>
  <si>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</si>
  <si>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</si>
  <si>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</si>
  <si>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</si>
  <si>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</si>
  <si>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</si>
  <si>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</si>
  <si>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</si>
  <si>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</si>
  <si>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</si>
  <si>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</si>
  <si>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</si>
  <si>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</si>
  <si>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</si>
  <si>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</si>
  <si>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</si>
  <si>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</si>
  <si>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</si>
  <si>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</si>
  <si>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</si>
  <si>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</si>
  <si>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</si>
  <si>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</si>
  <si>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</si>
  <si>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</si>
  <si>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</si>
  <si>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</si>
  <si>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</si>
  <si>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</si>
  <si>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</si>
  <si>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</si>
  <si>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</si>
  <si>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</si>
  <si>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</si>
  <si>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</si>
  <si>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</si>
  <si>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</si>
  <si>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</si>
  <si>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</si>
  <si>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</si>
  <si>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</si>
  <si>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</si>
  <si>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</si>
  <si>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</si>
  <si>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</si>
  <si>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</si>
  <si>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</si>
  <si>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</si>
  <si>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</si>
  <si>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</si>
  <si>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</si>
  <si>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</si>
  <si>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</si>
  <si>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</si>
  <si>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</si>
  <si>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</si>
  <si>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</si>
  <si>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</si>
  <si>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</si>
  <si>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</si>
  <si>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</si>
  <si>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</si>
  <si>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</si>
  <si>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</si>
  <si>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</si>
  <si>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</si>
  <si>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</si>
  <si>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</si>
  <si>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</si>
  <si>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</si>
  <si>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</si>
  <si>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</si>
  <si>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</si>
  <si>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</si>
  <si>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</si>
  <si>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</si>
  <si>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</si>
  <si>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</si>
  <si>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</si>
  <si>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</si>
  <si>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</si>
  <si>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</si>
  <si>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</si>
  <si>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</si>
  <si>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</si>
  <si>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</si>
  <si>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</si>
  <si>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</si>
  <si>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</si>
  <si>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</si>
  <si>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</si>
  <si>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</si>
  <si>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</si>
  <si>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</si>
  <si>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</si>
  <si>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</si>
  <si>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</si>
  <si>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</si>
  <si>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</si>
  <si>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</si>
  <si>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</si>
  <si>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</si>
  <si>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</si>
  <si>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</si>
  <si>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</si>
  <si>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</si>
  <si>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</si>
  <si>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</si>
  <si>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</si>
  <si>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</si>
  <si>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</si>
  <si>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</si>
  <si>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</si>
  <si>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</si>
  <si>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</si>
  <si>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</si>
  <si>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</si>
  <si>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</si>
  <si>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</si>
  <si>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</si>
  <si>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</si>
  <si>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</si>
  <si>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</si>
  <si>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</si>
  <si>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</si>
  <si>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</si>
  <si>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</si>
  <si>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</si>
  <si>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</si>
  <si>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</si>
  <si>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</si>
  <si>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</si>
  <si>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</si>
  <si>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</si>
  <si>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</si>
  <si>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</si>
  <si>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</si>
  <si>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</si>
  <si>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</si>
  <si>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</si>
  <si>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</si>
  <si>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</si>
  <si>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</si>
  <si>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</si>
  <si>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</si>
  <si>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</si>
  <si>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</si>
  <si>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</si>
  <si>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</si>
  <si>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</si>
  <si>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</si>
  <si>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</si>
  <si>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</si>
  <si>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</si>
  <si>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</si>
  <si>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</si>
  <si>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</si>
  <si>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</si>
  <si>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</si>
  <si>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</si>
  <si>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</si>
  <si>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</si>
  <si>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</si>
  <si>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</si>
  <si>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</si>
  <si>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</si>
  <si>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</si>
  <si>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</si>
  <si>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</si>
  <si>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</si>
  <si>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</si>
  <si>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</si>
  <si>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</si>
  <si>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</si>
  <si>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</si>
  <si>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</si>
  <si>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</si>
  <si>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</si>
  <si>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</si>
  <si>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</si>
  <si>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</si>
  <si>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</si>
  <si>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</si>
  <si>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</si>
  <si>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</si>
  <si>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</si>
  <si>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</si>
  <si>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</si>
  <si>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</si>
  <si>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</si>
  <si>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</si>
  <si>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</si>
  <si>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</si>
  <si>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</si>
  <si>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</si>
  <si>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</si>
  <si>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</si>
  <si>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</si>
  <si>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</si>
  <si>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</si>
  <si>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</si>
  <si>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</si>
  <si>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</si>
  <si>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</si>
  <si>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</si>
  <si>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</si>
  <si>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</si>
  <si>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</si>
  <si>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</si>
  <si>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</si>
  <si>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</si>
  <si>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</si>
  <si>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</si>
  <si>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</si>
  <si>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</si>
  <si>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</si>
  <si>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</si>
  <si>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</si>
  <si>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</si>
  <si>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</si>
  <si>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</si>
  <si>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</si>
  <si>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</si>
  <si>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</si>
  <si>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</si>
  <si>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</si>
  <si>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</si>
  <si>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</si>
  <si>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</si>
  <si>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</si>
  <si>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</si>
  <si>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</si>
  <si>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</si>
  <si>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</si>
  <si>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</si>
  <si>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</si>
  <si>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</si>
  <si>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</si>
  <si>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</si>
  <si>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</si>
  <si>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</si>
  <si>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</si>
  <si>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</si>
  <si>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</si>
  <si>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</si>
  <si>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</si>
  <si>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</si>
  <si>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</si>
  <si>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</si>
  <si>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</si>
  <si>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</si>
  <si>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</si>
  <si>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</si>
  <si>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</si>
  <si>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</si>
  <si>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</si>
  <si>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</si>
  <si>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</si>
  <si>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</si>
  <si>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</si>
  <si>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</si>
  <si>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</si>
  <si>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</si>
  <si>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</si>
  <si>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</si>
  <si>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</si>
  <si>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</si>
  <si>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</si>
  <si>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</si>
  <si>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</si>
  <si>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</si>
  <si>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</si>
  <si>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</si>
  <si>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</si>
  <si>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</si>
  <si>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</si>
  <si>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</si>
  <si>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</si>
  <si>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</si>
  <si>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</si>
  <si>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</si>
  <si>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</si>
  <si>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</si>
  <si>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</si>
  <si>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</si>
  <si>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</si>
  <si>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</si>
  <si>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</si>
  <si>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</si>
  <si>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</si>
  <si>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</si>
  <si>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</si>
  <si>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</si>
  <si>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</si>
  <si>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</si>
  <si>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</si>
  <si>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</si>
  <si>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</si>
  <si>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</si>
  <si>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</si>
  <si>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</si>
  <si>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</si>
  <si>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</si>
  <si>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</si>
  <si>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</si>
  <si>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</si>
  <si>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</si>
  <si>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</si>
  <si>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</si>
  <si>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</si>
  <si>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</si>
  <si>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</si>
  <si>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</si>
  <si>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</si>
  <si>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</si>
  <si>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</si>
  <si>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</si>
  <si>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</si>
  <si>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</si>
  <si>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</si>
  <si>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</si>
  <si>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</si>
  <si>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</si>
  <si>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</si>
  <si>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</si>
  <si>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</si>
  <si>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</si>
  <si>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</si>
  <si>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</si>
  <si>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</si>
  <si>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</si>
  <si>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</si>
  <si>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</si>
  <si>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</si>
  <si>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</si>
  <si>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</si>
  <si>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</si>
  <si>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</si>
  <si>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</si>
  <si>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</si>
  <si>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</si>
  <si>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</si>
  <si>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</si>
  <si>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</si>
  <si>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</si>
  <si>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</si>
  <si>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</si>
  <si>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</si>
  <si>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</si>
  <si>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</si>
  <si>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</si>
  <si>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</si>
  <si>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</si>
  <si>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</si>
  <si>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</si>
  <si>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</si>
  <si>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</si>
  <si>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</si>
  <si>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</si>
  <si>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</si>
  <si>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</si>
  <si>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</si>
  <si>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</si>
  <si>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</si>
  <si>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</si>
  <si>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</si>
  <si>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</si>
  <si>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</si>
  <si>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</si>
  <si>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</si>
  <si>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</si>
  <si>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</si>
  <si>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</si>
  <si>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</si>
  <si>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</si>
  <si>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</si>
  <si>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</si>
  <si>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</si>
  <si>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</si>
  <si>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</si>
  <si>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</si>
  <si>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</si>
  <si>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</si>
  <si>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</si>
  <si>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</si>
  <si>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</si>
  <si>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</si>
  <si>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</si>
  <si>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</si>
  <si>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</si>
  <si>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</si>
  <si>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</si>
  <si>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</si>
  <si>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</si>
  <si>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</si>
  <si>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</si>
  <si>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</si>
  <si>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</si>
  <si>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</si>
  <si>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</si>
  <si>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</si>
  <si>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</si>
  <si>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</si>
  <si>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</si>
  <si>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</si>
  <si>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</si>
  <si>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</si>
  <si>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</si>
  <si>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</si>
  <si>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</si>
  <si>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</si>
  <si>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</si>
  <si>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</si>
  <si>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</si>
  <si>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</si>
  <si>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</si>
  <si>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</si>
  <si>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</si>
  <si>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</si>
  <si>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</si>
  <si>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</si>
  <si>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</si>
  <si>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</si>
  <si>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</si>
  <si>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</si>
  <si>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</si>
  <si>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</si>
  <si>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</si>
  <si>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</si>
  <si>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</si>
  <si>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</si>
  <si>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</si>
  <si>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</si>
  <si>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</si>
  <si>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</si>
  <si>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</si>
  <si>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</si>
  <si>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</si>
  <si>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</si>
  <si>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</si>
  <si>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</si>
  <si>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</si>
  <si>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</si>
  <si>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</si>
  <si>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</si>
  <si>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</si>
  <si>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</si>
  <si>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</si>
  <si>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</si>
  <si>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</si>
  <si>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</si>
  <si>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</si>
  <si>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</si>
  <si>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</si>
  <si>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</si>
  <si>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</si>
  <si>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</si>
  <si>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</si>
  <si>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</si>
  <si>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</si>
  <si>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</si>
  <si>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</si>
  <si>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</si>
  <si>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</si>
  <si>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</si>
  <si>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</si>
  <si>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</si>
  <si>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</si>
  <si>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</si>
  <si>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</si>
  <si>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</si>
  <si>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</si>
  <si>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</si>
  <si>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</si>
  <si>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</si>
  <si>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</si>
  <si>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</si>
  <si>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</si>
  <si>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</si>
  <si>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</si>
  <si>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</si>
  <si>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</si>
  <si>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</si>
  <si>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</si>
  <si>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</si>
  <si>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</si>
  <si>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</si>
  <si>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</si>
  <si>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</si>
  <si>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</si>
  <si>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</si>
  <si>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</si>
  <si>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</si>
  <si>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</si>
  <si>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</si>
  <si>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</si>
  <si>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</si>
  <si>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</si>
  <si>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</si>
  <si>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</si>
  <si>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</si>
  <si>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</si>
  <si>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</si>
  <si>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</si>
  <si>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</si>
  <si>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</si>
  <si>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</si>
  <si>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</si>
  <si>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</si>
  <si>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</si>
  <si>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</si>
  <si>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</si>
  <si>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</si>
  <si>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</si>
  <si>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</si>
  <si>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</si>
  <si>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</si>
  <si>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</si>
  <si>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</si>
  <si>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</si>
  <si>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</si>
  <si>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</si>
  <si>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</si>
  <si>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</si>
  <si>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</si>
  <si>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</si>
  <si>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</si>
  <si>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</si>
  <si>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</si>
  <si>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</si>
  <si>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</si>
  <si>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</si>
  <si>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</si>
  <si>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</si>
  <si>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</si>
  <si>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</si>
  <si>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</si>
  <si>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</si>
  <si>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</si>
  <si>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</si>
  <si>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</si>
  <si>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</si>
  <si>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</si>
  <si>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</si>
  <si>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</si>
  <si>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</si>
  <si>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</si>
  <si>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</si>
  <si>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</si>
  <si>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</si>
  <si>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</si>
  <si>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</si>
  <si>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</si>
  <si>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</si>
  <si>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</si>
  <si>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</si>
  <si>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</si>
  <si>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</si>
  <si>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</si>
  <si>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</si>
  <si>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</si>
  <si>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</si>
  <si>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</si>
  <si>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</si>
  <si>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</si>
  <si>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</si>
  <si>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</si>
  <si>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</si>
  <si>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</si>
  <si>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</si>
  <si>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</si>
  <si>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</si>
  <si>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</si>
  <si>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</si>
  <si>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</si>
  <si>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</si>
  <si>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</si>
  <si>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</si>
  <si>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</si>
  <si>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</si>
  <si>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</si>
  <si>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</si>
  <si>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</si>
  <si>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</si>
  <si>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</si>
  <si>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</si>
  <si>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</si>
  <si>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</si>
  <si>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</si>
  <si>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</si>
  <si>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</si>
  <si>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</si>
  <si>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</si>
  <si>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</si>
  <si>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</si>
  <si>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</si>
  <si>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</si>
  <si>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</si>
  <si>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</si>
  <si>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</si>
  <si>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</si>
  <si>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</si>
  <si>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</si>
  <si>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</si>
  <si>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</si>
  <si>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</si>
  <si>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</si>
  <si>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</si>
  <si>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</si>
  <si>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</si>
  <si>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</si>
  <si>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</si>
  <si>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</si>
  <si>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</si>
  <si>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</si>
  <si>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</si>
  <si>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</si>
  <si>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</si>
  <si>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</si>
  <si>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</si>
  <si>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</si>
  <si>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</si>
  <si>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</si>
  <si>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</si>
  <si>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</si>
  <si>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</si>
  <si>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</si>
  <si>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</si>
  <si>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</si>
  <si>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</si>
  <si>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</si>
  <si>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</si>
  <si>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</si>
  <si>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</si>
  <si>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</si>
  <si>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</si>
  <si>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</si>
  <si>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</si>
  <si>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</si>
  <si>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</si>
  <si>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</si>
  <si>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</si>
  <si>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</si>
  <si>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</si>
  <si>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</si>
  <si>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</si>
  <si>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</si>
  <si>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</si>
  <si>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</si>
  <si>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</si>
  <si>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</si>
  <si>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</si>
  <si>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</si>
  <si>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</si>
  <si>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</si>
  <si>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</si>
  <si>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</si>
  <si>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</si>
  <si>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</si>
  <si>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</si>
  <si>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</si>
  <si>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</si>
  <si>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</si>
  <si>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</si>
  <si>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</si>
  <si>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</si>
  <si>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</si>
  <si>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</si>
  <si>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</si>
  <si>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</si>
  <si>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</si>
  <si>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</si>
  <si>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</si>
  <si>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</si>
  <si>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</si>
  <si>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</si>
  <si>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</si>
  <si>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</si>
  <si>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</si>
  <si>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</si>
  <si>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</si>
  <si>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</si>
  <si>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</si>
  <si>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</si>
  <si>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</si>
  <si>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</si>
  <si>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</si>
  <si>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</si>
  <si>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</si>
  <si>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</si>
  <si>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</si>
  <si>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</si>
  <si>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</si>
  <si>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</si>
  <si>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</si>
  <si>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</si>
  <si>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</si>
  <si>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</si>
  <si>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</si>
  <si>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</si>
  <si>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</si>
  <si>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</si>
  <si>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</si>
  <si>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</si>
  <si>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</si>
  <si>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</si>
  <si>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</si>
  <si>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</si>
  <si>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</si>
  <si>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</si>
  <si>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</si>
  <si>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</si>
  <si>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</si>
  <si>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</si>
  <si>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</si>
  <si>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</si>
  <si>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</si>
  <si>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</si>
  <si>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</si>
  <si>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</si>
  <si>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</si>
  <si>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</si>
  <si>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</si>
  <si>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</si>
  <si>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</si>
  <si>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</si>
  <si>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</si>
  <si>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</si>
  <si>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</si>
  <si>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</si>
  <si>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</si>
  <si>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</si>
  <si>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</si>
  <si>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</si>
  <si>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</si>
  <si>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</si>
  <si>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</si>
  <si>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</si>
  <si>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</si>
  <si>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</si>
  <si>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</si>
  <si>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</si>
  <si>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</si>
  <si>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</si>
  <si>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</si>
  <si>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</si>
  <si>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</si>
  <si>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</si>
  <si>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</si>
  <si>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</si>
  <si>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</si>
  <si>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</si>
  <si>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</si>
  <si>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</si>
  <si>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</si>
  <si>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</si>
  <si>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</si>
  <si>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</si>
  <si>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</si>
  <si>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</si>
  <si>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</si>
  <si>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</si>
  <si>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</si>
  <si>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</si>
  <si>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</si>
  <si>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</si>
  <si>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</si>
  <si>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</si>
  <si>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</si>
  <si>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</si>
  <si>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</si>
  <si>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</si>
  <si>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</si>
  <si>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</si>
  <si>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</si>
  <si>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</si>
  <si>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</si>
  <si>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</si>
  <si>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</si>
  <si>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</si>
  <si>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</si>
  <si>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</si>
  <si>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</si>
  <si>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</si>
  <si>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</si>
  <si>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</si>
  <si>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</si>
  <si>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</si>
  <si>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</si>
  <si>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</si>
  <si>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</si>
  <si>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</si>
  <si>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</si>
  <si>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</si>
  <si>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</si>
  <si>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</si>
  <si>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</si>
  <si>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</si>
  <si>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</si>
  <si>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</si>
  <si>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</si>
  <si>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</si>
  <si>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</si>
  <si>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</si>
  <si>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</si>
  <si>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</si>
  <si>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</si>
  <si>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</si>
  <si>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</si>
  <si>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</si>
  <si>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</si>
  <si>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</si>
  <si>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</si>
  <si>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</si>
  <si>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</si>
  <si>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</si>
  <si>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</si>
  <si>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</si>
  <si>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</si>
  <si>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</si>
  <si>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</si>
  <si>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</si>
  <si>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</si>
  <si>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</si>
  <si>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</si>
  <si>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</si>
  <si>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</si>
  <si>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</si>
  <si>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</si>
  <si>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</si>
  <si>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</si>
  <si>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</si>
  <si>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</si>
  <si>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</si>
  <si>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</si>
  <si>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</si>
  <si>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</si>
  <si>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</si>
  <si>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</si>
  <si>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</si>
  <si>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</si>
  <si>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</si>
  <si>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</si>
  <si>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</si>
  <si>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</si>
  <si>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</si>
  <si>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</si>
  <si>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</si>
  <si>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</si>
  <si>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</si>
  <si>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</si>
  <si>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</si>
  <si>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</si>
  <si>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</si>
  <si>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</si>
  <si>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</si>
  <si>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</si>
  <si>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</si>
  <si>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</si>
  <si>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</si>
  <si>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</si>
  <si>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</si>
  <si>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</si>
  <si>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</si>
  <si>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</si>
  <si>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</si>
  <si>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</si>
  <si>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</si>
  <si>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</si>
  <si>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</si>
  <si>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</si>
  <si>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</si>
  <si>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</si>
  <si>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</si>
  <si>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</si>
  <si>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</si>
  <si>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</si>
  <si>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</si>
  <si>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</si>
  <si>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</si>
  <si>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</si>
  <si>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</si>
  <si>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</si>
  <si>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</si>
  <si>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</si>
  <si>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</si>
  <si>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</si>
  <si>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</si>
  <si>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</si>
  <si>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</si>
  <si>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</si>
  <si>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</si>
  <si>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</si>
  <si>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</si>
  <si>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</si>
  <si>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</si>
  <si>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</si>
  <si>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</si>
  <si>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</si>
  <si>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</si>
  <si>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</si>
  <si>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</si>
  <si>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</si>
  <si>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</si>
  <si>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</si>
  <si>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</si>
  <si>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</si>
  <si>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</si>
  <si>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</si>
  <si>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</si>
  <si>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</si>
  <si>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</si>
  <si>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</si>
  <si>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</si>
  <si>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</si>
  <si>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</si>
  <si>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</si>
  <si>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</si>
  <si>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</si>
  <si>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</si>
  <si>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</si>
  <si>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</si>
  <si>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</si>
  <si>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</si>
  <si>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</si>
  <si>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</si>
  <si>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</si>
  <si>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</si>
  <si>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</si>
  <si>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</si>
  <si>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</si>
  <si>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</si>
  <si>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</si>
  <si>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</si>
  <si>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</si>
  <si>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</si>
  <si>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</si>
  <si>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</si>
  <si>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</si>
  <si>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</si>
  <si>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</si>
  <si>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</si>
  <si>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</si>
  <si>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</si>
  <si>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</si>
  <si>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</si>
  <si>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</si>
  <si>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</si>
  <si>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</si>
  <si>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</si>
  <si>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</si>
  <si>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</si>
  <si>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</si>
  <si>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</si>
  <si>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</si>
  <si>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</si>
  <si>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</si>
  <si>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</si>
  <si>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</si>
  <si>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</si>
  <si>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</si>
  <si>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</si>
  <si>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</si>
  <si>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</si>
  <si>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</si>
  <si>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</si>
  <si>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</si>
  <si>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</si>
  <si>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</si>
  <si>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</si>
  <si>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</si>
  <si>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</si>
  <si>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</si>
  <si>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</si>
  <si>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</si>
  <si>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</si>
  <si>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</si>
  <si>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</si>
  <si>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</si>
  <si>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</si>
  <si>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</si>
  <si>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</si>
  <si>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</si>
  <si>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</si>
  <si>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</si>
  <si>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</si>
  <si>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</si>
  <si>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</si>
  <si>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</si>
  <si>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</si>
  <si>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</si>
  <si>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</si>
  <si>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</si>
  <si>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</si>
  <si>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</si>
  <si>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</si>
  <si>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</si>
  <si>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</si>
  <si>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</si>
  <si>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</si>
  <si>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</si>
  <si>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</si>
  <si>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</si>
  <si>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</si>
  <si>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</si>
  <si>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</si>
  <si>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</si>
  <si>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</si>
  <si>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</si>
  <si>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</si>
  <si>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</si>
  <si>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</si>
  <si>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</si>
  <si>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</si>
  <si>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</si>
  <si>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</si>
  <si>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</si>
  <si>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</si>
  <si>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</si>
  <si>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</si>
  <si>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</si>
  <si>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</si>
  <si>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</si>
  <si>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</si>
  <si>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</si>
  <si>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</si>
  <si>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</si>
  <si>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</si>
  <si>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</si>
  <si>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</si>
  <si>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</si>
  <si>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</si>
  <si>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</si>
  <si>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</si>
  <si>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</si>
  <si>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</si>
  <si>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</si>
  <si>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</si>
  <si>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</si>
  <si>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</si>
  <si>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</si>
  <si>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</si>
  <si>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</si>
  <si>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</si>
  <si>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</si>
  <si>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</si>
  <si>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</si>
  <si>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</si>
  <si>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</si>
  <si>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</si>
  <si>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</si>
  <si>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</si>
  <si>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</si>
  <si>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</si>
  <si>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</si>
  <si>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</si>
  <si>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</si>
  <si>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</si>
  <si>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</si>
  <si>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</si>
  <si>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</si>
  <si>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</si>
  <si>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</si>
  <si>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</si>
  <si>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</si>
  <si>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</si>
  <si>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</si>
  <si>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</si>
  <si>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</si>
  <si>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</si>
  <si>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</si>
  <si>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</si>
  <si>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</si>
  <si>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</si>
  <si>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</si>
  <si>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</si>
  <si>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</si>
  <si>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</si>
  <si>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</si>
  <si>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</si>
  <si>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</si>
  <si>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</si>
  <si>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</si>
  <si>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</si>
  <si>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</si>
  <si>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</si>
  <si>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</si>
  <si>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</si>
  <si>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</si>
  <si>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</si>
  <si>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</si>
  <si>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</si>
  <si>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</si>
  <si>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</si>
  <si>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</si>
  <si>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</si>
  <si>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</si>
  <si>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</si>
  <si>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</si>
  <si>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</si>
  <si>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</si>
  <si>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</si>
  <si>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</si>
  <si>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</si>
  <si>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</si>
  <si>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</si>
  <si>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</si>
  <si>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</si>
  <si>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</si>
  <si>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</si>
  <si>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</si>
  <si>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</si>
  <si>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</si>
  <si>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</si>
  <si>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</si>
  <si>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</si>
  <si>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</si>
  <si>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</si>
  <si>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</si>
  <si>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</si>
  <si>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</si>
  <si>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</si>
  <si>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</si>
  <si>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</si>
  <si>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</si>
  <si>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</si>
  <si>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</si>
  <si>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</si>
  <si>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</si>
  <si>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</si>
  <si>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</si>
  <si>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</si>
  <si>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</si>
  <si>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</si>
  <si>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</si>
  <si>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</si>
  <si>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</si>
  <si>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</si>
  <si>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</si>
  <si>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</si>
  <si>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</si>
  <si>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</si>
  <si>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</si>
  <si>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</si>
  <si>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</si>
  <si>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</si>
  <si>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</si>
  <si>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</si>
  <si>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</si>
  <si>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</si>
  <si>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</si>
  <si>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</si>
  <si>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</si>
  <si>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</si>
  <si>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</si>
  <si>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</si>
  <si>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</si>
  <si>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</si>
  <si>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</si>
  <si>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</si>
  <si>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</si>
  <si>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</si>
  <si>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</si>
  <si>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</si>
  <si>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</si>
  <si>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</si>
  <si>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</si>
  <si>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</si>
  <si>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</si>
  <si>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</si>
  <si>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</si>
  <si>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</si>
  <si>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</si>
  <si>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</si>
  <si>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</si>
  <si>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</si>
  <si>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</si>
  <si>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</si>
  <si>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</si>
  <si>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</si>
  <si>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</si>
  <si>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</si>
  <si>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</si>
  <si>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</si>
  <si>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</si>
  <si>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</si>
  <si>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</si>
  <si>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</si>
  <si>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</si>
  <si>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</si>
  <si>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</si>
  <si>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</si>
  <si>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</si>
  <si>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</si>
  <si>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</si>
  <si>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</si>
  <si>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</si>
  <si>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</si>
  <si>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</si>
  <si>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</si>
  <si>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</si>
  <si>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</si>
  <si>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</si>
  <si>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</si>
  <si>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</si>
  <si>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</si>
  <si>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</si>
  <si>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</si>
  <si>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</si>
  <si>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</si>
  <si>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</si>
  <si>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</si>
  <si>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</si>
  <si>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</si>
  <si>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</si>
  <si>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</si>
  <si>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</si>
  <si>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</si>
  <si>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</si>
  <si>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</si>
  <si>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</si>
  <si>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</si>
  <si>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</si>
  <si>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</si>
  <si>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</si>
  <si>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</si>
  <si>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</si>
  <si>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</si>
  <si>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</si>
  <si>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</si>
  <si>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</si>
  <si>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</si>
  <si>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</si>
  <si>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</si>
  <si>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</si>
  <si>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</si>
  <si>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</si>
  <si>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</si>
  <si>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</si>
  <si>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</si>
  <si>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</si>
  <si>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</si>
  <si>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</si>
  <si>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</si>
  <si>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</si>
  <si>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</si>
  <si>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</si>
  <si>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</si>
  <si>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</si>
  <si>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</si>
  <si>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</si>
  <si>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</si>
  <si>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</si>
  <si>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</si>
  <si>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</si>
  <si>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</si>
  <si>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</si>
  <si>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</si>
  <si>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</si>
  <si>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</si>
  <si>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</si>
  <si>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</si>
  <si>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</si>
  <si>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</si>
  <si>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</si>
  <si>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</si>
  <si>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</si>
  <si>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</si>
  <si>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</si>
  <si>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</si>
  <si>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</si>
  <si>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</si>
  <si>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</si>
  <si>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</si>
  <si>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</si>
  <si>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</si>
  <si>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</si>
  <si>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</si>
  <si>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</si>
  <si>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</si>
  <si>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</si>
  <si>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</si>
  <si>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</si>
  <si>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</si>
  <si>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</si>
  <si>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</si>
  <si>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</si>
  <si>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</si>
  <si>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</si>
  <si>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</si>
  <si>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</si>
  <si>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</si>
  <si>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</si>
  <si>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</si>
  <si>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</si>
  <si>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</si>
  <si>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</si>
  <si>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</si>
  <si>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</si>
  <si>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</si>
  <si>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</si>
  <si>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</si>
  <si>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</si>
  <si>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</si>
  <si>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</si>
  <si>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</si>
  <si>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</si>
  <si>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</si>
  <si>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</si>
  <si>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</si>
  <si>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</si>
  <si>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</si>
  <si>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</si>
  <si>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</si>
  <si>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</si>
  <si>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</si>
  <si>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</si>
  <si>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</si>
  <si>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</si>
  <si>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</si>
  <si>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</si>
  <si>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</si>
  <si>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</si>
  <si>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</si>
  <si>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</si>
  <si>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</si>
  <si>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</si>
  <si>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</si>
  <si>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</si>
  <si>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</si>
  <si>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</si>
  <si>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</si>
  <si>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</si>
  <si>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</si>
  <si>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</si>
  <si>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</si>
  <si>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</si>
  <si>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</si>
  <si>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</si>
  <si>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</si>
  <si>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</si>
  <si>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</si>
  <si>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</si>
  <si>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</si>
  <si>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</si>
  <si>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</si>
  <si>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</si>
  <si>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</si>
  <si>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</si>
  <si>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</si>
  <si>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</si>
  <si>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</si>
  <si>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</si>
  <si>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</si>
  <si>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</si>
  <si>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</si>
  <si>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</si>
  <si>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</si>
  <si>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</si>
  <si>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</si>
  <si>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</si>
  <si>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</si>
  <si>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</si>
  <si>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</si>
  <si>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</si>
  <si>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</si>
  <si>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</si>
  <si>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</si>
  <si>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</si>
  <si>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</si>
  <si>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</si>
  <si>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</si>
  <si>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</si>
  <si>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</si>
  <si>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</si>
  <si>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</si>
  <si>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</si>
  <si>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</si>
  <si>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</si>
  <si>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</si>
  <si>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</si>
  <si>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</si>
  <si>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</si>
  <si>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</si>
  <si>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</si>
  <si>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</si>
  <si>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</si>
  <si>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</si>
  <si>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</si>
  <si>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</si>
  <si>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</si>
  <si>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</si>
  <si>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</si>
  <si>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</si>
  <si>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</si>
  <si>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</si>
  <si>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</si>
  <si>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</si>
  <si>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</si>
  <si>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</si>
  <si>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</si>
  <si>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</si>
  <si>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</si>
  <si>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</si>
  <si>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</si>
  <si>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</si>
  <si>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</si>
  <si>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</si>
  <si>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</si>
  <si>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</si>
  <si>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</si>
  <si>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</si>
  <si>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</si>
  <si>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</si>
  <si>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</si>
  <si>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</si>
  <si>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</si>
  <si>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</si>
  <si>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</si>
  <si>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</si>
  <si>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</si>
  <si>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</si>
  <si>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</si>
  <si>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</si>
  <si>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</si>
  <si>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</si>
  <si>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</si>
  <si>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</si>
  <si>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</si>
  <si>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</si>
  <si>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</si>
  <si>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</si>
  <si>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</si>
  <si>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</si>
  <si>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</si>
  <si>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</si>
  <si>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</si>
  <si>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</si>
  <si>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</si>
  <si>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</si>
  <si>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</si>
  <si>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</si>
  <si>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</si>
  <si>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</si>
  <si>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</si>
  <si>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</si>
  <si>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</si>
  <si>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</si>
  <si>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</si>
  <si>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</si>
  <si>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</si>
  <si>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</si>
  <si>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</si>
  <si>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</si>
  <si>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</si>
  <si>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</si>
  <si>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</si>
  <si>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</si>
  <si>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</si>
  <si>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</si>
  <si>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</si>
  <si>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</si>
  <si>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</si>
  <si>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</si>
  <si>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</si>
  <si>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</si>
  <si>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</si>
  <si>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</si>
  <si>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</si>
  <si>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</si>
  <si>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</si>
  <si>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</si>
  <si>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</si>
  <si>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</si>
  <si>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</si>
  <si>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</si>
  <si>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</si>
  <si>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</si>
  <si>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</si>
  <si>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</si>
  <si>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</si>
  <si>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</si>
  <si>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</si>
  <si>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</si>
  <si>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</si>
  <si>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</si>
  <si>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</si>
  <si>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</si>
  <si>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</si>
  <si>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</si>
  <si>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</si>
  <si>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</si>
  <si>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</si>
  <si>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</si>
  <si>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</si>
  <si>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</si>
  <si>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</si>
  <si>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</si>
  <si>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</si>
  <si>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</si>
  <si>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</si>
  <si>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</si>
  <si>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</si>
  <si>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</si>
  <si>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</si>
  <si>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</si>
  <si>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</si>
  <si>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</si>
  <si>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</si>
  <si>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</si>
  <si>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</si>
  <si>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</si>
  <si>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</si>
  <si>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</si>
  <si>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</si>
  <si>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</si>
  <si>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</si>
  <si>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</si>
  <si>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</si>
  <si>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</si>
  <si>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</si>
  <si>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</si>
  <si>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</si>
  <si>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</si>
  <si>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</si>
  <si>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</si>
  <si>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</si>
  <si>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</si>
  <si>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</si>
  <si>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</si>
  <si>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</si>
  <si>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</si>
  <si>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</si>
  <si>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</si>
  <si>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</si>
  <si>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</si>
  <si>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</si>
  <si>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</si>
  <si>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</si>
  <si>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</si>
  <si>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</si>
  <si>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</si>
  <si>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</si>
  <si>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</si>
  <si>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</si>
  <si>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</si>
  <si>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</si>
  <si>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</si>
  <si>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</si>
  <si>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</si>
  <si>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</si>
  <si>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</si>
  <si>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</si>
  <si>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</si>
  <si>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</si>
  <si>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</si>
  <si>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</si>
  <si>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</si>
  <si>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</si>
  <si>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</si>
  <si>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</si>
  <si>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</si>
  <si>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</si>
  <si>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</si>
  <si>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</si>
  <si>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</si>
  <si>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</si>
  <si>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</si>
  <si>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</si>
  <si>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</si>
  <si>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</si>
  <si>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</si>
  <si>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</si>
  <si>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</si>
  <si>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</si>
  <si>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</si>
  <si>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</si>
  <si>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</si>
  <si>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</si>
  <si>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</si>
  <si>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</si>
  <si>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</si>
  <si>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</si>
  <si>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</si>
  <si>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</si>
  <si>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</si>
  <si>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</si>
  <si>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</si>
  <si>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</si>
  <si>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</si>
  <si>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</si>
  <si>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</si>
  <si>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</si>
  <si>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</si>
  <si>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</si>
  <si>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</si>
  <si>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</si>
  <si>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</si>
  <si>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</si>
  <si>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</si>
  <si>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</si>
  <si>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</si>
  <si>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</si>
  <si>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</si>
  <si>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</si>
  <si>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</si>
  <si>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</si>
  <si>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</si>
  <si>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</si>
  <si>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</si>
  <si>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</si>
  <si>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</si>
  <si>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</si>
  <si>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</si>
  <si>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</si>
  <si>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</si>
  <si>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</si>
  <si>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</si>
  <si>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</si>
  <si>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</si>
  <si>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</si>
  <si>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</si>
  <si>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</si>
  <si>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</si>
  <si>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</si>
  <si>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</si>
  <si>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</si>
  <si>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</si>
  <si>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</si>
  <si>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</si>
  <si>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</si>
  <si>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</si>
  <si>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</si>
  <si>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</si>
  <si>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</si>
  <si>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</si>
  <si>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</si>
  <si>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</si>
  <si>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</si>
  <si>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</si>
  <si>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</si>
  <si>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</si>
  <si>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</si>
  <si>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</si>
  <si>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</si>
  <si>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</si>
  <si>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</si>
  <si>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</si>
  <si>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</si>
  <si>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</si>
  <si>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</si>
  <si>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</si>
  <si>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</si>
  <si>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</si>
  <si>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</si>
  <si>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</si>
  <si>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</si>
  <si>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</si>
  <si>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</si>
  <si>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</si>
  <si>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</si>
  <si>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</si>
  <si>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</si>
  <si>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</si>
  <si>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</si>
  <si>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</si>
  <si>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</si>
  <si>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</si>
  <si>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</si>
  <si>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</si>
  <si>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</si>
  <si>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</si>
  <si>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</si>
  <si>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</si>
  <si>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</si>
  <si>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</si>
  <si>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</si>
  <si>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</si>
  <si>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</si>
  <si>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</si>
  <si>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</si>
  <si>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</si>
  <si>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</si>
  <si>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</si>
  <si>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</si>
  <si>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</si>
  <si>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</si>
  <si>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</si>
  <si>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</si>
  <si>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</si>
  <si>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</si>
  <si>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</si>
  <si>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</si>
  <si>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</si>
  <si>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</si>
  <si>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</si>
  <si>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</si>
  <si>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</si>
  <si>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</si>
  <si>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</si>
  <si>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</si>
  <si>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</si>
  <si>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</si>
  <si>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</si>
  <si>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</si>
  <si>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</si>
  <si>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</si>
  <si>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</si>
  <si>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</si>
  <si>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</si>
  <si>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</si>
  <si>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</si>
  <si>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</si>
  <si>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</si>
  <si>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</si>
  <si>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</si>
  <si>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</si>
  <si>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</si>
  <si>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</si>
  <si>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</si>
  <si>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</si>
  <si>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</si>
  <si>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</si>
  <si>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</si>
  <si>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</si>
  <si>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</si>
  <si>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</si>
  <si>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</si>
  <si>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</si>
  <si>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</si>
  <si>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</si>
  <si>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</si>
  <si>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</si>
  <si>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</si>
  <si>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</si>
  <si>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</si>
  <si>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</si>
  <si>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</si>
  <si>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</si>
  <si>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</si>
  <si>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</si>
  <si>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</si>
  <si>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</si>
  <si>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</si>
  <si>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</si>
  <si>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</si>
  <si>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</si>
  <si>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</si>
  <si>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</si>
  <si>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</si>
  <si>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</si>
  <si>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</si>
  <si>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</si>
  <si>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</si>
  <si>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</si>
  <si>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</si>
  <si>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</si>
  <si>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</si>
  <si>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</si>
  <si>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</si>
  <si>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</si>
  <si>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</si>
  <si>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</si>
  <si>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</si>
  <si>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</si>
  <si>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</si>
  <si>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</si>
  <si>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</si>
  <si>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</si>
  <si>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</si>
  <si>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</si>
  <si>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</si>
  <si>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</si>
  <si>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</si>
  <si>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</si>
  <si>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</si>
  <si>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</si>
  <si>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</si>
  <si>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</si>
  <si>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</si>
  <si>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</si>
  <si>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</si>
  <si>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</si>
  <si>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</si>
  <si>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</si>
  <si>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</si>
  <si>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</si>
  <si>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</si>
  <si>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</si>
  <si>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</si>
  <si>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</si>
  <si>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</si>
  <si>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</si>
  <si>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</si>
  <si>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</si>
  <si>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</si>
  <si>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</si>
  <si>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</si>
  <si>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</si>
  <si>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</si>
  <si>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</si>
  <si>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</si>
  <si>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</si>
  <si>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</si>
  <si>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</si>
  <si>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</si>
  <si>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</si>
  <si>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</si>
  <si>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</si>
  <si>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</si>
  <si>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</si>
  <si>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</si>
  <si>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</si>
  <si>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</si>
  <si>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</si>
  <si>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</si>
  <si>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</si>
  <si>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</si>
  <si>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</si>
  <si>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</si>
  <si>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</si>
  <si>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</si>
  <si>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</si>
  <si>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</si>
  <si>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</si>
  <si>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</si>
  <si>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</si>
  <si>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</si>
  <si>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</si>
  <si>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</si>
  <si>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</si>
  <si>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</si>
  <si>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</si>
  <si>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</si>
  <si>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</si>
  <si>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</si>
  <si>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</si>
  <si>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</si>
  <si>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</si>
  <si>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</si>
  <si>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</si>
  <si>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</si>
  <si>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</si>
  <si>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</si>
  <si>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</si>
  <si>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</si>
  <si>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</si>
  <si>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</si>
  <si>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</si>
  <si>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</si>
  <si>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</si>
  <si>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</si>
  <si>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</si>
  <si>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</si>
  <si>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</si>
  <si>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</si>
  <si>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</si>
  <si>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</si>
  <si>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</si>
  <si>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</si>
  <si>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</si>
  <si>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</si>
  <si>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</si>
  <si>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</si>
  <si>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</si>
  <si>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</si>
  <si>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</si>
  <si>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</si>
  <si>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</si>
  <si>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</si>
  <si>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</si>
  <si>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</si>
  <si>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</si>
  <si>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</si>
  <si>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</si>
  <si>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</si>
  <si>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</si>
  <si>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</si>
  <si>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</si>
  <si>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</si>
  <si>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</si>
  <si>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</si>
  <si>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</si>
  <si>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</si>
  <si>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</si>
  <si>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</si>
  <si>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</si>
  <si>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</si>
  <si>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</si>
  <si>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</si>
  <si>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</si>
  <si>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</si>
  <si>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</si>
  <si>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</si>
  <si>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</si>
  <si>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</si>
  <si>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</si>
  <si>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</si>
  <si>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</si>
  <si>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</si>
  <si>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</si>
  <si>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</si>
  <si>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</si>
  <si>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</si>
  <si>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</si>
  <si>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</si>
  <si>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</si>
  <si>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</si>
  <si>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</si>
  <si>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</si>
  <si>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</si>
  <si>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</si>
  <si>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</si>
  <si>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</si>
  <si>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</si>
  <si>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</si>
  <si>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</si>
  <si>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</si>
  <si>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</si>
  <si>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</si>
  <si>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</si>
  <si>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</si>
  <si>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</si>
  <si>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</si>
  <si>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</si>
  <si>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</si>
  <si>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</si>
  <si>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</si>
  <si>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</si>
  <si>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</si>
  <si>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</si>
  <si>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</si>
  <si>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</si>
  <si>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</si>
  <si>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</si>
  <si>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</si>
  <si>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</si>
  <si>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</si>
  <si>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</si>
  <si>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</si>
  <si>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</si>
  <si>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</si>
  <si>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</si>
  <si>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</si>
  <si>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</si>
  <si>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</si>
  <si>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</si>
  <si>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</si>
  <si>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</si>
  <si>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</si>
  <si>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</si>
  <si>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</si>
  <si>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</si>
  <si>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</si>
  <si>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</si>
  <si>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</si>
  <si>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</si>
  <si>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</si>
  <si>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</si>
  <si>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</si>
  <si>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</si>
  <si>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</si>
  <si>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</si>
  <si>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</si>
  <si>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</si>
  <si>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</si>
  <si>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</si>
  <si>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</si>
  <si>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</si>
  <si>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</si>
  <si>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</si>
  <si>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</si>
  <si>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</si>
  <si>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</si>
  <si>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</si>
  <si>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</si>
  <si>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</si>
  <si>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</si>
  <si>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</si>
  <si>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</si>
  <si>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</si>
  <si>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</si>
  <si>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</si>
  <si>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</si>
  <si>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</si>
  <si>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</si>
  <si>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</si>
  <si>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</si>
  <si>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</si>
  <si>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</si>
  <si>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</si>
  <si>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</si>
  <si>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</si>
  <si>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</si>
  <si>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</si>
  <si>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</si>
  <si>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</si>
  <si>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</si>
  <si>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</si>
  <si>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</si>
  <si>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</si>
  <si>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</si>
  <si>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</si>
  <si>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</si>
  <si>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</si>
  <si>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</si>
  <si>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</si>
  <si>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</si>
  <si>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</si>
  <si>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</si>
  <si>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</si>
  <si>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</si>
  <si>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</si>
  <si>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</si>
  <si>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</si>
  <si>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</si>
  <si>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</si>
  <si>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</si>
  <si>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</si>
  <si>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</si>
  <si>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</si>
  <si>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</si>
  <si>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</si>
  <si>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</si>
  <si>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</si>
  <si>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</si>
  <si>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</si>
  <si>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</si>
  <si>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</si>
  <si>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</si>
  <si>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</si>
  <si>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</si>
  <si>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</si>
  <si>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</si>
  <si>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</si>
  <si>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</si>
  <si>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</si>
  <si>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</si>
  <si>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</si>
  <si>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</si>
  <si>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</si>
  <si>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</si>
  <si>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</si>
  <si>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</si>
  <si>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</si>
  <si>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</si>
  <si>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</si>
  <si>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</si>
  <si>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</si>
  <si>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</si>
  <si>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</si>
  <si>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</si>
  <si>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</si>
  <si>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</si>
  <si>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</si>
  <si>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</si>
  <si>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</si>
  <si>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</si>
  <si>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</si>
  <si>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</si>
  <si>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</si>
  <si>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</si>
  <si>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</si>
  <si>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</si>
  <si>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</si>
  <si>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</si>
  <si>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</si>
  <si>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</si>
  <si>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</si>
  <si>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</si>
  <si>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</si>
  <si>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</si>
  <si>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</si>
  <si>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</si>
  <si>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</si>
  <si>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</si>
  <si>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</si>
  <si>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</si>
  <si>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</si>
  <si>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</si>
  <si>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</si>
  <si>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</si>
  <si>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</si>
  <si>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</si>
  <si>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</si>
  <si>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</si>
  <si>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</si>
  <si>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</si>
  <si>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</si>
  <si>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</si>
  <si>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</si>
  <si>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</si>
  <si>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</si>
  <si>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</si>
  <si>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</si>
  <si>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</si>
  <si>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</si>
  <si>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</si>
  <si>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</si>
  <si>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</si>
  <si>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</si>
  <si>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</si>
  <si>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</si>
  <si>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</si>
  <si>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</si>
  <si>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</si>
  <si>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</si>
  <si>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</si>
  <si>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</si>
  <si>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</si>
  <si>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</si>
  <si>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</si>
  <si>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</si>
  <si>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</si>
  <si>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</si>
  <si>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</si>
  <si>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</si>
  <si>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</si>
  <si>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</si>
  <si>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</si>
  <si>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</si>
  <si>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</si>
  <si>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</si>
  <si>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</si>
  <si>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</si>
  <si>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</si>
  <si>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</si>
  <si>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</si>
  <si>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</si>
  <si>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</si>
  <si>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</si>
  <si>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</si>
  <si>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</si>
  <si>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</si>
  <si>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</si>
  <si>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</si>
  <si>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</si>
  <si>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</si>
  <si>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</si>
  <si>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</si>
  <si>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</si>
  <si>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</si>
  <si>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</si>
  <si>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</si>
  <si>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</si>
  <si>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</si>
  <si>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</si>
  <si>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</si>
  <si>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</si>
  <si>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</si>
  <si>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</si>
  <si>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</si>
  <si>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</si>
  <si>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</si>
  <si>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</si>
  <si>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</si>
  <si>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</si>
  <si>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</si>
  <si>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</si>
  <si>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</si>
  <si>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</si>
  <si>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</si>
  <si>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</si>
  <si>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</si>
  <si>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</si>
  <si>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</si>
  <si>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</si>
  <si>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</si>
  <si>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</si>
  <si>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</si>
  <si>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</si>
  <si>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</si>
  <si>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</si>
  <si>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</si>
  <si>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</si>
  <si>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</si>
  <si>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</si>
  <si>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</si>
  <si>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</si>
  <si>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</si>
  <si>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</si>
  <si>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</si>
  <si>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</si>
  <si>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</si>
  <si>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</si>
  <si>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</si>
  <si>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</si>
  <si>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</si>
  <si>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</si>
  <si>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</si>
  <si>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</si>
  <si>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</si>
  <si>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</si>
  <si>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</si>
  <si>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</si>
  <si>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</si>
  <si>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</si>
  <si>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</si>
  <si>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</si>
  <si>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</si>
  <si>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</si>
  <si>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</si>
  <si>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</si>
  <si>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</si>
  <si>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</si>
  <si>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</si>
  <si>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</si>
  <si>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</si>
  <si>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</si>
  <si>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</si>
  <si>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</si>
  <si>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</si>
  <si>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</si>
  <si>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</si>
  <si>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</si>
  <si>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</si>
  <si>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</si>
  <si>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</si>
  <si>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</si>
  <si>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</si>
  <si>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</si>
  <si>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</si>
  <si>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</si>
  <si>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</si>
  <si>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</si>
  <si>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</si>
  <si>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</si>
  <si>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</si>
  <si>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</si>
  <si>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</si>
  <si>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</si>
  <si>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</si>
  <si>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</si>
  <si>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</si>
  <si>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</si>
  <si>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</si>
  <si>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</si>
  <si>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</si>
  <si>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</si>
  <si>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</si>
  <si>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</si>
  <si>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</si>
  <si>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</si>
  <si>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</si>
  <si>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</si>
  <si>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</si>
  <si>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</si>
  <si>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</si>
  <si>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</si>
  <si>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</si>
  <si>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</si>
  <si>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</si>
  <si>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</si>
  <si>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</si>
  <si>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</si>
  <si>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</si>
  <si>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</si>
  <si>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</si>
  <si>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</si>
  <si>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</si>
  <si>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</si>
  <si>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</si>
  <si>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</si>
  <si>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</si>
  <si>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</si>
  <si>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</si>
  <si>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</si>
  <si>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</si>
  <si>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</si>
  <si>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</si>
  <si>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</si>
  <si>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</si>
  <si>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</si>
  <si>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</si>
  <si>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</si>
  <si>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</si>
  <si>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</si>
  <si>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</si>
  <si>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</si>
  <si>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</si>
  <si>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</si>
  <si>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</si>
  <si>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</si>
  <si>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</si>
  <si>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</si>
  <si>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</si>
  <si>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</si>
  <si>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</si>
  <si>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</si>
  <si>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</si>
  <si>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</si>
  <si>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</si>
  <si>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</si>
  <si>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</si>
  <si>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</si>
  <si>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</si>
  <si>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</si>
  <si>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</si>
  <si>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</si>
  <si>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</si>
  <si>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</si>
  <si>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</si>
  <si>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</si>
  <si>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</si>
  <si>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</si>
  <si>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</si>
  <si>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</si>
  <si>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</si>
  <si>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</si>
  <si>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</si>
  <si>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</si>
  <si>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</si>
  <si>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</si>
  <si>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</si>
  <si>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</si>
  <si>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</si>
  <si>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</si>
  <si>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</si>
  <si>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</si>
  <si>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</si>
  <si>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</si>
  <si>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</si>
  <si>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</si>
  <si>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</si>
  <si>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</si>
  <si>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</si>
  <si>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</si>
  <si>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</si>
  <si>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</si>
  <si>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</si>
  <si>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</si>
  <si>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</si>
  <si>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</si>
  <si>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</si>
  <si>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</si>
  <si>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</si>
  <si>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</si>
  <si>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</si>
  <si>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</si>
  <si>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</si>
  <si>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</si>
  <si>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</si>
  <si>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</si>
  <si>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</si>
  <si>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</si>
  <si>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</si>
  <si>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</si>
  <si>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</si>
  <si>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</si>
  <si>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</si>
  <si>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</si>
  <si>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</si>
  <si>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</si>
  <si>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</si>
  <si>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</si>
  <si>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</si>
  <si>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</si>
  <si>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</si>
  <si>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</si>
  <si>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</si>
  <si>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</si>
  <si>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</si>
  <si>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</si>
  <si>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</si>
  <si>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</si>
  <si>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</si>
  <si>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</si>
  <si>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</si>
  <si>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</si>
  <si>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</si>
  <si>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</si>
  <si>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</si>
  <si>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</si>
  <si>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</si>
  <si>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</si>
  <si>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</si>
  <si>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</si>
  <si>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</si>
  <si>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</si>
  <si>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</si>
  <si>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</si>
  <si>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</si>
  <si>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</si>
  <si>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</si>
  <si>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</si>
  <si>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</si>
  <si>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</si>
  <si>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</si>
  <si>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</si>
  <si>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</si>
  <si>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</si>
  <si>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</si>
  <si>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</si>
  <si>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</si>
  <si>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</si>
  <si>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</si>
  <si>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</si>
  <si>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</si>
  <si>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</si>
  <si>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</si>
  <si>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</si>
  <si>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</si>
  <si>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</si>
  <si>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</si>
  <si>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</si>
  <si>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</si>
  <si>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</si>
  <si>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</si>
  <si>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</si>
  <si>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</si>
  <si>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</si>
  <si>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</si>
  <si>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</si>
  <si>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</si>
  <si>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</si>
  <si>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</si>
  <si>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</si>
  <si>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</si>
  <si>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</si>
  <si>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</si>
  <si>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</si>
  <si>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</si>
  <si>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</si>
  <si>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</si>
  <si>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</si>
  <si>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</si>
  <si>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</si>
  <si>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</si>
  <si>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</si>
  <si>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</si>
  <si>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</si>
  <si>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</si>
  <si>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</si>
  <si>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</si>
  <si>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</si>
  <si>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</si>
  <si>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</si>
  <si>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</si>
  <si>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</si>
  <si>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</si>
  <si>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</si>
  <si>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</si>
  <si>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</si>
  <si>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</si>
  <si>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</si>
  <si>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</si>
  <si>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</si>
  <si>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</si>
  <si>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</si>
  <si>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</si>
  <si>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</si>
  <si>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</si>
  <si>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</si>
  <si>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</si>
  <si>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</si>
  <si>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</si>
  <si>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</si>
  <si>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</si>
  <si>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</si>
  <si>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</si>
  <si>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</si>
  <si>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</si>
  <si>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</si>
  <si>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</si>
  <si>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</si>
  <si>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</si>
  <si>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</si>
  <si>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</si>
  <si>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</si>
  <si>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</si>
  <si>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</si>
  <si>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</si>
  <si>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</si>
  <si>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</si>
  <si>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</si>
  <si>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</si>
  <si>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</si>
  <si>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</si>
  <si>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</si>
  <si>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</si>
  <si>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</si>
  <si>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</si>
  <si>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</si>
  <si>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</si>
  <si>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</si>
  <si>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</si>
  <si>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</si>
  <si>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</si>
  <si>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</si>
  <si>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</si>
  <si>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</si>
  <si>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</si>
  <si>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</si>
  <si>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</si>
  <si>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</si>
  <si>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</si>
  <si>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</si>
  <si>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</si>
  <si>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</si>
  <si>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</si>
  <si>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</si>
  <si>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</si>
  <si>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</si>
  <si>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</si>
  <si>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</si>
  <si>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</si>
  <si>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</si>
  <si>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</si>
  <si>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</si>
  <si>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</si>
  <si>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</si>
  <si>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</si>
  <si>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</si>
  <si>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</si>
  <si>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</si>
  <si>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</si>
  <si>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</si>
  <si>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</si>
  <si>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</si>
  <si>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</si>
  <si>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</si>
  <si>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</si>
  <si>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</si>
  <si>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</si>
  <si>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</si>
  <si>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</si>
  <si>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</si>
  <si>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</si>
  <si>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</si>
  <si>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</si>
  <si>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</si>
  <si>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</si>
  <si>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</si>
  <si>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</si>
  <si>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</si>
  <si>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</si>
  <si>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</si>
  <si>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</si>
  <si>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</si>
  <si>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</si>
  <si>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</si>
  <si>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</si>
  <si>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</si>
  <si>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</si>
  <si>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</si>
  <si>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</si>
  <si>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</si>
  <si>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</si>
  <si>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</si>
  <si>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</si>
  <si>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</si>
  <si>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</si>
  <si>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</si>
  <si>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</si>
  <si>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</si>
  <si>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</si>
  <si>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</si>
  <si>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</si>
  <si>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</si>
  <si>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</si>
  <si>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</si>
  <si>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</si>
  <si>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</si>
  <si>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</si>
  <si>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</si>
  <si>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</si>
  <si>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</si>
  <si>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</si>
  <si>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</si>
  <si>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</si>
  <si>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</si>
  <si>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</si>
  <si>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</si>
  <si>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</si>
  <si>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</si>
  <si>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</si>
  <si>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</si>
  <si>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</si>
  <si>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</si>
  <si>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</si>
  <si>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</si>
  <si>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</si>
  <si>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</si>
  <si>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</si>
  <si>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</si>
  <si>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</si>
  <si>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</si>
  <si>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</si>
  <si>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</si>
  <si>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</si>
  <si>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</si>
  <si>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</si>
  <si>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</si>
  <si>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</si>
  <si>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</si>
  <si>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</si>
  <si>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</si>
  <si>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</si>
  <si>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</si>
  <si>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</si>
  <si>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</si>
  <si>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</si>
  <si>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</si>
  <si>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</si>
  <si>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</si>
  <si>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</si>
  <si>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</si>
  <si>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</si>
  <si>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</si>
  <si>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</si>
  <si>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</si>
  <si>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</si>
  <si>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</si>
  <si>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</si>
  <si>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</si>
  <si>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</si>
  <si>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</si>
  <si>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</si>
  <si>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</si>
  <si>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</si>
  <si>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</si>
  <si>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</si>
  <si>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</si>
  <si>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</si>
  <si>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</si>
  <si>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</si>
  <si>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</si>
  <si>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</si>
  <si>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</si>
  <si>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</si>
  <si>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</si>
  <si>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</si>
  <si>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</si>
  <si>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</si>
  <si>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</si>
  <si>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</si>
  <si>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</si>
  <si>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</si>
  <si>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</si>
  <si>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</si>
  <si>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</si>
  <si>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</si>
  <si>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</si>
  <si>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</si>
  <si>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</si>
  <si>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</si>
  <si>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</si>
  <si>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</si>
  <si>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</si>
  <si>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</si>
  <si>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</si>
  <si>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</si>
  <si>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</si>
  <si>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</si>
  <si>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</si>
  <si>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</si>
  <si>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</si>
  <si>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</si>
  <si>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</si>
  <si>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</si>
  <si>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</si>
  <si>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</si>
  <si>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</si>
  <si>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</si>
  <si>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</si>
  <si>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</si>
  <si>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</si>
  <si>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</si>
  <si>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</si>
  <si>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</si>
  <si>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</si>
  <si>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</si>
  <si>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</si>
  <si>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</si>
  <si>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</si>
  <si>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</si>
  <si>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</si>
  <si>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</si>
  <si>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</si>
  <si>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</si>
  <si>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</si>
  <si>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</si>
  <si>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</si>
  <si>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</si>
  <si>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</si>
  <si>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</si>
  <si>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</si>
  <si>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</si>
  <si>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</si>
  <si>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</si>
  <si>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</si>
  <si>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</si>
  <si>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</si>
  <si>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</si>
  <si>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</si>
  <si>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</si>
  <si>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</si>
  <si>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</si>
  <si>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</si>
  <si>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</si>
  <si>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</si>
  <si>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</si>
  <si>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</si>
  <si>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</si>
  <si>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</si>
  <si>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</si>
  <si>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</si>
  <si>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</si>
  <si>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</si>
  <si>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</si>
  <si>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</si>
  <si>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</si>
  <si>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</si>
  <si>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</si>
  <si>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</si>
  <si>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</si>
  <si>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</si>
  <si>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</si>
  <si>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</si>
  <si>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</si>
  <si>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</si>
  <si>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</si>
  <si>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</si>
  <si>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</si>
  <si>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</si>
  <si>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</si>
  <si>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</si>
  <si>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</si>
  <si>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</si>
  <si>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</si>
  <si>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</si>
  <si>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</si>
  <si>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</si>
  <si>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</si>
  <si>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</si>
  <si>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</si>
  <si>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</si>
  <si>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</si>
  <si>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</si>
  <si>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</si>
  <si>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</si>
  <si>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</si>
  <si>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</si>
  <si>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</si>
  <si>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</si>
  <si>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</si>
  <si>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</si>
  <si>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</si>
  <si>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</si>
  <si>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</si>
  <si>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</si>
  <si>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</si>
  <si>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</si>
  <si>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</si>
  <si>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</si>
  <si>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</si>
  <si>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</si>
  <si>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</si>
  <si>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</si>
  <si>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</si>
  <si>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</si>
  <si>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</si>
  <si>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</si>
  <si>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</si>
  <si>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</si>
  <si>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</si>
  <si>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</si>
  <si>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</si>
  <si>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</si>
  <si>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</si>
  <si>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</si>
  <si>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</si>
  <si>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</si>
  <si>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</si>
  <si>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</si>
  <si>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</si>
  <si>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</si>
  <si>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</si>
  <si>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</si>
  <si>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</si>
  <si>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</si>
  <si>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</si>
  <si>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</si>
  <si>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</si>
  <si>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</si>
  <si>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</si>
  <si>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</si>
  <si>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</si>
  <si>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</si>
  <si>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</si>
  <si>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</si>
  <si>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</si>
  <si>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</si>
  <si>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</si>
  <si>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</si>
  <si>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</si>
  <si>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</si>
  <si>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</si>
  <si>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</si>
  <si>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</si>
  <si>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</si>
  <si>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</si>
  <si>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</si>
  <si>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</si>
  <si>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</si>
  <si>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</si>
  <si>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</si>
  <si>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</si>
  <si>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</si>
  <si>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</si>
  <si>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</si>
  <si>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</si>
  <si>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</si>
  <si>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</si>
  <si>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</si>
  <si>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</si>
  <si>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</si>
  <si>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</si>
  <si>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</si>
  <si>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</si>
  <si>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</si>
  <si>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</si>
  <si>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</si>
  <si>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</si>
  <si>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</si>
  <si>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</si>
  <si>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</si>
  <si>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</si>
  <si>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</si>
  <si>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</si>
  <si>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</si>
  <si>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</si>
  <si>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</si>
  <si>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</si>
  <si>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</si>
  <si>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</si>
  <si>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</si>
  <si>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</si>
  <si>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</si>
  <si>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</si>
  <si>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</si>
  <si>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</si>
  <si>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</si>
  <si>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</si>
  <si>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</si>
  <si>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</si>
  <si>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</si>
  <si>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</si>
  <si>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</si>
  <si>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</si>
  <si>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</si>
  <si>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</si>
  <si>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</si>
  <si>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</si>
  <si>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</si>
  <si>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</si>
  <si>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</si>
  <si>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</si>
  <si>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</si>
  <si>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</si>
  <si>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</si>
  <si>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</si>
  <si>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</si>
  <si>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</si>
  <si>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</si>
  <si>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</si>
  <si>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</si>
  <si>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</si>
  <si>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</si>
  <si>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</si>
  <si>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</si>
  <si>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</si>
  <si>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</si>
  <si>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</si>
  <si>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</si>
  <si>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</si>
  <si>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</si>
  <si>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</si>
  <si>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</si>
  <si>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</si>
  <si>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</si>
  <si>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</si>
  <si>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</si>
  <si>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</si>
  <si>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</si>
  <si>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</si>
  <si>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</si>
  <si>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</si>
  <si>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</si>
  <si>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</si>
  <si>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</si>
  <si>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</si>
  <si>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</si>
  <si>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</si>
  <si>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</si>
  <si>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</si>
  <si>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</si>
  <si>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</si>
  <si>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</si>
  <si>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</si>
  <si>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</si>
  <si>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</si>
  <si>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</si>
  <si>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</si>
  <si>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</si>
  <si>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</si>
  <si>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</si>
  <si>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</si>
  <si>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</si>
  <si>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</si>
  <si>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</si>
  <si>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</si>
  <si>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</si>
  <si>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</si>
  <si>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</si>
  <si>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</si>
  <si>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</si>
  <si>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</si>
  <si>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</si>
  <si>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</si>
  <si>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</si>
  <si>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</si>
  <si>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</si>
  <si>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</si>
  <si>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</si>
  <si>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</si>
  <si>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</si>
  <si>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</si>
  <si>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</si>
  <si>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</si>
  <si>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</si>
  <si>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</si>
  <si>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</si>
  <si>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</si>
  <si>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</si>
  <si>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</si>
  <si>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</si>
  <si>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</si>
  <si>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</si>
  <si>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</si>
  <si>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</si>
  <si>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</si>
  <si>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</si>
  <si>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</si>
  <si>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</si>
  <si>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</si>
  <si>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</si>
  <si>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</si>
  <si>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</si>
  <si>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</si>
  <si>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</si>
  <si>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</si>
  <si>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</si>
  <si>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</si>
  <si>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</si>
  <si>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</si>
  <si>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</si>
  <si>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</si>
  <si>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</si>
  <si>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</si>
  <si>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</si>
  <si>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</si>
  <si>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</si>
  <si>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</si>
  <si>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</si>
  <si>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</si>
  <si>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</si>
  <si>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</si>
  <si>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</si>
  <si>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</si>
  <si>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</si>
  <si>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</si>
  <si>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</si>
  <si>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</si>
  <si>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</si>
  <si>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</si>
  <si>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</si>
  <si>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</si>
  <si>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</si>
  <si>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</si>
  <si>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</si>
  <si>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</si>
  <si>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</si>
  <si>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</si>
  <si>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</si>
  <si>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</si>
  <si>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</si>
  <si>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</si>
  <si>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</si>
  <si>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</si>
  <si>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</si>
  <si>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</si>
  <si>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</si>
  <si>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</si>
  <si>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</si>
  <si>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</si>
  <si>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</si>
  <si>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</si>
  <si>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</si>
  <si>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</si>
  <si>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</si>
  <si>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</si>
  <si>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</si>
  <si>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</si>
  <si>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</si>
  <si>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</si>
  <si>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</si>
  <si>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</si>
  <si>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</si>
  <si>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</si>
  <si>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</si>
  <si>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</si>
  <si>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</si>
  <si>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</si>
  <si>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</si>
  <si>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</si>
  <si>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</si>
  <si>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</si>
  <si>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</si>
  <si>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</si>
  <si>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</si>
  <si>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</si>
  <si>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</si>
  <si>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</si>
  <si>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</si>
  <si>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</si>
  <si>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</si>
  <si>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</si>
  <si>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</si>
  <si>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</si>
  <si>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</si>
  <si>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</si>
  <si>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</si>
  <si>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</si>
  <si>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</si>
  <si>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</si>
  <si>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</si>
  <si>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</si>
  <si>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</si>
  <si>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</si>
  <si>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</si>
  <si>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</si>
  <si>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</si>
  <si>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</si>
  <si>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</si>
  <si>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</si>
  <si>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</si>
  <si>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</si>
  <si>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</si>
  <si>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</si>
  <si>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</si>
  <si>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</si>
  <si>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</si>
  <si>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</si>
  <si>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</si>
  <si>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</si>
  <si>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</si>
  <si>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</si>
  <si>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</si>
  <si>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</si>
  <si>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</si>
  <si>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</si>
  <si>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</si>
  <si>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</si>
  <si>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</si>
  <si>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</si>
  <si>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</si>
  <si>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</si>
  <si>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</si>
  <si>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</si>
  <si>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</si>
  <si>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</si>
  <si>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</si>
  <si>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</si>
  <si>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</si>
  <si>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</si>
  <si>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</si>
  <si>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</si>
  <si>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</si>
  <si>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</si>
  <si>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</si>
  <si>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</si>
  <si>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</si>
  <si>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</si>
  <si>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</si>
  <si>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</si>
  <si>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</si>
  <si>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</si>
  <si>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</si>
  <si>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</si>
  <si>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</si>
  <si>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</si>
  <si>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</si>
  <si>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</si>
  <si>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</si>
  <si>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</si>
  <si>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</si>
  <si>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</si>
  <si>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</si>
  <si>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</si>
  <si>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</si>
  <si>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</si>
  <si>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</si>
  <si>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</si>
  <si>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</si>
  <si>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</si>
  <si>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</si>
  <si>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</si>
  <si>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</si>
  <si>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</si>
  <si>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</si>
  <si>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</si>
  <si>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</si>
  <si>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</si>
  <si>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</si>
  <si>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</si>
  <si>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</si>
  <si>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</si>
  <si>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</si>
  <si>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</si>
  <si>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</si>
  <si>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</si>
  <si>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</si>
  <si>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</si>
  <si>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</si>
  <si>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</si>
  <si>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</si>
  <si>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</si>
  <si>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</si>
  <si>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</si>
  <si>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</si>
  <si>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</si>
  <si>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</si>
  <si>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</si>
  <si>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</si>
  <si>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</si>
  <si>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</si>
  <si>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</si>
  <si>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</si>
  <si>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</si>
  <si>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</si>
  <si>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</si>
  <si>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</si>
  <si>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</si>
  <si>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</si>
  <si>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</si>
  <si>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</si>
  <si>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</si>
  <si>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</si>
  <si>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</si>
  <si>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</si>
  <si>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</si>
  <si>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</si>
  <si>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</si>
  <si>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</si>
  <si>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</si>
  <si>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</si>
  <si>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</si>
  <si>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</si>
  <si>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</si>
  <si>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</si>
  <si>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</si>
  <si>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</si>
  <si>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</si>
  <si>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</si>
  <si>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</si>
  <si>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</si>
  <si>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</si>
  <si>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</si>
  <si>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</si>
  <si>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</si>
  <si>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</si>
  <si>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</si>
  <si>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</si>
  <si>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</si>
  <si>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</si>
  <si>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</si>
  <si>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</si>
  <si>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</si>
  <si>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</si>
  <si>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</si>
  <si>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</si>
  <si>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</si>
  <si>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</si>
  <si>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</si>
  <si>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</si>
  <si>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</si>
  <si>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</si>
  <si>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</si>
  <si>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</si>
  <si>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</si>
  <si>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</si>
  <si>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</si>
  <si>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</si>
  <si>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</si>
  <si>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</si>
  <si>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</si>
  <si>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</si>
  <si>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</si>
  <si>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</si>
  <si>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</si>
  <si>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</si>
  <si>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</si>
  <si>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</si>
  <si>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</si>
  <si>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</si>
  <si>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</si>
  <si>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</si>
  <si>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</si>
  <si>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</si>
  <si>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</si>
  <si>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</si>
  <si>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</si>
  <si>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</si>
  <si>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</si>
  <si>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</si>
  <si>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</si>
  <si>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</si>
  <si>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</si>
  <si>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</si>
  <si>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</si>
  <si>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</si>
  <si>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</si>
  <si>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</si>
  <si>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</si>
  <si>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</si>
  <si>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</si>
  <si>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</si>
  <si>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</si>
  <si>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</si>
  <si>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</si>
  <si>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</si>
  <si>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</si>
  <si>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</si>
  <si>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</si>
  <si>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</si>
  <si>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</si>
  <si>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</si>
  <si>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</si>
  <si>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</si>
  <si>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</si>
  <si>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</si>
  <si>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</si>
  <si>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</si>
  <si>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</si>
  <si>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</si>
  <si>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</si>
  <si>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</si>
  <si>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</si>
  <si>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</si>
  <si>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</si>
  <si>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</si>
  <si>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</si>
  <si>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</si>
  <si>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</si>
  <si>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</si>
  <si>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</si>
  <si>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</si>
  <si>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</si>
  <si>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</si>
  <si>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</si>
  <si>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</si>
  <si>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</si>
  <si>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</si>
  <si>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</si>
  <si>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</si>
  <si>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</si>
  <si>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</si>
  <si>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</si>
  <si>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</si>
  <si>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</si>
  <si>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</si>
  <si>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</si>
  <si>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</si>
  <si>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</si>
  <si>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</si>
  <si>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</si>
  <si>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</si>
  <si>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</si>
  <si>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</si>
  <si>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</si>
  <si>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</si>
  <si>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</si>
  <si>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</si>
  <si>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</si>
  <si>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</si>
  <si>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</si>
  <si>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</si>
  <si>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</si>
  <si>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</si>
  <si>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</si>
  <si>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</si>
  <si>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</si>
  <si>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</si>
  <si>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</si>
  <si>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</si>
  <si>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</si>
  <si>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</si>
  <si>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</si>
  <si>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</si>
  <si>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</si>
  <si>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</si>
  <si>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</si>
  <si>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</si>
  <si>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</si>
  <si>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</si>
  <si>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</si>
  <si>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</si>
  <si>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</si>
  <si>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</si>
  <si>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</si>
  <si>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</si>
  <si>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</si>
  <si>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</si>
  <si>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</si>
  <si>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</si>
  <si>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</si>
  <si>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</si>
  <si>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</si>
  <si>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</si>
  <si>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</si>
  <si>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</si>
  <si>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</si>
  <si>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</si>
  <si>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</si>
  <si>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</si>
  <si>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</si>
  <si>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</si>
  <si>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</si>
  <si>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</si>
  <si>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</si>
  <si>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</si>
  <si>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</si>
  <si>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</si>
  <si>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</si>
  <si>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</si>
  <si>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</si>
  <si>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</si>
  <si>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</si>
  <si>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</si>
  <si>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</si>
  <si>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</si>
  <si>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</si>
  <si>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</si>
  <si>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</si>
  <si>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</si>
  <si>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</si>
  <si>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</si>
  <si>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</si>
  <si>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</si>
  <si>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</si>
  <si>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</si>
  <si>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</si>
  <si>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</si>
  <si>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</si>
  <si>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</si>
  <si>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</si>
  <si>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</si>
  <si>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</si>
  <si>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</si>
  <si>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</si>
  <si>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</si>
  <si>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</si>
  <si>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</si>
  <si>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</si>
  <si>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</si>
  <si>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</si>
  <si>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</si>
  <si>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</si>
  <si>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</si>
  <si>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</si>
  <si>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</si>
  <si>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</si>
  <si>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</si>
  <si>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</si>
  <si>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</si>
  <si>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</si>
  <si>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</si>
  <si>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</si>
  <si>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</si>
  <si>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</si>
  <si>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</si>
  <si>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</si>
  <si>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</si>
  <si>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</si>
  <si>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</si>
  <si>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</si>
  <si>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</si>
  <si>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</si>
  <si>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</si>
  <si>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</si>
  <si>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</si>
  <si>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</si>
  <si>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</si>
  <si>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</si>
  <si>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</si>
  <si>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</si>
  <si>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</si>
  <si>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</si>
  <si>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</si>
  <si>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</si>
  <si>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</si>
  <si>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</si>
  <si>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</si>
  <si>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</si>
  <si>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</si>
  <si>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</si>
  <si>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</si>
  <si>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</si>
  <si>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</si>
  <si>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</si>
  <si>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</si>
  <si>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</si>
  <si>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</si>
  <si>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</si>
  <si>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</si>
  <si>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</si>
  <si>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</si>
  <si>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</si>
  <si>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</si>
  <si>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</si>
  <si>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</si>
  <si>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</si>
  <si>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</si>
  <si>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</si>
  <si>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</si>
  <si>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</si>
  <si>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</si>
  <si>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</si>
  <si>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</si>
  <si>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</si>
  <si>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</si>
  <si>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</si>
  <si>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</si>
  <si>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</si>
  <si>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</si>
  <si>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</si>
  <si>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</si>
  <si>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</si>
  <si>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</si>
  <si>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</si>
  <si>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</si>
  <si>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</si>
  <si>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</si>
  <si>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</si>
  <si>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</si>
  <si>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</si>
  <si>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</si>
  <si>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</si>
  <si>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</si>
  <si>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</si>
  <si>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</si>
  <si>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</si>
  <si>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</si>
  <si>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</si>
  <si>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</si>
  <si>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</si>
  <si>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</si>
  <si>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</si>
  <si>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</si>
  <si>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</si>
  <si>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</si>
  <si>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</si>
  <si>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</si>
  <si>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</si>
  <si>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</si>
  <si>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</si>
  <si>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</si>
  <si>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</si>
  <si>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</si>
  <si>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</si>
  <si>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</si>
  <si>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</si>
  <si>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</si>
  <si>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</si>
  <si>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</si>
  <si>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</si>
  <si>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</si>
  <si>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</si>
  <si>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</si>
  <si>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</si>
  <si>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</si>
  <si>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</si>
  <si>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</si>
  <si>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</si>
  <si>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</si>
  <si>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</si>
  <si>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</si>
  <si>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</si>
  <si>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</si>
  <si>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</si>
  <si>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</si>
  <si>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</si>
  <si>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</si>
  <si>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</si>
  <si>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</si>
  <si>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</si>
  <si>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</si>
  <si>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</si>
  <si>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</si>
  <si>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</si>
  <si>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</si>
  <si>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</si>
  <si>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</si>
  <si>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</si>
  <si>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</si>
  <si>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</si>
  <si>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</si>
  <si>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</si>
  <si>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</si>
  <si>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</si>
  <si>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</si>
  <si>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</si>
  <si>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</si>
  <si>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</si>
  <si>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</si>
  <si>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</si>
  <si>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</si>
  <si>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</si>
  <si>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</si>
  <si>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</si>
  <si>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</si>
  <si>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</si>
  <si>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</si>
  <si>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</si>
  <si>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</si>
  <si>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</si>
  <si>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</si>
  <si>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</si>
  <si>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</si>
  <si>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</si>
  <si>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</si>
  <si>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</si>
  <si>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</si>
  <si>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</si>
  <si>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</si>
  <si>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</si>
  <si>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</si>
  <si>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</si>
  <si>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</si>
  <si>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</si>
  <si>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</si>
  <si>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</si>
  <si>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</si>
  <si>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</si>
  <si>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</si>
  <si>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</si>
  <si>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</si>
  <si>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</si>
  <si>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</si>
  <si>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</si>
  <si>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</si>
  <si>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</si>
  <si>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</si>
  <si>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</si>
  <si>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</si>
  <si>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</si>
  <si>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</si>
  <si>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</si>
  <si>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</si>
  <si>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</si>
  <si>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</si>
  <si>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</si>
  <si>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</si>
  <si>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</si>
  <si>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</si>
  <si>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</si>
  <si>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</si>
  <si>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</si>
  <si>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</si>
  <si>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</si>
  <si>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</si>
  <si>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</si>
  <si>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</si>
  <si>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</si>
  <si>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</si>
  <si>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</si>
  <si>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</si>
  <si>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</si>
  <si>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</si>
  <si>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</si>
  <si>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</si>
  <si>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</si>
  <si>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</si>
  <si>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</si>
  <si>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</si>
  <si>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</si>
  <si>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</si>
  <si>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</si>
  <si>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</si>
  <si>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</si>
  <si>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</si>
  <si>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</si>
  <si>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</si>
  <si>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</si>
  <si>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</si>
  <si>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</si>
  <si>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</si>
  <si>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</si>
  <si>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</si>
  <si>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</si>
  <si>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</si>
  <si>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</si>
  <si>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</si>
  <si>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</si>
  <si>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</si>
  <si>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</si>
  <si>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</si>
  <si>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</si>
  <si>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</si>
  <si>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</si>
  <si>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</si>
  <si>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</si>
  <si>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</si>
  <si>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</si>
  <si>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</si>
  <si>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</si>
  <si>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</si>
  <si>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</si>
  <si>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</si>
  <si>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</si>
  <si>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</si>
  <si>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</si>
  <si>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</si>
  <si>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</si>
  <si>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</si>
  <si>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</si>
  <si>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</si>
  <si>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</si>
  <si>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</si>
  <si>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</si>
  <si>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</si>
  <si>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</si>
  <si>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</si>
  <si>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</si>
  <si>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</si>
  <si>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</si>
  <si>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</si>
  <si>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</si>
  <si>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</si>
  <si>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</si>
  <si>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</si>
  <si>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</si>
  <si>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</si>
  <si>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</si>
  <si>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</si>
  <si>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</si>
  <si>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</si>
  <si>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</si>
  <si>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</si>
  <si>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</si>
  <si>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</si>
  <si>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</si>
  <si>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</si>
  <si>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</si>
  <si>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</si>
  <si>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</si>
  <si>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</si>
  <si>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</si>
  <si>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</si>
  <si>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</si>
  <si>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</si>
  <si>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</si>
  <si>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</si>
  <si>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</si>
  <si>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</si>
  <si>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</si>
  <si>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</si>
  <si>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</si>
  <si>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</si>
  <si>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</si>
  <si>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</si>
  <si>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</si>
  <si>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</si>
  <si>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</si>
  <si>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</si>
  <si>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</si>
  <si>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</si>
  <si>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</si>
  <si>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</si>
  <si>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</si>
  <si>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</si>
  <si>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</si>
  <si>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</si>
  <si>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</si>
  <si>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</si>
  <si>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</si>
  <si>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</si>
  <si>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</si>
  <si>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</si>
  <si>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</si>
  <si>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</si>
  <si>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</si>
  <si>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</si>
  <si>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</si>
  <si>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</si>
  <si>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</si>
  <si>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</si>
  <si>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</si>
  <si>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</si>
  <si>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</si>
  <si>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</si>
  <si>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</si>
  <si>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</si>
  <si>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</si>
  <si>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</si>
  <si>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</si>
  <si>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</si>
  <si>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</si>
  <si>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</si>
  <si>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</si>
  <si>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</si>
  <si>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</si>
  <si>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</si>
  <si>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</si>
  <si>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</si>
  <si>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</si>
  <si>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</si>
  <si>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</si>
  <si>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</si>
  <si>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</si>
  <si>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</si>
  <si>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</si>
  <si>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</si>
  <si>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</si>
  <si>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</si>
  <si>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</si>
  <si>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</si>
  <si>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</si>
  <si>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</si>
  <si>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</si>
  <si>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</si>
  <si>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</si>
  <si>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</si>
  <si>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</si>
  <si>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</si>
  <si>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</si>
  <si>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</si>
  <si>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</si>
  <si>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</si>
  <si>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</si>
  <si>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</si>
  <si>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</si>
  <si>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</si>
  <si>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</si>
  <si>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</si>
  <si>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</si>
  <si>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</si>
  <si>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</si>
  <si>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</si>
  <si>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</si>
  <si>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</si>
  <si>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</si>
  <si>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</si>
  <si>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</si>
  <si>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</si>
  <si>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</si>
  <si>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</si>
  <si>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</si>
  <si>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</si>
  <si>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</si>
  <si>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</si>
  <si>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</si>
  <si>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</si>
  <si>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</si>
  <si>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</si>
  <si>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</si>
  <si>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</si>
  <si>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</si>
  <si>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</si>
  <si>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</si>
  <si>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</si>
  <si>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</si>
  <si>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</si>
  <si>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</si>
  <si>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</si>
  <si>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</si>
  <si>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</si>
  <si>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</si>
  <si>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</si>
  <si>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</si>
  <si>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</si>
  <si>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</si>
  <si>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</si>
  <si>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</si>
  <si>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</si>
  <si>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</si>
  <si>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</si>
  <si>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</si>
  <si>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</si>
  <si>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</si>
  <si>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</si>
  <si>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</si>
  <si>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</si>
  <si>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</si>
  <si>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</si>
  <si>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</si>
  <si>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</si>
  <si>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</si>
  <si>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</si>
  <si>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</si>
  <si>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</si>
  <si>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</si>
  <si>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</si>
  <si>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</si>
  <si>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</si>
  <si>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</si>
  <si>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</si>
  <si>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</si>
  <si>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</si>
  <si>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</si>
  <si>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</si>
  <si>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</si>
  <si>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</si>
  <si>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</si>
  <si>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</si>
  <si>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</si>
  <si>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</si>
  <si>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</si>
  <si>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</si>
  <si>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</si>
  <si>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</si>
  <si>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</si>
  <si>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</si>
  <si>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</si>
  <si>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</si>
  <si>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</si>
  <si>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</si>
  <si>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</si>
  <si>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</si>
  <si>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</si>
  <si>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</si>
  <si>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</si>
  <si>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</si>
  <si>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</si>
  <si>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</si>
  <si>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</si>
  <si>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</si>
  <si>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</si>
  <si>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</si>
  <si>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</si>
  <si>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</si>
  <si>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</si>
  <si>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</si>
  <si>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</si>
  <si>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</si>
  <si>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</si>
  <si>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</si>
  <si>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</si>
  <si>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</si>
  <si>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</si>
  <si>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</si>
  <si>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</si>
  <si>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</si>
  <si>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</si>
  <si>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</si>
  <si>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</si>
  <si>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</si>
  <si>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</si>
  <si>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</si>
  <si>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</si>
  <si>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</si>
  <si>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</si>
  <si>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</si>
  <si>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</si>
  <si>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</si>
  <si>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</si>
  <si>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</si>
  <si>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</si>
  <si>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</si>
  <si>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</si>
  <si>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</si>
  <si>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</si>
  <si>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</si>
  <si>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</si>
  <si>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</si>
  <si>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</si>
  <si>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</si>
  <si>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</si>
  <si>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</si>
  <si>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</si>
  <si>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</si>
  <si>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</si>
  <si>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</si>
  <si>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</si>
  <si>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</si>
  <si>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</si>
  <si>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</si>
  <si>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</si>
  <si>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</si>
  <si>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</si>
  <si>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</si>
  <si>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</si>
  <si>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</si>
  <si>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</si>
  <si>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</si>
  <si>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</si>
  <si>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</si>
  <si>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</si>
  <si>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</si>
  <si>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</si>
  <si>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</si>
  <si>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</si>
  <si>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</si>
  <si>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</si>
  <si>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</si>
  <si>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</si>
  <si>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</si>
  <si>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</si>
  <si>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</si>
  <si>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</si>
  <si>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</si>
  <si>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</si>
  <si>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</si>
  <si>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</si>
  <si>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</si>
  <si>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</si>
  <si>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</si>
  <si>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</si>
  <si>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</si>
  <si>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</si>
  <si>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</si>
  <si>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</si>
  <si>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</si>
  <si>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</si>
  <si>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</si>
  <si>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</si>
  <si>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</si>
  <si>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</si>
  <si>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</si>
  <si>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</si>
  <si>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</si>
  <si>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</si>
  <si>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</si>
  <si>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</si>
  <si>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</si>
  <si>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</si>
  <si>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</si>
  <si>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</si>
  <si>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</si>
  <si>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</si>
  <si>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</si>
  <si>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</si>
  <si>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</si>
  <si>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</si>
  <si>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</si>
  <si>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</si>
  <si>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</si>
  <si>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</si>
  <si>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</si>
  <si>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</si>
  <si>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</si>
  <si>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</si>
  <si>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</si>
  <si>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</si>
  <si>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</si>
  <si>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</si>
  <si>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</si>
  <si>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</si>
  <si>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</si>
  <si>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</si>
  <si>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</si>
  <si>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</si>
  <si>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</si>
  <si>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</si>
  <si>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</si>
  <si>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</si>
  <si>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</si>
  <si>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</si>
  <si>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</si>
  <si>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</si>
  <si>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</si>
  <si>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</si>
  <si>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</si>
  <si>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</si>
  <si>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</si>
  <si>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</si>
  <si>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</si>
  <si>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</si>
  <si>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television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</si>
  <si>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</si>
  <si>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</si>
  <si>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</si>
  <si>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</si>
  <si>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</si>
  <si>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</si>
  <si>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</si>
  <si>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</si>
  <si>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</si>
  <si>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</si>
  <si>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</si>
  <si>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</si>
  <si>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 trucks</t>
  </si>
  <si>
    <t>world music</t>
  </si>
  <si>
    <t>pop</t>
  </si>
  <si>
    <t>faith</t>
  </si>
  <si>
    <t>tabletop games</t>
  </si>
  <si>
    <t>small batch</t>
  </si>
  <si>
    <t>restaurants</t>
  </si>
  <si>
    <t>classical music</t>
  </si>
  <si>
    <t>Row Labels</t>
  </si>
  <si>
    <t>Grand Total</t>
  </si>
  <si>
    <t>Count of state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</si>
  <si>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</si>
  <si>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</si>
  <si>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</si>
  <si>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</si>
  <si>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</si>
  <si>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</si>
  <si>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</si>
  <si>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</si>
  <si>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</si>
  <si>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sub_category</t>
  </si>
  <si>
    <t>Column Labels</t>
  </si>
  <si>
    <t>date_created_conversion</t>
  </si>
  <si>
    <t>date_ended_conversion</t>
  </si>
  <si>
    <t>Goal</t>
  </si>
  <si>
    <t>Number_Successful</t>
  </si>
  <si>
    <t>Number_Failed</t>
  </si>
  <si>
    <t>Number_Cancelled</t>
  </si>
  <si>
    <t>Total_Projects</t>
  </si>
  <si>
    <t>Percentage_Successful</t>
  </si>
  <si>
    <t>Percentage_Failed</t>
  </si>
  <si>
    <t>Percentage_Cancelled</t>
  </si>
  <si>
    <t>Less Than 1000</t>
  </si>
  <si>
    <t>1000 to 4999</t>
  </si>
  <si>
    <t>5000 to 9999</t>
  </si>
  <si>
    <t>10000 to 14999</t>
  </si>
  <si>
    <t>15000 to 19999</t>
  </si>
  <si>
    <t>20000 to 24999</t>
  </si>
  <si>
    <t>years</t>
  </si>
  <si>
    <t>(All)</t>
  </si>
  <si>
    <t>fiction</t>
  </si>
  <si>
    <t>date_created_conversion1</t>
  </si>
  <si>
    <t>date_ended_conversion1</t>
  </si>
  <si>
    <t>date_created_conversion2</t>
  </si>
  <si>
    <t>date_ended_conversion2</t>
  </si>
  <si>
    <t>month_created</t>
  </si>
  <si>
    <t>month_ended</t>
  </si>
  <si>
    <t>May</t>
  </si>
  <si>
    <t>July</t>
  </si>
  <si>
    <t>August</t>
  </si>
  <si>
    <t>September</t>
  </si>
  <si>
    <t>October</t>
  </si>
  <si>
    <t>November</t>
  </si>
  <si>
    <t>January</t>
  </si>
  <si>
    <t>February</t>
  </si>
  <si>
    <t>March</t>
  </si>
  <si>
    <t>April</t>
  </si>
  <si>
    <t>June</t>
  </si>
  <si>
    <t>December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</si>
  <si>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</si>
  <si>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</si>
  <si>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</si>
  <si>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</si>
  <si>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</si>
  <si>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</si>
  <si>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</si>
  <si>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art books</t>
  </si>
  <si>
    <t>audio</t>
  </si>
  <si>
    <t>children's books</t>
  </si>
  <si>
    <t>gadgets</t>
  </si>
  <si>
    <t>hardware</t>
  </si>
  <si>
    <t>makerspaces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</si>
  <si>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</si>
  <si>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</si>
  <si>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</si>
  <si>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</si>
  <si>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</si>
  <si>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</si>
  <si>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</si>
  <si>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</si>
  <si>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space exploration</t>
  </si>
  <si>
    <t>spaces</t>
  </si>
  <si>
    <t>translations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</si>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</sst>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/>
    <xf numFmtId="1" fontId="1" fillId="0" borderId="0" xfId="0" applyNumberFormat="1" applyFont="1" applyBorder="1" applyAlignment="1">
      <alignment horizontal="center"/>
    </xf>
    <xf numFmtId="1" fontId="0" fillId="0" borderId="0" xfId="0" applyNumberFormat="1" applyBorder="1"/>
    <xf numFmtId="0" fontId="0" fillId="0" borderId="1" xfId="0" applyBorder="1"/>
    <xf numFmtId="165" fontId="0" fillId="0" borderId="0" xfId="0" applyNumberFormat="1"/>
    <xf numFmtId="0" fontId="1" fillId="0" borderId="0" xfId="0" applyFont="1"/>
    <xf numFmtId="0" fontId="3" fillId="0" borderId="2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3" xfId="0" applyBorder="1"/>
    <xf numFmtId="2" fontId="1" fillId="0" borderId="0" xfId="0" applyNumberFormat="1" applyFont="1"/>
    <xf numFmtId="9" fontId="0" fillId="0" borderId="0" xfId="0" applyNumberFormat="1"/>
    <xf numFmtId="9" fontId="4" fillId="0" borderId="0" xfId="0" applyNumberFormat="1" applyFont="1"/>
    <xf numFmtId="9" fontId="1" fillId="0" borderId="2" xfId="0" applyNumberFormat="1" applyFont="1" applyBorder="1"/>
    <xf numFmtId="0" fontId="1" fillId="0" borderId="3" xfId="0" applyFont="1" applyBorder="1" applyAlignment="1">
      <alignment horizontal="right"/>
    </xf>
    <xf numFmtId="2" fontId="1" fillId="0" borderId="3" xfId="0" applyNumberFormat="1" applyFont="1" applyBorder="1" applyAlignment="1">
      <alignment horizontal="right"/>
    </xf>
    <xf numFmtId="165" fontId="0" fillId="0" borderId="0" xfId="0" applyNumberFormat="1" applyFont="1" applyAlignment="1">
      <alignment horizontal="center"/>
    </xf>
    <xf numFmtId="165" fontId="5" fillId="0" borderId="0" xfId="0" applyNumberFormat="1" applyFont="1"/>
    <xf numFmtId="165" fontId="0" fillId="0" borderId="0" xfId="0" applyNumberFormat="1" applyFon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07144"/>
        </patternFill>
      </fill>
    </dxf>
    <dxf>
      <fill>
        <patternFill>
          <bgColor rgb="FFE1D74E"/>
        </patternFill>
      </fill>
    </dxf>
    <dxf>
      <fill>
        <patternFill>
          <bgColor rgb="FFAEAC82"/>
        </patternFill>
      </fill>
    </dxf>
  </dxfs>
  <tableStyles count="0" defaultTableStyle="TableStyleMedium2" defaultPivotStyle="PivotStyleLight16"/>
  <colors>
    <mruColors>
      <color rgb="FF69CC76"/>
      <color rgb="FFAEAC82"/>
      <color rgb="FFE1D74E"/>
      <color rgb="FFF071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[StarterBook_Homework.xlsx]pivot_chart_category!PivotTable1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 "State" by Category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07144"/>
          </a:solidFill>
          <a:ln>
            <a:noFill/>
          </a:ln>
          <a:effectLst/>
        </c:spPr>
      </c:pivotFmt>
      <c:pivotFmt>
        <c:idx val="10"/>
      </c:pivotFmt>
      <c:pivotFmt>
        <c:idx val="11"/>
        <c:spPr>
          <a:solidFill>
            <a:srgbClr val="F07144"/>
          </a:solidFill>
          <a:ln>
            <a:noFill/>
          </a:ln>
          <a:effectLst/>
        </c:spPr>
      </c:pivotFmt>
      <c:pivotFmt>
        <c:idx val="12"/>
        <c:spPr>
          <a:solidFill>
            <a:srgbClr val="F07144"/>
          </a:solidFill>
          <a:ln>
            <a:noFill/>
          </a:ln>
          <a:effectLst/>
        </c:spPr>
      </c:pivotFmt>
      <c:pivotFmt>
        <c:idx val="13"/>
      </c:pivotFmt>
      <c:pivotFmt>
        <c:idx val="14"/>
        <c:spPr>
          <a:solidFill>
            <a:srgbClr val="F07144"/>
          </a:solidFill>
          <a:ln>
            <a:noFill/>
          </a:ln>
          <a:effectLst/>
        </c:spPr>
      </c:pivotFmt>
      <c:pivotFmt>
        <c:idx val="15"/>
      </c:pivotFmt>
      <c:pivotFmt>
        <c:idx val="16"/>
        <c:spPr>
          <a:solidFill>
            <a:srgbClr val="F07144"/>
          </a:solidFill>
          <a:ln>
            <a:noFill/>
          </a:ln>
          <a:effectLst/>
        </c:spPr>
      </c:pivotFmt>
      <c:pivotFmt>
        <c:idx val="17"/>
        <c:spPr>
          <a:solidFill>
            <a:srgbClr val="F07144"/>
          </a:solidFill>
          <a:ln>
            <a:noFill/>
          </a:ln>
          <a:effectLst/>
        </c:spPr>
      </c:pivotFmt>
      <c:pivotFmt>
        <c:idx val="18"/>
      </c:pivotFmt>
      <c:pivotFmt>
        <c:idx val="19"/>
        <c:spPr>
          <a:solidFill>
            <a:srgbClr val="F07144"/>
          </a:solidFill>
          <a:ln>
            <a:noFill/>
          </a:ln>
          <a:effectLst/>
        </c:spPr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solidFill>
            <a:srgbClr val="F07144"/>
          </a:solidFill>
          <a:ln>
            <a:noFill/>
          </a:ln>
          <a:effectLst/>
        </c:spPr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  <c:spPr>
          <a:solidFill>
            <a:srgbClr val="F07144"/>
          </a:solidFill>
          <a:ln>
            <a:noFill/>
          </a:ln>
          <a:effectLst/>
        </c:spPr>
      </c:pivotFmt>
      <c:pivotFmt>
        <c:idx val="32"/>
      </c:pivotFmt>
      <c:pivotFmt>
        <c:idx val="33"/>
      </c:pivotFmt>
      <c:pivotFmt>
        <c:idx val="34"/>
        <c:spPr>
          <a:solidFill>
            <a:srgbClr val="69CC76"/>
          </a:solidFill>
          <a:ln>
            <a:noFill/>
          </a:ln>
          <a:effectLst/>
        </c:spPr>
      </c:pivotFmt>
      <c:pivotFmt>
        <c:idx val="35"/>
      </c:pivotFmt>
      <c:pivotFmt>
        <c:idx val="36"/>
        <c:spPr>
          <a:solidFill>
            <a:srgbClr val="69CC76"/>
          </a:solidFill>
          <a:ln>
            <a:noFill/>
          </a:ln>
          <a:effectLst/>
        </c:spPr>
      </c:pivotFmt>
      <c:pivotFmt>
        <c:idx val="37"/>
        <c:spPr>
          <a:solidFill>
            <a:srgbClr val="69CC76"/>
          </a:solidFill>
          <a:ln>
            <a:noFill/>
          </a:ln>
          <a:effectLst/>
        </c:spPr>
      </c:pivotFmt>
      <c:pivotFmt>
        <c:idx val="38"/>
      </c:pivotFmt>
      <c:pivotFmt>
        <c:idx val="39"/>
      </c:pivotFmt>
      <c:pivotFmt>
        <c:idx val="40"/>
        <c:spPr>
          <a:solidFill>
            <a:srgbClr val="69CC76"/>
          </a:solidFill>
          <a:ln>
            <a:noFill/>
          </a:ln>
          <a:effectLst/>
        </c:spPr>
      </c:pivotFmt>
      <c:pivotFmt>
        <c:idx val="41"/>
        <c:spPr>
          <a:solidFill>
            <a:srgbClr val="69CC76"/>
          </a:solidFill>
          <a:ln>
            <a:noFill/>
          </a:ln>
          <a:effectLst/>
        </c:spPr>
      </c:pivotFmt>
      <c:pivotFmt>
        <c:idx val="42"/>
      </c:pivotFmt>
      <c:pivotFmt>
        <c:idx val="43"/>
        <c:spPr>
          <a:solidFill>
            <a:srgbClr val="69CC76"/>
          </a:solidFill>
          <a:ln>
            <a:noFill/>
          </a:ln>
          <a:effectLst/>
        </c:spPr>
      </c:pivotFmt>
      <c:pivotFmt>
        <c:idx val="44"/>
      </c:pivotFmt>
      <c:pivotFmt>
        <c:idx val="45"/>
      </c:pivotFmt>
      <c:pivotFmt>
        <c:idx val="46"/>
      </c:pivotFmt>
      <c:pivotFmt>
        <c:idx val="47"/>
        <c:spPr>
          <a:solidFill>
            <a:srgbClr val="69CC76"/>
          </a:solidFill>
          <a:ln>
            <a:noFill/>
          </a:ln>
          <a:effectLst/>
        </c:spPr>
      </c:pivotFmt>
      <c:pivotFmt>
        <c:idx val="48"/>
      </c:pivotFmt>
      <c:pivotFmt>
        <c:idx val="49"/>
        <c:spPr>
          <a:solidFill>
            <a:srgbClr val="69CC76"/>
          </a:solidFill>
          <a:ln>
            <a:noFill/>
          </a:ln>
          <a:effectLst/>
        </c:spPr>
      </c:pivotFmt>
      <c:pivotFmt>
        <c:idx val="50"/>
      </c:pivotFmt>
      <c:pivotFmt>
        <c:idx val="51"/>
        <c:spPr>
          <a:solidFill>
            <a:srgbClr val="69CC76"/>
          </a:solidFill>
          <a:ln>
            <a:noFill/>
          </a:ln>
          <a:effectLst/>
        </c:spPr>
      </c:pivotFmt>
      <c:pivotFmt>
        <c:idx val="52"/>
        <c:spPr>
          <a:solidFill>
            <a:srgbClr val="69CC76"/>
          </a:solidFill>
          <a:ln>
            <a:noFill/>
          </a:ln>
          <a:effectLst/>
        </c:spPr>
      </c:pivotFmt>
      <c:pivotFmt>
        <c:idx val="53"/>
        <c:spPr>
          <a:solidFill>
            <a:srgbClr val="69CC76"/>
          </a:solidFill>
          <a:ln>
            <a:noFill/>
          </a:ln>
          <a:effectLst/>
        </c:spPr>
      </c:pivotFmt>
      <c:pivotFmt>
        <c:idx val="54"/>
      </c:pivotFmt>
      <c:pivotFmt>
        <c:idx val="55"/>
      </c:pivotFmt>
      <c:pivotFmt>
        <c:idx val="56"/>
        <c:spPr>
          <a:solidFill>
            <a:srgbClr val="AEAC82"/>
          </a:solidFill>
          <a:ln>
            <a:noFill/>
          </a:ln>
          <a:effectLst/>
        </c:spPr>
      </c:pivotFmt>
      <c:pivotFmt>
        <c:idx val="57"/>
      </c:pivotFmt>
      <c:pivotFmt>
        <c:idx val="58"/>
        <c:spPr>
          <a:solidFill>
            <a:srgbClr val="AEAC82"/>
          </a:solidFill>
          <a:ln>
            <a:noFill/>
          </a:ln>
          <a:effectLst/>
        </c:spPr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  <c:spPr>
          <a:solidFill>
            <a:srgbClr val="AEAC82"/>
          </a:solidFill>
          <a:ln>
            <a:noFill/>
          </a:ln>
          <a:effectLst/>
        </c:spPr>
      </c:pivotFmt>
      <c:pivotFmt>
        <c:idx val="65"/>
      </c:pivotFmt>
      <c:pivotFmt>
        <c:idx val="66"/>
        <c:spPr>
          <a:solidFill>
            <a:srgbClr val="E1D74E"/>
          </a:solidFill>
          <a:ln>
            <a:noFill/>
          </a:ln>
          <a:effectLst/>
        </c:spPr>
      </c:pivotFmt>
      <c:pivotFmt>
        <c:idx val="67"/>
        <c:spPr>
          <a:solidFill>
            <a:srgbClr val="E1D74E"/>
          </a:solidFill>
          <a:ln>
            <a:noFill/>
          </a:ln>
          <a:effectLst/>
        </c:spPr>
      </c:pivotFmt>
      <c:pivotFmt>
        <c:idx val="68"/>
      </c:pivotFmt>
      <c:pivotFmt>
        <c:idx val="69"/>
        <c:spPr>
          <a:solidFill>
            <a:srgbClr val="69CC7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rgbClr val="E1D74E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rgbClr val="F07144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rgbClr val="AEAC82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rgbClr val="AEAC82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rgbClr val="F07144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rgbClr val="E1D74E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rgbClr val="69CC76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rgbClr val="AEAC82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rgbClr val="F07144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rgbClr val="E1D74E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rgbClr val="69CC76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rgbClr val="AEAC82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rgbClr val="F07144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rgbClr val="E1D74E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rgbClr val="69CC7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pivot_chart_category!$B$3:$B$4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AEAC82"/>
            </a:solidFill>
            <a:ln>
              <a:noFill/>
            </a:ln>
            <a:effectLst/>
          </c:spPr>
          <c:invertIfNegative val="0"/>
          <c:cat>
            <c:strRef>
              <c:f>pivot_chart_category!$A$5:$A$14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CE5-AD42-8F67-77DE646CECD0}"/>
            </c:ext>
          </c:extLst>
        </c:ser>
        <c:ser>
          <c:idx val="1"/>
          <c:order val="1"/>
          <c:tx>
            <c:strRef>
              <c:f>pivot_chart_category!$C$3:$C$4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07144"/>
            </a:solidFill>
            <a:ln>
              <a:noFill/>
            </a:ln>
            <a:effectLst/>
          </c:spPr>
          <c:invertIfNegative val="0"/>
          <c:cat>
            <c:strRef>
              <c:f>pivot_chart_category!$A$5:$A$14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CE5-AD42-8F67-77DE646CECD0}"/>
            </c:ext>
          </c:extLst>
        </c:ser>
        <c:ser>
          <c:idx val="2"/>
          <c:order val="2"/>
          <c:tx>
            <c:strRef>
              <c:f>pivot_chart_category!$D$3:$D$4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E1D74E"/>
            </a:solidFill>
            <a:ln>
              <a:noFill/>
            </a:ln>
            <a:effectLst/>
          </c:spPr>
          <c:invertIfNegative val="0"/>
          <c:cat>
            <c:strRef>
              <c:f>pivot_chart_category!$A$5:$A$14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CE5-AD42-8F67-77DE646CECD0}"/>
            </c:ext>
          </c:extLst>
        </c:ser>
        <c:ser>
          <c:idx val="3"/>
          <c:order val="3"/>
          <c:tx>
            <c:strRef>
              <c:f>pivot_chart_category!$E$3:$E$4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9CC76"/>
            </a:solidFill>
            <a:ln>
              <a:noFill/>
            </a:ln>
            <a:effectLst/>
          </c:spPr>
          <c:invertIfNegative val="0"/>
          <c:cat>
            <c:strRef>
              <c:f>pivot_chart_category!$A$5:$A$14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CE5-AD42-8F67-77DE646CE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458239"/>
        <c:axId val="1791743679"/>
      </c:barChart>
      <c:catAx>
        <c:axId val="181345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43679"/>
        <c:crosses val="autoZero"/>
        <c:auto val="1"/>
        <c:lblAlgn val="ctr"/>
        <c:lblOffset val="100"/>
        <c:noMultiLvlLbl val="0"/>
      </c:catAx>
      <c:valAx>
        <c:axId val="179174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5823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[StarterBook_Homework.xlsx]pivot_chart_subcategory!PivotTable2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 "State" by Sub-Category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07144"/>
          </a:solidFill>
          <a:ln>
            <a:noFill/>
          </a:ln>
          <a:effectLst/>
        </c:spPr>
      </c:pivotFmt>
      <c:pivotFmt>
        <c:idx val="10"/>
        <c:spPr>
          <a:solidFill>
            <a:srgbClr val="F07144"/>
          </a:solidFill>
          <a:ln>
            <a:noFill/>
          </a:ln>
          <a:effectLst/>
        </c:spPr>
      </c:pivotFmt>
      <c:pivotFmt>
        <c:idx val="11"/>
        <c:spPr>
          <a:solidFill>
            <a:srgbClr val="F07144"/>
          </a:solidFill>
          <a:ln>
            <a:noFill/>
          </a:ln>
          <a:effectLst/>
        </c:spPr>
      </c:pivotFmt>
      <c:pivotFmt>
        <c:idx val="12"/>
        <c:spPr>
          <a:solidFill>
            <a:srgbClr val="F07144"/>
          </a:solidFill>
          <a:ln>
            <a:noFill/>
          </a:ln>
          <a:effectLst/>
        </c:spPr>
      </c:pivotFmt>
      <c:pivotFmt>
        <c:idx val="13"/>
        <c:spPr>
          <a:solidFill>
            <a:srgbClr val="F07144"/>
          </a:solidFill>
          <a:ln>
            <a:noFill/>
          </a:ln>
          <a:effectLst/>
        </c:spPr>
      </c:pivotFmt>
      <c:pivotFmt>
        <c:idx val="14"/>
        <c:spPr>
          <a:solidFill>
            <a:srgbClr val="F07144"/>
          </a:solidFill>
          <a:ln>
            <a:noFill/>
          </a:ln>
          <a:effectLst/>
        </c:spPr>
      </c:pivotFmt>
      <c:pivotFmt>
        <c:idx val="15"/>
        <c:spPr>
          <a:solidFill>
            <a:srgbClr val="F07144"/>
          </a:solidFill>
          <a:ln>
            <a:noFill/>
          </a:ln>
          <a:effectLst/>
        </c:spPr>
      </c:pivotFmt>
      <c:pivotFmt>
        <c:idx val="16"/>
        <c:spPr>
          <a:solidFill>
            <a:srgbClr val="F07144"/>
          </a:solidFill>
          <a:ln>
            <a:noFill/>
          </a:ln>
          <a:effectLst/>
        </c:spPr>
      </c:pivotFmt>
      <c:pivotFmt>
        <c:idx val="17"/>
        <c:spPr>
          <a:solidFill>
            <a:srgbClr val="F07144"/>
          </a:solidFill>
          <a:ln>
            <a:noFill/>
          </a:ln>
          <a:effectLst/>
        </c:spPr>
      </c:pivotFmt>
      <c:pivotFmt>
        <c:idx val="18"/>
        <c:spPr>
          <a:solidFill>
            <a:srgbClr val="F07144"/>
          </a:solidFill>
          <a:ln>
            <a:noFill/>
          </a:ln>
          <a:effectLst/>
        </c:spPr>
      </c:pivotFmt>
      <c:pivotFmt>
        <c:idx val="19"/>
        <c:spPr>
          <a:solidFill>
            <a:srgbClr val="F07144"/>
          </a:solidFill>
          <a:ln>
            <a:noFill/>
          </a:ln>
          <a:effectLst/>
        </c:spPr>
      </c:pivotFmt>
      <c:pivotFmt>
        <c:idx val="20"/>
        <c:spPr>
          <a:solidFill>
            <a:srgbClr val="F07144"/>
          </a:solidFill>
          <a:ln>
            <a:noFill/>
          </a:ln>
          <a:effectLst/>
        </c:spPr>
      </c:pivotFmt>
      <c:pivotFmt>
        <c:idx val="21"/>
        <c:spPr>
          <a:solidFill>
            <a:srgbClr val="F07144"/>
          </a:solidFill>
          <a:ln>
            <a:noFill/>
          </a:ln>
          <a:effectLst/>
        </c:spPr>
      </c:pivotFmt>
      <c:pivotFmt>
        <c:idx val="22"/>
        <c:spPr>
          <a:solidFill>
            <a:srgbClr val="F07144"/>
          </a:solidFill>
          <a:ln>
            <a:noFill/>
          </a:ln>
          <a:effectLst/>
        </c:spPr>
      </c:pivotFmt>
      <c:pivotFmt>
        <c:idx val="23"/>
        <c:spPr>
          <a:solidFill>
            <a:srgbClr val="F07144"/>
          </a:solidFill>
          <a:ln>
            <a:noFill/>
          </a:ln>
          <a:effectLst/>
        </c:spPr>
      </c:pivotFmt>
      <c:pivotFmt>
        <c:idx val="24"/>
        <c:spPr>
          <a:solidFill>
            <a:srgbClr val="F07144"/>
          </a:solidFill>
          <a:ln>
            <a:noFill/>
          </a:ln>
          <a:effectLst/>
        </c:spPr>
      </c:pivotFmt>
      <c:pivotFmt>
        <c:idx val="25"/>
        <c:spPr>
          <a:solidFill>
            <a:srgbClr val="F07144"/>
          </a:solidFill>
          <a:ln>
            <a:noFill/>
          </a:ln>
          <a:effectLst/>
        </c:spPr>
      </c:pivotFmt>
      <c:pivotFmt>
        <c:idx val="26"/>
        <c:spPr>
          <a:solidFill>
            <a:srgbClr val="F07144"/>
          </a:solidFill>
          <a:ln>
            <a:noFill/>
          </a:ln>
          <a:effectLst/>
        </c:spPr>
      </c:pivotFmt>
      <c:pivotFmt>
        <c:idx val="27"/>
        <c:spPr>
          <a:solidFill>
            <a:srgbClr val="F07144"/>
          </a:solidFill>
          <a:ln>
            <a:noFill/>
          </a:ln>
          <a:effectLst/>
        </c:spPr>
      </c:pivotFmt>
      <c:pivotFmt>
        <c:idx val="28"/>
        <c:spPr>
          <a:solidFill>
            <a:srgbClr val="F07144"/>
          </a:solidFill>
          <a:ln>
            <a:noFill/>
          </a:ln>
          <a:effectLst/>
        </c:spPr>
      </c:pivotFmt>
      <c:pivotFmt>
        <c:idx val="29"/>
        <c:spPr>
          <a:solidFill>
            <a:srgbClr val="F07144"/>
          </a:solidFill>
          <a:ln>
            <a:noFill/>
          </a:ln>
          <a:effectLst/>
        </c:spPr>
      </c:pivotFmt>
      <c:pivotFmt>
        <c:idx val="30"/>
        <c:spPr>
          <a:solidFill>
            <a:srgbClr val="F07144"/>
          </a:solidFill>
          <a:ln>
            <a:noFill/>
          </a:ln>
          <a:effectLst/>
        </c:spPr>
      </c:pivotFmt>
      <c:pivotFmt>
        <c:idx val="31"/>
        <c:spPr>
          <a:solidFill>
            <a:srgbClr val="F07144"/>
          </a:solidFill>
          <a:ln>
            <a:noFill/>
          </a:ln>
          <a:effectLst/>
        </c:spPr>
      </c:pivotFmt>
      <c:pivotFmt>
        <c:idx val="32"/>
        <c:spPr>
          <a:solidFill>
            <a:srgbClr val="F07144"/>
          </a:solidFill>
          <a:ln>
            <a:noFill/>
          </a:ln>
          <a:effectLst/>
        </c:spPr>
      </c:pivotFmt>
      <c:pivotFmt>
        <c:idx val="33"/>
        <c:spPr>
          <a:solidFill>
            <a:srgbClr val="69CC76"/>
          </a:solidFill>
          <a:ln>
            <a:noFill/>
          </a:ln>
          <a:effectLst/>
        </c:spPr>
      </c:pivotFmt>
      <c:pivotFmt>
        <c:idx val="34"/>
        <c:spPr>
          <a:solidFill>
            <a:srgbClr val="69CC76"/>
          </a:solidFill>
          <a:ln>
            <a:noFill/>
          </a:ln>
          <a:effectLst/>
        </c:spPr>
      </c:pivotFmt>
      <c:pivotFmt>
        <c:idx val="35"/>
        <c:spPr>
          <a:solidFill>
            <a:srgbClr val="69CC76"/>
          </a:solidFill>
          <a:ln>
            <a:noFill/>
          </a:ln>
          <a:effectLst/>
        </c:spPr>
      </c:pivotFmt>
      <c:pivotFmt>
        <c:idx val="36"/>
        <c:spPr>
          <a:solidFill>
            <a:srgbClr val="69CC76"/>
          </a:solidFill>
          <a:ln>
            <a:noFill/>
          </a:ln>
          <a:effectLst/>
        </c:spPr>
      </c:pivotFmt>
      <c:pivotFmt>
        <c:idx val="37"/>
        <c:spPr>
          <a:solidFill>
            <a:srgbClr val="69CC76"/>
          </a:solidFill>
          <a:ln>
            <a:noFill/>
          </a:ln>
          <a:effectLst/>
        </c:spPr>
      </c:pivotFmt>
      <c:pivotFmt>
        <c:idx val="38"/>
        <c:spPr>
          <a:solidFill>
            <a:srgbClr val="69CC76"/>
          </a:solidFill>
          <a:ln>
            <a:noFill/>
          </a:ln>
          <a:effectLst/>
        </c:spPr>
      </c:pivotFmt>
      <c:pivotFmt>
        <c:idx val="39"/>
        <c:spPr>
          <a:solidFill>
            <a:srgbClr val="69CC76"/>
          </a:solidFill>
          <a:ln>
            <a:noFill/>
          </a:ln>
          <a:effectLst/>
        </c:spPr>
      </c:pivotFmt>
      <c:pivotFmt>
        <c:idx val="40"/>
        <c:spPr>
          <a:solidFill>
            <a:srgbClr val="69CC76"/>
          </a:solidFill>
          <a:ln>
            <a:noFill/>
          </a:ln>
          <a:effectLst/>
        </c:spPr>
      </c:pivotFmt>
      <c:pivotFmt>
        <c:idx val="41"/>
        <c:spPr>
          <a:solidFill>
            <a:srgbClr val="69CC76"/>
          </a:solidFill>
          <a:ln>
            <a:noFill/>
          </a:ln>
          <a:effectLst/>
        </c:spPr>
      </c:pivotFmt>
      <c:pivotFmt>
        <c:idx val="42"/>
        <c:spPr>
          <a:solidFill>
            <a:srgbClr val="69CC76"/>
          </a:solidFill>
          <a:ln>
            <a:noFill/>
          </a:ln>
          <a:effectLst/>
        </c:spPr>
      </c:pivotFmt>
      <c:pivotFmt>
        <c:idx val="43"/>
        <c:spPr>
          <a:solidFill>
            <a:srgbClr val="69CC76"/>
          </a:solidFill>
          <a:ln>
            <a:noFill/>
          </a:ln>
          <a:effectLst/>
        </c:spPr>
      </c:pivotFmt>
      <c:pivotFmt>
        <c:idx val="44"/>
        <c:spPr>
          <a:solidFill>
            <a:srgbClr val="69CC76"/>
          </a:solidFill>
          <a:ln>
            <a:noFill/>
          </a:ln>
          <a:effectLst/>
        </c:spPr>
      </c:pivotFmt>
      <c:pivotFmt>
        <c:idx val="45"/>
        <c:spPr>
          <a:solidFill>
            <a:srgbClr val="69CC76"/>
          </a:solidFill>
          <a:ln>
            <a:noFill/>
          </a:ln>
          <a:effectLst/>
        </c:spPr>
      </c:pivotFmt>
      <c:pivotFmt>
        <c:idx val="46"/>
        <c:spPr>
          <a:solidFill>
            <a:srgbClr val="69CC76"/>
          </a:solidFill>
          <a:ln>
            <a:noFill/>
          </a:ln>
          <a:effectLst/>
        </c:spPr>
      </c:pivotFmt>
      <c:pivotFmt>
        <c:idx val="47"/>
        <c:spPr>
          <a:solidFill>
            <a:srgbClr val="69CC76"/>
          </a:solidFill>
          <a:ln>
            <a:noFill/>
          </a:ln>
          <a:effectLst/>
        </c:spPr>
      </c:pivotFmt>
      <c:pivotFmt>
        <c:idx val="48"/>
        <c:spPr>
          <a:solidFill>
            <a:srgbClr val="69CC76"/>
          </a:solidFill>
          <a:ln>
            <a:noFill/>
          </a:ln>
          <a:effectLst/>
        </c:spPr>
      </c:pivotFmt>
      <c:pivotFmt>
        <c:idx val="49"/>
        <c:spPr>
          <a:solidFill>
            <a:srgbClr val="69CC76"/>
          </a:solidFill>
          <a:ln>
            <a:noFill/>
          </a:ln>
          <a:effectLst/>
        </c:spPr>
      </c:pivotFmt>
      <c:pivotFmt>
        <c:idx val="50"/>
        <c:spPr>
          <a:solidFill>
            <a:srgbClr val="69CC76"/>
          </a:solidFill>
          <a:ln>
            <a:noFill/>
          </a:ln>
          <a:effectLst/>
        </c:spPr>
      </c:pivotFmt>
      <c:pivotFmt>
        <c:idx val="51"/>
        <c:spPr>
          <a:solidFill>
            <a:srgbClr val="69CC76"/>
          </a:solidFill>
          <a:ln>
            <a:noFill/>
          </a:ln>
          <a:effectLst/>
        </c:spPr>
      </c:pivotFmt>
      <c:pivotFmt>
        <c:idx val="52"/>
        <c:spPr>
          <a:solidFill>
            <a:srgbClr val="69CC76"/>
          </a:solidFill>
          <a:ln>
            <a:noFill/>
          </a:ln>
          <a:effectLst/>
        </c:spPr>
      </c:pivotFmt>
      <c:pivotFmt>
        <c:idx val="53"/>
        <c:spPr>
          <a:solidFill>
            <a:srgbClr val="69CC76"/>
          </a:solidFill>
          <a:ln>
            <a:noFill/>
          </a:ln>
          <a:effectLst/>
        </c:spPr>
      </c:pivotFmt>
      <c:pivotFmt>
        <c:idx val="54"/>
        <c:spPr>
          <a:solidFill>
            <a:srgbClr val="AEAC82"/>
          </a:solidFill>
          <a:ln>
            <a:noFill/>
          </a:ln>
          <a:effectLst/>
        </c:spPr>
      </c:pivotFmt>
      <c:pivotFmt>
        <c:idx val="55"/>
        <c:spPr>
          <a:solidFill>
            <a:srgbClr val="AEAC82"/>
          </a:solidFill>
          <a:ln>
            <a:noFill/>
          </a:ln>
          <a:effectLst/>
        </c:spPr>
      </c:pivotFmt>
      <c:pivotFmt>
        <c:idx val="56"/>
        <c:spPr>
          <a:solidFill>
            <a:srgbClr val="AEAC82"/>
          </a:solidFill>
          <a:ln>
            <a:noFill/>
          </a:ln>
          <a:effectLst/>
        </c:spPr>
      </c:pivotFmt>
      <c:pivotFmt>
        <c:idx val="57"/>
        <c:spPr>
          <a:solidFill>
            <a:srgbClr val="AEAC82"/>
          </a:solidFill>
          <a:ln>
            <a:noFill/>
          </a:ln>
          <a:effectLst/>
        </c:spPr>
      </c:pivotFmt>
      <c:pivotFmt>
        <c:idx val="58"/>
        <c:spPr>
          <a:solidFill>
            <a:srgbClr val="AEAC82"/>
          </a:solidFill>
          <a:ln>
            <a:noFill/>
          </a:ln>
          <a:effectLst/>
        </c:spPr>
      </c:pivotFmt>
      <c:pivotFmt>
        <c:idx val="59"/>
        <c:spPr>
          <a:solidFill>
            <a:srgbClr val="AEAC82"/>
          </a:solidFill>
          <a:ln>
            <a:noFill/>
          </a:ln>
          <a:effectLst/>
        </c:spPr>
      </c:pivotFmt>
      <c:pivotFmt>
        <c:idx val="60"/>
        <c:spPr>
          <a:solidFill>
            <a:srgbClr val="AEAC82"/>
          </a:solidFill>
          <a:ln>
            <a:noFill/>
          </a:ln>
          <a:effectLst/>
        </c:spPr>
      </c:pivotFmt>
      <c:pivotFmt>
        <c:idx val="61"/>
        <c:spPr>
          <a:solidFill>
            <a:srgbClr val="AEAC82"/>
          </a:solidFill>
          <a:ln>
            <a:noFill/>
          </a:ln>
          <a:effectLst/>
        </c:spPr>
      </c:pivotFmt>
      <c:pivotFmt>
        <c:idx val="62"/>
        <c:spPr>
          <a:solidFill>
            <a:srgbClr val="AEAC82"/>
          </a:solidFill>
          <a:ln>
            <a:noFill/>
          </a:ln>
          <a:effectLst/>
        </c:spPr>
      </c:pivotFmt>
      <c:pivotFmt>
        <c:idx val="63"/>
        <c:spPr>
          <a:solidFill>
            <a:srgbClr val="AEAC82"/>
          </a:solidFill>
          <a:ln>
            <a:noFill/>
          </a:ln>
          <a:effectLst/>
        </c:spPr>
      </c:pivotFmt>
      <c:pivotFmt>
        <c:idx val="64"/>
        <c:spPr>
          <a:solidFill>
            <a:srgbClr val="AEAC82"/>
          </a:solidFill>
          <a:ln>
            <a:noFill/>
          </a:ln>
          <a:effectLst/>
        </c:spPr>
      </c:pivotFmt>
      <c:pivotFmt>
        <c:idx val="65"/>
        <c:spPr>
          <a:solidFill>
            <a:srgbClr val="E1D74E"/>
          </a:solidFill>
          <a:ln>
            <a:noFill/>
          </a:ln>
          <a:effectLst/>
        </c:spPr>
      </c:pivotFmt>
      <c:pivotFmt>
        <c:idx val="66"/>
        <c:spPr>
          <a:solidFill>
            <a:srgbClr val="E1D74E"/>
          </a:solidFill>
          <a:ln>
            <a:noFill/>
          </a:ln>
          <a:effectLst/>
        </c:spPr>
      </c:pivotFmt>
      <c:pivotFmt>
        <c:idx val="67"/>
        <c:spPr>
          <a:solidFill>
            <a:srgbClr val="E1D74E"/>
          </a:solidFill>
          <a:ln>
            <a:noFill/>
          </a:ln>
          <a:effectLst/>
        </c:spPr>
      </c:pivotFmt>
      <c:pivotFmt>
        <c:idx val="68"/>
        <c:spPr>
          <a:solidFill>
            <a:srgbClr val="E1D74E"/>
          </a:solidFill>
          <a:ln>
            <a:noFill/>
          </a:ln>
          <a:effectLst/>
        </c:spPr>
      </c:pivotFmt>
      <c:pivotFmt>
        <c:idx val="69"/>
        <c:spPr>
          <a:solidFill>
            <a:srgbClr val="69CC7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rgbClr val="E1D74E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rgbClr val="F07144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rgbClr val="AEAC8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pivot_chart_subcategory!$B$4:$B$5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AEAC82"/>
            </a:solidFill>
            <a:ln>
              <a:noFill/>
            </a:ln>
            <a:effectLst/>
          </c:spPr>
          <c:invertIfNegative val="0"/>
          <c:cat>
            <c:strRef>
              <c:f>pivot_chart_subcategory!$A$6:$A$47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3-D14D-8B3C-E3CFDDD04B1B}"/>
            </c:ext>
          </c:extLst>
        </c:ser>
        <c:ser>
          <c:idx val="1"/>
          <c:order val="1"/>
          <c:tx>
            <c:strRef>
              <c:f>pivot_chart_subcategory!$C$4:$C$5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07144"/>
            </a:solidFill>
            <a:ln>
              <a:noFill/>
            </a:ln>
            <a:effectLst/>
          </c:spPr>
          <c:invertIfNegative val="0"/>
          <c:cat>
            <c:strRef>
              <c:f>pivot_chart_subcategory!$A$6:$A$47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1803-D14D-8B3C-E3CFDDD04B1B}"/>
            </c:ext>
          </c:extLst>
        </c:ser>
        <c:ser>
          <c:idx val="2"/>
          <c:order val="2"/>
          <c:tx>
            <c:strRef>
              <c:f>pivot_chart_subcategory!$D$4:$D$5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E1D74E"/>
            </a:solidFill>
            <a:ln>
              <a:noFill/>
            </a:ln>
            <a:effectLst/>
          </c:spPr>
          <c:invertIfNegative val="0"/>
          <c:cat>
            <c:strRef>
              <c:f>pivot_chart_subcategory!$A$6:$A$47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1803-D14D-8B3C-E3CFDDD04B1B}"/>
            </c:ext>
          </c:extLst>
        </c:ser>
        <c:ser>
          <c:idx val="3"/>
          <c:order val="3"/>
          <c:tx>
            <c:strRef>
              <c:f>pivot_chart_subcategory!$E$4:$E$5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9CC76"/>
            </a:solidFill>
            <a:ln>
              <a:noFill/>
            </a:ln>
            <a:effectLst/>
          </c:spPr>
          <c:invertIfNegative val="0"/>
          <c:cat>
            <c:strRef>
              <c:f>pivot_chart_subcategory!$A$6:$A$47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1803-D14D-8B3C-E3CFDDD04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458239"/>
        <c:axId val="1791743679"/>
      </c:barChart>
      <c:catAx>
        <c:axId val="181345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43679"/>
        <c:crosses val="autoZero"/>
        <c:auto val="1"/>
        <c:lblAlgn val="ctr"/>
        <c:lblOffset val="100"/>
        <c:noMultiLvlLbl val="0"/>
      </c:catAx>
      <c:valAx>
        <c:axId val="179174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5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[StarterBook_Homework.xlsx]launchdate_outcomes!PivotTable5</c:name>
    <c:fmtId val="0"/>
  </c:pivotSource>
  <c:chart>
    <c:autoTitleDeleted val="0"/>
    <c:pivotFmts>
      <c:pivotFmt>
        <c:idx val="0"/>
        <c:spPr>
          <a:ln w="38100" cap="rnd">
            <a:solidFill>
              <a:srgbClr val="AEAC8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38100" cap="rnd">
            <a:solidFill>
              <a:srgbClr val="F07144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38100" cap="rnd">
            <a:solidFill>
              <a:srgbClr val="E1D74E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38100" cap="rnd">
            <a:solidFill>
              <a:srgbClr val="69CC7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AEAC82"/>
              </a:solidFill>
              <a:round/>
            </a:ln>
            <a:effectLst/>
          </c:spPr>
          <c:marker>
            <c:symbol val="none"/>
          </c:marker>
          <c:cat>
            <c:strRef>
              <c:f>launchdate_outcomes!$A$6:$A$18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launchdate_outcomes!$B$6:$B$18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6-354E-9195-9A6A1199F78E}"/>
            </c:ext>
          </c:extLst>
        </c:ser>
        <c:ser>
          <c:idx val="1"/>
          <c:order val="1"/>
          <c:tx>
            <c:strRef>
              <c:f>launchdate_outcomes!$C$4:$C$5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07144"/>
              </a:solidFill>
              <a:round/>
            </a:ln>
            <a:effectLst/>
          </c:spPr>
          <c:marker>
            <c:symbol val="none"/>
          </c:marker>
          <c:cat>
            <c:strRef>
              <c:f>launchdate_outcomes!$A$6:$A$18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6-354E-9195-9A6A1199F78E}"/>
            </c:ext>
          </c:extLst>
        </c:ser>
        <c:ser>
          <c:idx val="2"/>
          <c:order val="2"/>
          <c:tx>
            <c:strRef>
              <c:f>launchdate_outcomes!$D$4:$D$5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rgbClr val="E1D74E"/>
              </a:solidFill>
              <a:round/>
            </a:ln>
            <a:effectLst/>
          </c:spPr>
          <c:marker>
            <c:symbol val="none"/>
          </c:marker>
          <c:cat>
            <c:strRef>
              <c:f>launchdate_outcomes!$A$6:$A$18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launchdate_outcomes!$D$6:$D$18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6-354E-9195-9A6A1199F78E}"/>
            </c:ext>
          </c:extLst>
        </c:ser>
        <c:ser>
          <c:idx val="3"/>
          <c:order val="3"/>
          <c:tx>
            <c:strRef>
              <c:f>launchdate_outcomes!$E$4:$E$5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69CC76"/>
              </a:solidFill>
              <a:round/>
            </a:ln>
            <a:effectLst/>
          </c:spPr>
          <c:marker>
            <c:symbol val="none"/>
          </c:marker>
          <c:cat>
            <c:strRef>
              <c:f>launchdate_outcomes!$A$6:$A$18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launchdate_outcomes!$E$6:$E$18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E6-354E-9195-9A6A1199F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01312"/>
        <c:axId val="39630160"/>
      </c:lineChart>
      <c:catAx>
        <c:axId val="397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0160"/>
        <c:crosses val="autoZero"/>
        <c:auto val="1"/>
        <c:lblAlgn val="ctr"/>
        <c:lblOffset val="100"/>
        <c:noMultiLvlLbl val="0"/>
      </c:catAx>
      <c:valAx>
        <c:axId val="3963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Success,</a:t>
            </a:r>
            <a:r>
              <a:rPr lang="en-US" sz="1400" baseline="0"/>
              <a:t> Failure &amp; Cancel Rates by Goal Amount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Percent_Successful</c:v>
          </c:tx>
          <c:spPr>
            <a:ln w="38100" cap="rnd">
              <a:solidFill>
                <a:srgbClr val="69CC7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0-3B46-88A2-BCAAC70FA31A}"/>
            </c:ext>
          </c:extLst>
        </c:ser>
        <c:ser>
          <c:idx val="1"/>
          <c:order val="1"/>
          <c:tx>
            <c:v>Percent_Failed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0-3B46-88A2-BCAAC70FA31A}"/>
            </c:ext>
          </c:extLst>
        </c:ser>
        <c:ser>
          <c:idx val="2"/>
          <c:order val="2"/>
          <c:tx>
            <c:v>Percent_Canceled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0-3B46-88A2-BCAAC70FA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98032"/>
        <c:axId val="75701312"/>
      </c:lineChart>
      <c:catAx>
        <c:axId val="7869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1312"/>
        <c:crosses val="autoZero"/>
        <c:auto val="1"/>
        <c:lblAlgn val="ctr"/>
        <c:lblOffset val="100"/>
        <c:noMultiLvlLbl val="0"/>
      </c:catAx>
      <c:valAx>
        <c:axId val="757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184150</xdr:rowOff>
    </xdr:from>
    <xdr:to>
      <xdr:col>17</xdr:col>
      <xdr:colOff>393700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B7F0D-496E-0344-A15B-441C21632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6350</xdr:rowOff>
    </xdr:from>
    <xdr:to>
      <xdr:col>17</xdr:col>
      <xdr:colOff>177800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BA2C2-E261-0C4A-81A5-DEAC9BFCF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177800</xdr:rowOff>
    </xdr:from>
    <xdr:to>
      <xdr:col>11</xdr:col>
      <xdr:colOff>101600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54330-449A-AF44-8B61-77F566DF5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1244600</xdr:colOff>
      <xdr:row>16</xdr:row>
      <xdr:rowOff>12700</xdr:rowOff>
    </xdr:from>
    <xdr:to>
      <xdr:col>8</xdr:col>
      <xdr:colOff>812800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C04B9-7F69-604A-B4C7-7FFF04924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" refreshedDate="43129.89780914352" createdVersion="6" refreshedVersion="6" minRefreshableVersion="3" recordCount="4114" xr:uid="{C8745638-BAC0-BD47-AEB8-D23D729278F3}">
  <cacheSource type="worksheet">
    <worksheetSource ref="A1:R4115" sheet="kickstarter_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" refreshedDate="43133.595565625001" createdVersion="6" refreshedVersion="6" minRefreshableVersion="3" recordCount="4114" xr:uid="{A55D6184-ABAA-E24C-AC4C-067A6A8C818B}">
  <cacheSource type="worksheet">
    <worksheetSource ref="A1:AA4115" sheet="kickstarter_table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1" numFmtId="165">
      <sharedItems containsSemiMixedTypes="0" containsNonDate="0" containsDate="1" containsString="0" minDate="2009-05-16T22:55:13" maxDate="2017-03-15T10:30:07"/>
    </cacheField>
    <cacheField name="date_ended_conversion1" numFmtId="165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_created_conversion2" numFmtId="165">
      <sharedItems containsSemiMixedTypes="0" containsNonDate="0" containsDate="1" containsString="0" minDate="2009-05-16T00:00:00" maxDate="2017-03-16T00:00:00"/>
    </cacheField>
    <cacheField name="date_ended_conversion2" numFmtId="165">
      <sharedItems containsSemiMixedTypes="0" containsNonDate="0" containsDate="1" containsString="0" minDate="2009-08-10T00:00:00" maxDate="2017-05-04T00:00:00"/>
    </cacheField>
    <cacheField name="date_created_conversion" numFmtId="165">
      <sharedItems containsSemiMixedTypes="0" containsNonDate="0" containsDate="1" containsString="0" minDate="2009-05-16T00:00:00" maxDate="2017-03-16T00:00:00" count="1602">
        <d v="2015-06-21T00:00:00"/>
        <d v="2017-01-31T00:00:00"/>
        <d v="2016-02-05T00:00:00"/>
        <d v="2014-07-08T00:00:00"/>
        <d v="2015-11-19T00:00:00"/>
        <d v="2016-07-12T00:00:00"/>
        <d v="2014-06-03T00:00:00"/>
        <d v="2016-05-25T00:00:00"/>
        <d v="2016-04-08T00:00:00"/>
        <d v="2016-03-17T00:00:00"/>
        <d v="2014-05-20T00:00:00"/>
        <d v="2016-07-21T00:00:00"/>
        <d v="2014-06-01T00:00:00"/>
        <d v="2016-05-18T00:00:00"/>
        <d v="2014-06-17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09T00:00:00"/>
        <d v="2014-10-16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0T00:00:00"/>
        <d v="2014-04-24T00:00:00"/>
        <d v="2014-05-30T00:00:00"/>
        <d v="2014-09-05T00:00:00"/>
        <d v="2014-11-28T00:00:00"/>
        <d v="2014-06-12T00:00:00"/>
        <d v="2014-08-22T00:00:00"/>
        <d v="2016-03-28T00:00:00"/>
        <d v="2015-11-15T00:00:00"/>
        <d v="2014-10-20T00:00:00"/>
        <d v="2015-01-29T00:00:00"/>
        <d v="2015-09-23T00:00:00"/>
        <d v="2014-12-22T00:00:00"/>
        <d v="2015-07-11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7T00:00:00"/>
        <d v="2014-07-15T00:00:00"/>
        <d v="2016-06-18T00:00:00"/>
        <d v="2012-06-15T00:00:00"/>
        <d v="2014-01-24T00:00:00"/>
        <d v="2011-08-30T00:00:00"/>
        <d v="2011-07-06T00:00:00"/>
        <d v="2012-03-29T00:00:00"/>
        <d v="2012-10-25T00:00:00"/>
        <d v="2011-02-13T00:00:00"/>
        <d v="2015-12-22T00:00:00"/>
        <d v="2013-03-24T00:00:00"/>
        <d v="2011-10-28T00:00:00"/>
        <d v="2012-03-28T00:00:00"/>
        <d v="2016-08-22T00:00:00"/>
        <d v="2014-03-26T00:00:00"/>
        <d v="2013-11-04T00:00:00"/>
        <d v="2012-07-09T00:00:00"/>
        <d v="2011-09-09T00:00:00"/>
        <d v="2015-02-07T00:00:00"/>
        <d v="2011-04-15T00:00:00"/>
        <d v="2011-08-23T00:00:00"/>
        <d v="2015-10-14T00:00:00"/>
        <d v="2010-05-24T00:00:00"/>
        <d v="2014-05-27T00:00:00"/>
        <d v="2013-05-08T00:00:00"/>
        <d v="2011-06-12T00:00:00"/>
        <d v="2011-03-17T00:00:00"/>
        <d v="2016-12-16T00:00:00"/>
        <d v="2012-06-05T00:00:00"/>
        <d v="2014-03-18T00:00:00"/>
        <d v="2012-01-26T00:00:00"/>
        <d v="2010-05-26T00:00:00"/>
        <d v="2011-06-11T00:00:00"/>
        <d v="2012-11-01T00:00:00"/>
        <d v="2013-12-23T00:00:00"/>
        <d v="2012-10-15T00:00:00"/>
        <d v="2012-12-31T00:00:00"/>
        <d v="2010-11-22T00:00:00"/>
        <d v="2014-02-12T00:00:00"/>
        <d v="2011-03-10T00:00:00"/>
        <d v="2016-04-25T00:00:00"/>
        <d v="2012-03-19T00:00:00"/>
        <d v="2011-04-02T00:00:00"/>
        <d v="2013-04-01T00:00:00"/>
        <d v="2011-01-26T00:00:00"/>
        <d v="2013-10-10T00:00:00"/>
        <d v="2015-05-01T00:00:00"/>
        <d v="2014-03-19T00:00:00"/>
        <d v="2011-07-29T00:00:00"/>
        <d v="2011-11-14T00:00:00"/>
        <d v="2012-01-10T00:00:00"/>
        <d v="2011-02-21T00:00:00"/>
        <d v="2010-03-11T00:00:00"/>
        <d v="2011-06-28T00:00:00"/>
        <d v="2011-07-14T00:00:00"/>
        <d v="2016-09-02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7T00:00:00"/>
        <d v="2015-04-15T00:00:00"/>
        <d v="2014-10-26T00:00:00"/>
        <d v="2016-07-07T00:00:00"/>
        <d v="2015-02-12T00:00:00"/>
        <d v="2016-11-18T00:00:00"/>
        <d v="2014-11-26T00:00:00"/>
        <d v="2016-01-28T00:00:00"/>
        <d v="2014-11-24T00:00:00"/>
        <d v="2015-04-19T00:00:00"/>
        <d v="2014-08-23T00:00:00"/>
        <d v="2014-10-21T00:00:00"/>
        <d v="2015-04-21T00:00:00"/>
        <d v="2015-06-13T00:00:00"/>
        <d v="2016-01-27T00:00:00"/>
        <d v="2014-09-21T00:00:00"/>
        <d v="2016-05-24T00:00:00"/>
        <d v="2015-06-16T00:00:00"/>
        <d v="2014-06-02T00:00:00"/>
        <d v="2014-07-14T00:00:00"/>
        <d v="2015-08-27T00:00:00"/>
        <d v="2015-12-13T00:00:00"/>
        <d v="2015-06-05T00:00:00"/>
        <d v="2014-09-18T00:00:00"/>
        <d v="2015-07-31T00:00:00"/>
        <d v="2016-06-12T00:00:00"/>
        <d v="2015-03-09T00:00:00"/>
        <d v="2014-08-04T00:00:00"/>
        <d v="2015-07-06T00:00:00"/>
        <d v="2015-03-06T00:00:00"/>
        <d v="2015-10-27T00:00:00"/>
        <d v="2016-02-02T00:00:00"/>
        <d v="2015-05-23T00:00:00"/>
        <d v="2016-12-07T00:00:00"/>
        <d v="2014-10-27T00:00:00"/>
        <d v="2014-07-05T00:00:00"/>
        <d v="2016-07-19T00:00:00"/>
        <d v="2017-02-01T00:00:00"/>
        <d v="2015-06-27T00:00:00"/>
        <d v="2014-08-05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1T00:00:00"/>
        <d v="2014-08-15T00:00:00"/>
        <d v="2015-01-19T00:00:00"/>
        <d v="2015-09-08T00:00:00"/>
        <d v="2014-11-30T00:00:00"/>
        <d v="2015-09-01T00:00:00"/>
        <d v="2016-07-15T00:00:00"/>
        <d v="2014-12-04T00:00:00"/>
        <d v="2014-11-16T00:00:00"/>
        <d v="2015-06-10T00:00:00"/>
        <d v="2015-08-19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1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11-12T00:00:00"/>
        <d v="2016-01-08T00:00:00"/>
        <d v="2016-12-09T00:00:00"/>
        <d v="2015-10-19T00:00:00"/>
        <d v="2013-03-21T00:00:00"/>
        <d v="2014-11-06T00:00:00"/>
        <d v="2011-11-15T00:00:00"/>
        <d v="2014-01-22T00:00:00"/>
        <d v="2010-02-04T00:00:00"/>
        <d v="2012-07-16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8T00:00:00"/>
        <d v="2010-06-01T00:00:00"/>
        <d v="2012-04-18T00:00:00"/>
        <d v="2011-01-12T00:00:00"/>
        <d v="2012-08-28T00:00:00"/>
        <d v="2012-04-11T00:00:00"/>
        <d v="2010-03-30T00:00:00"/>
        <d v="2010-01-26T00:00:00"/>
        <d v="2014-05-26T00:00:00"/>
        <d v="2011-09-22T00:00:00"/>
        <d v="2017-01-22T00:00:00"/>
        <d v="2011-04-04T00:00:00"/>
        <d v="2013-12-03T00:00:00"/>
        <d v="2010-02-26T00:00:00"/>
        <d v="2011-06-03T00:00:00"/>
        <d v="2012-03-01T00:00:00"/>
        <d v="2012-10-10T00:00:00"/>
        <d v="2012-02-27T00:00:00"/>
        <d v="2015-04-23T00:00:00"/>
        <d v="2012-09-11T00:00:00"/>
        <d v="2017-01-24T00:00:00"/>
        <d v="2014-04-15T00:00:00"/>
        <d v="2009-05-16T00:00:00"/>
        <d v="2010-01-16T00:00:00"/>
        <d v="2011-05-12T00:00:00"/>
        <d v="2011-12-27T00:00:00"/>
        <d v="2013-08-20T00:00:00"/>
        <d v="2013-02-08T00:00:00"/>
        <d v="2012-10-02T00:00:00"/>
        <d v="2012-05-21T00:00:00"/>
        <d v="2013-10-03T00:00:00"/>
        <d v="2010-12-14T00:00:00"/>
        <d v="2013-04-12T00:00:00"/>
        <d v="2011-09-26T00:00:00"/>
        <d v="2010-06-13T00:00:00"/>
        <d v="2013-09-01T00:00:00"/>
        <d v="2012-08-13T00:00:00"/>
        <d v="2014-03-11T00:00:00"/>
        <d v="2010-10-18T00:00:00"/>
        <d v="2011-03-24T00:00:00"/>
        <d v="2013-02-07T00:00:00"/>
        <d v="2012-01-25T00:00:00"/>
        <d v="2012-05-02T00:00:00"/>
        <d v="2012-07-23T00:00:00"/>
        <d v="2012-02-09T00:00:00"/>
        <d v="2013-02-28T00:00:00"/>
        <d v="2013-01-08T00:00:00"/>
        <d v="2011-01-24T00:00:00"/>
        <d v="2011-10-04T00:00:00"/>
        <d v="2011-11-21T00:00:00"/>
        <d v="2013-03-15T00:00:00"/>
        <d v="2010-06-28T00:00:00"/>
        <d v="2013-01-30T00:00:00"/>
        <d v="2014-11-07T00:00:00"/>
        <d v="2013-11-11T00:00:00"/>
        <d v="2013-02-24T00:00:00"/>
        <d v="2009-11-06T00:00:00"/>
        <d v="2015-11-23T00:00:00"/>
        <d v="2016-10-04T00:00:00"/>
        <d v="2016-04-13T00:00:00"/>
        <d v="2016-11-23T00:00:00"/>
        <d v="2015-06-29T00:00:00"/>
        <d v="2016-11-14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2-11T00:00:00"/>
        <d v="2016-07-08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3T00:00:00"/>
        <d v="2016-02-27T00:00:00"/>
        <d v="2014-09-07T00:00:00"/>
        <d v="2015-10-20T00:00:00"/>
        <d v="2014-10-31T00:00:00"/>
        <d v="2016-02-15T00:00:00"/>
        <d v="2015-03-15T00:00:00"/>
        <d v="2014-10-22T00:00:00"/>
        <d v="2015-06-08T00:00:00"/>
        <d v="2014-10-23T00:00:00"/>
        <d v="2014-07-17T00:00:00"/>
        <d v="2010-03-18T00:00:00"/>
        <d v="2014-05-21T00:00:00"/>
        <d v="2014-01-29T00:00:00"/>
        <d v="2012-04-20T00:00:00"/>
        <d v="2013-03-22T00:00:00"/>
        <d v="2015-02-08T00:00:00"/>
        <d v="2011-12-16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5T00:00:00"/>
        <d v="2014-12-07T00:00:00"/>
        <d v="2015-07-26T00:00:00"/>
        <d v="2016-06-27T00:00:00"/>
        <d v="2014-02-03T00:00:00"/>
        <d v="2011-11-17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9-20T00:00:00"/>
        <d v="2013-09-26T00:00:00"/>
        <d v="2016-06-22T00:00:00"/>
        <d v="2013-11-19T00:00:00"/>
        <d v="2012-06-19T00:00:00"/>
        <d v="2013-09-11T00:00:00"/>
        <d v="2014-01-09T00:00:00"/>
        <d v="2013-03-27T00:00:00"/>
        <d v="2015-06-23T00:00:00"/>
        <d v="2013-04-30T00:00:00"/>
        <d v="2015-06-22T00:00:00"/>
        <d v="2014-08-12T00:00:00"/>
        <d v="2013-05-06T00:00:00"/>
        <d v="2015-09-28T00:00:00"/>
        <d v="2016-01-31T00:00:00"/>
        <d v="2015-10-08T00:00:00"/>
        <d v="2009-09-14T00:00:00"/>
        <d v="2013-08-26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4-10-07T00:00:00"/>
        <d v="2016-02-23T00:00:00"/>
        <d v="2015-01-20T00:00:00"/>
        <d v="2014-01-10T00:00:00"/>
        <d v="2011-12-17T00:00:00"/>
        <d v="2015-05-06T00:00:00"/>
        <d v="2015-02-01T00:00:00"/>
        <d v="2013-02-26T00:00:00"/>
        <d v="2013-09-17T00:00:00"/>
        <d v="2014-01-15T00:00:00"/>
        <d v="2013-12-26T00:00:00"/>
        <d v="2015-04-13T00:00:00"/>
        <d v="2015-02-03T00:00:00"/>
        <d v="2012-03-02T00:00:00"/>
        <d v="2013-09-30T00:00:00"/>
        <d v="2013-04-14T00:00:00"/>
        <d v="2011-09-14T00:00:00"/>
        <d v="2014-04-30T00:00:00"/>
        <d v="2013-05-13T00:00:00"/>
        <d v="2011-06-10T00:00:00"/>
        <d v="2011-07-26T00:00:00"/>
        <d v="2016-04-28T00:00:00"/>
        <d v="2014-06-10T00:00:00"/>
        <d v="2012-08-08T00:00:00"/>
        <d v="2012-08-14T00:00:00"/>
        <d v="2012-05-11T00:00:00"/>
        <d v="2014-07-07T00:00:00"/>
        <d v="2013-11-26T00:00:00"/>
        <d v="2014-03-05T00:00:00"/>
        <d v="2014-07-24T00:00:00"/>
        <d v="2017-01-18T00:00:00"/>
        <d v="2015-04-05T00:00:00"/>
        <d v="2014-04-28T00:00:00"/>
        <d v="2015-03-02T00:00:00"/>
        <d v="2013-07-10T00:00:00"/>
        <d v="2012-09-10T00:00:00"/>
        <d v="2016-03-18T00:00:00"/>
        <d v="2012-11-29T00:00:00"/>
        <d v="2015-09-25T00:00:00"/>
        <d v="2013-04-17T00:00:00"/>
        <d v="2014-05-02T00:00:00"/>
        <d v="2016-10-26T00:00:00"/>
        <d v="2011-12-05T00:00:00"/>
        <d v="2015-12-28T00:00:00"/>
        <d v="2016-08-13T00:00:00"/>
        <d v="2014-06-09T00:00:00"/>
        <d v="2013-12-12T00:00:00"/>
        <d v="2014-11-01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6T00:00:00"/>
        <d v="2015-05-29T00:00:00"/>
        <d v="2016-01-30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5-11-10T00:00:00"/>
        <d v="2016-10-02T00:00:00"/>
        <d v="2015-08-21T00:00:00"/>
        <d v="2016-05-02T00:00:00"/>
        <d v="2014-07-30T00:00:00"/>
        <d v="2015-07-07T00:00:00"/>
        <d v="2017-01-17T00:00:00"/>
        <d v="2015-05-31T00:00:00"/>
        <d v="2016-12-20T00:00:00"/>
        <d v="2015-06-02T00:00:00"/>
        <d v="2016-11-01T00:00:00"/>
        <d v="2016-04-12T00:00:00"/>
        <d v="2016-04-22T00:00:00"/>
        <d v="2015-06-24T00:00:00"/>
        <d v="2015-10-05T00:00:00"/>
        <d v="2016-06-13T00:00:00"/>
        <d v="2016-03-04T00:00:00"/>
        <d v="2014-10-01T00:00:00"/>
        <d v="2016-06-04T00:00:00"/>
        <d v="2015-10-06T00:00:00"/>
        <d v="2015-09-02T00:00:00"/>
        <d v="2016-01-11T00:00:00"/>
        <d v="2015-09-29T00:00:00"/>
        <d v="2015-06-18T00:00:00"/>
        <d v="2014-10-15T00:00:00"/>
        <d v="2014-09-19T00:00:00"/>
        <d v="2016-05-13T00:00:00"/>
        <d v="2015-12-07T00:00:00"/>
        <d v="2016-11-02T00:00:00"/>
        <d v="2015-02-22T00:00:00"/>
        <d v="2015-11-13T00:00:00"/>
        <d v="2014-11-17T00:00:00"/>
        <d v="2015-09-21T00:00:00"/>
        <d v="2015-01-17T00:00:00"/>
        <d v="2016-02-11T00:00:00"/>
        <d v="2016-06-14T00:00:00"/>
        <d v="2014-12-02T00:00:00"/>
        <d v="2015-12-10T00:00:00"/>
        <d v="2015-12-02T00:00:00"/>
        <d v="2016-01-19T00:00:00"/>
        <d v="2014-11-19T00:00:00"/>
        <d v="2016-09-19T00:00:00"/>
        <d v="2015-05-14T00:00:00"/>
        <d v="2016-03-21T00:00:00"/>
        <d v="2014-11-25T00:00:00"/>
        <d v="2016-08-23T00:00:00"/>
        <d v="2015-02-20T00:00:00"/>
        <d v="2015-02-14T00:00:00"/>
        <d v="2015-01-16T00:00:00"/>
        <d v="2015-03-17T00:00:00"/>
        <d v="2016-09-18T00:00:00"/>
        <d v="2014-11-03T00:00:00"/>
        <d v="2015-03-07T00:00:00"/>
        <d v="2015-03-19T00:00:00"/>
        <d v="2016-10-03T00:00:00"/>
        <d v="2016-06-24T00:00:00"/>
        <d v="2014-11-04T00:00:00"/>
        <d v="2015-03-10T00:00:00"/>
        <d v="2015-05-19T00:00:00"/>
        <d v="2014-07-28T00:00:00"/>
        <d v="2015-07-09T00:00:00"/>
        <d v="2015-04-08T00:00:00"/>
        <d v="2015-10-23T00:00:00"/>
        <d v="2015-05-16T00:00:00"/>
        <d v="2015-10-29T00:00:00"/>
        <d v="2015-03-23T00:00:00"/>
        <d v="2015-11-20T00:00:00"/>
        <d v="2016-08-02T00:00:00"/>
        <d v="2015-08-31T00:00:00"/>
        <d v="2015-08-25T00:00:00"/>
        <d v="2017-01-26T00:00:00"/>
        <d v="2015-03-24T00:00:00"/>
        <d v="2014-09-26T00:00:00"/>
        <d v="2014-07-11T00:00:00"/>
        <d v="2016-06-07T00:00:00"/>
        <d v="2016-06-11T00:00:00"/>
        <d v="2015-04-27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2T00:00:00"/>
        <d v="2015-05-07T00:00:00"/>
        <d v="2017-01-27T00:00:00"/>
        <d v="2014-08-14T00:00:00"/>
        <d v="2016-11-09T00:00:00"/>
        <d v="2015-07-14T00:00:00"/>
        <d v="2015-04-06T00:00:00"/>
        <d v="2014-09-16T00:00:00"/>
        <d v="2014-07-12T00:00:00"/>
        <d v="2014-09-09T00:00:00"/>
        <d v="2014-08-26T00:00:00"/>
        <d v="2014-10-19T00:00:00"/>
        <d v="2014-11-12T00:00:00"/>
        <d v="2015-02-10T00:00:00"/>
        <d v="2015-07-24T00:00:00"/>
        <d v="2014-10-10T00:00:00"/>
        <d v="2016-09-23T00:00:00"/>
        <d v="2014-12-17T00:00:00"/>
        <d v="2015-03-14T00:00:00"/>
        <d v="2014-07-18T00:00:00"/>
        <d v="2015-03-27T00:00:00"/>
        <d v="2016-05-16T00:00:00"/>
        <d v="2014-12-11T00:00:00"/>
        <d v="2014-12-01T00:00:00"/>
        <d v="2015-01-08T00:00:00"/>
        <d v="2016-05-14T00:00:00"/>
        <d v="2014-08-13T00:00:00"/>
        <d v="2016-09-26T00:00:00"/>
        <d v="2017-02-12T00:00:00"/>
        <d v="2016-09-21T00:00:00"/>
        <d v="2014-06-19T00:00:00"/>
        <d v="2015-07-04T00:00:00"/>
        <d v="2016-07-28T00:00:00"/>
        <d v="2016-11-22T00:00:00"/>
        <d v="2015-03-31T00:00:00"/>
        <d v="2017-01-02T00:00:00"/>
        <d v="2014-06-25T00:00:00"/>
        <d v="2013-10-16T00:00:00"/>
        <d v="2016-12-11T00:00:00"/>
        <d v="2014-06-23T00:00:00"/>
        <d v="2016-10-25T00:00:00"/>
        <d v="2016-12-21T00:00:00"/>
        <d v="2016-12-22T00:00:00"/>
        <d v="2016-11-04T00:00:00"/>
        <d v="2016-12-30T00:00:00"/>
        <d v="2014-10-28T00:00:00"/>
        <d v="2014-08-06T00:00:00"/>
        <d v="2016-02-08T00:00:00"/>
        <d v="2012-01-01T00:00:00"/>
        <d v="2012-03-09T00:00:00"/>
        <d v="2011-05-31T00:00:00"/>
        <d v="2013-03-12T00:00:00"/>
        <d v="2012-12-03T00:00:00"/>
        <d v="2011-07-07T00:00:00"/>
        <d v="2012-07-20T00:00:00"/>
        <d v="2011-11-07T00:00:00"/>
        <d v="2011-12-02T00:00:00"/>
        <d v="2013-07-31T00:00:00"/>
        <d v="2013-11-20T00:00:00"/>
        <d v="2014-11-02T00:00:00"/>
        <d v="2013-11-01T00:00:00"/>
        <d v="2014-01-28T00:00:00"/>
        <d v="2014-07-09T00:00:00"/>
        <d v="2015-06-06T00:00:00"/>
        <d v="2014-02-19T00:00:00"/>
        <d v="2012-11-13T00:00:00"/>
        <d v="2013-04-03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1T00:00:00"/>
        <d v="2010-09-08T00:00:00"/>
        <d v="2016-10-27T00:00:00"/>
        <d v="2014-01-03T00:00:00"/>
        <d v="2016-11-16T00:00:00"/>
        <d v="2013-07-16T00:00:00"/>
        <d v="2015-08-10T00:00:00"/>
        <d v="2013-11-15T00:00:00"/>
        <d v="2013-01-15T00:00:00"/>
        <d v="2015-12-11T00:00:00"/>
        <d v="2009-09-11T00:00:00"/>
        <d v="2015-09-03T00:00:00"/>
        <d v="2014-03-31T00:00:00"/>
        <d v="2010-09-15T00:00:00"/>
        <d v="2011-04-03T00:00:00"/>
        <d v="2012-07-26T00:00:00"/>
        <d v="2014-02-04T00:00:00"/>
        <d v="2013-01-29T00:00:00"/>
        <d v="2012-03-14T00:00:00"/>
        <d v="2013-10-02T00:00:00"/>
        <d v="2012-05-29T00:00:00"/>
        <d v="2013-01-02T00:00:00"/>
        <d v="2013-01-01T00:00:00"/>
        <d v="2013-10-08T00:00:00"/>
        <d v="2013-06-17T00:00:00"/>
        <d v="2011-07-11T00:00:00"/>
        <d v="2012-02-24T00:00:00"/>
        <d v="2013-08-16T00:00:00"/>
        <d v="2011-06-01T00:00:00"/>
        <d v="2012-08-01T00:00:00"/>
        <d v="2011-05-02T00:00:00"/>
        <d v="2011-07-05T00:00:00"/>
        <d v="2011-05-27T00:00:00"/>
        <d v="2014-11-18T00:00:00"/>
        <d v="2013-12-20T00:00:00"/>
        <d v="2013-06-18T00:00:00"/>
        <d v="2013-01-07T00:00:00"/>
        <d v="2012-06-20T00:00:00"/>
        <d v="2011-05-16T00:00:00"/>
        <d v="2014-10-02T00:00:00"/>
        <d v="2013-03-08T00:00:00"/>
        <d v="2012-01-17T00:00:00"/>
        <d v="2012-07-30T00:00:00"/>
        <d v="2013-12-11T00:00:00"/>
        <d v="2014-05-09T00:00:00"/>
        <d v="2012-09-05T00:00:00"/>
        <d v="2010-03-13T00:00:00"/>
        <d v="2012-10-04T00:00:00"/>
        <d v="2012-03-04T00:00:00"/>
        <d v="2012-01-19T00:00:00"/>
        <d v="2012-06-12T00:00:00"/>
        <d v="2013-02-20T00:00:00"/>
        <d v="2011-11-22T00:00:00"/>
        <d v="2014-03-20T00:00:00"/>
        <d v="2013-05-28T00:00:00"/>
        <d v="2012-04-06T00:00:00"/>
        <d v="2013-09-06T00:00:00"/>
        <d v="2014-04-01T00:00:00"/>
        <d v="2011-12-18T00:00:00"/>
        <d v="2016-08-25T00:00:00"/>
        <d v="2014-10-11T00:00:00"/>
        <d v="2016-11-21T00:00:00"/>
        <d v="2016-07-26T00:00:00"/>
        <d v="2014-02-24T00:00:00"/>
        <d v="2015-02-15T00:00:00"/>
        <d v="2016-03-23T00:00:00"/>
        <d v="2016-06-01T00:00:00"/>
        <d v="2016-10-13T00:00:00"/>
        <d v="2016-11-28T00:00:00"/>
        <d v="2016-06-23T00:00:00"/>
        <d v="2016-08-27T00:00:00"/>
        <d v="2015-05-04T00:00:00"/>
        <d v="2013-10-23T00:00:00"/>
        <d v="2016-08-17T00:00:00"/>
        <d v="2013-10-12T00:00:00"/>
        <d v="2012-01-12T00:00:00"/>
        <d v="2013-09-23T00:00:00"/>
        <d v="2012-11-17T00:00:00"/>
        <d v="2015-01-21T00:00:00"/>
        <d v="2009-10-01T00:00:00"/>
        <d v="2013-12-07T00:00:00"/>
        <d v="2013-03-09T00:00:00"/>
        <d v="2013-08-01T00:00:00"/>
        <d v="2013-10-30T00:00:00"/>
        <d v="2012-10-01T00:00:00"/>
        <d v="2013-04-04T00:00:00"/>
        <d v="2010-11-23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5T00:00:00"/>
        <d v="2015-08-02T00:00:00"/>
        <d v="2012-10-29T00:00:00"/>
        <d v="2011-12-01T00:00:00"/>
        <d v="2011-04-12T00:00:00"/>
        <d v="2010-04-23T00:00:00"/>
        <d v="2010-11-25T00:00:00"/>
        <d v="2014-02-10T00:00:00"/>
        <d v="2011-08-11T00:00:00"/>
        <d v="2010-06-11T00:00:00"/>
        <d v="2012-06-21T00:00:00"/>
        <d v="2014-01-02T00:00:00"/>
        <d v="2012-10-11T00:00:00"/>
        <d v="2012-04-04T00:00:00"/>
        <d v="2012-01-29T00:00:00"/>
        <d v="2010-09-13T00:00:00"/>
        <d v="2012-11-14T00:00:00"/>
        <d v="2013-10-15T00:00:00"/>
        <d v="2011-10-30T00:00:00"/>
        <d v="2013-01-14T00:00:00"/>
        <d v="2013-10-28T00:00:00"/>
        <d v="2010-06-08T00:00:00"/>
        <d v="2012-09-28T00:00:00"/>
        <d v="2012-03-10T00:00:00"/>
        <d v="2010-05-14T00:00:00"/>
        <d v="2013-02-05T00:00:00"/>
        <d v="2014-03-12T00:00:00"/>
        <d v="2014-04-04T00:00:00"/>
        <d v="2015-12-30T00:00:00"/>
        <d v="2013-10-04T00:00:00"/>
        <d v="2012-08-03T00:00:00"/>
        <d v="2013-05-22T00:00:00"/>
        <d v="2015-06-26T00:00:00"/>
        <d v="2017-01-10T00:00:00"/>
        <d v="2016-01-13T00:00:00"/>
        <d v="2016-10-30T00:00:00"/>
        <d v="2016-03-15T00:00:00"/>
        <d v="2016-12-28T00:00:00"/>
        <d v="2016-08-10T00:00:00"/>
        <d v="2015-12-18T00:00:00"/>
        <d v="2016-04-20T00:00:00"/>
        <d v="2016-10-19T00:00:00"/>
        <d v="2014-12-25T00:00:00"/>
        <d v="2016-08-04T00:00:00"/>
        <d v="2015-02-25T00:00:00"/>
        <d v="2016-10-17T00:00:00"/>
        <d v="2014-12-19T00:00:00"/>
        <d v="2017-01-05T00:00:00"/>
        <d v="2016-01-04T00:00:00"/>
        <d v="2016-09-12T00:00:00"/>
        <d v="2015-07-23T00:00:00"/>
        <d v="2016-09-06T00:00:00"/>
        <d v="2016-02-22T00:00:00"/>
        <d v="2014-07-16T00:00:00"/>
        <d v="2017-01-07T00:00:00"/>
        <d v="2016-12-17T00:00:00"/>
        <d v="2016-02-24T00:00:00"/>
        <d v="2016-01-22T00:00:00"/>
        <d v="2016-01-26T00:00:00"/>
        <d v="2016-07-23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06-27T00:00:00"/>
        <d v="2015-10-04T00:00:00"/>
        <d v="2017-01-13T00:00:00"/>
        <d v="2015-11-17T00:00:00"/>
        <d v="2017-02-14T00:00:00"/>
        <d v="2014-12-03T00:00:00"/>
        <d v="2016-05-20T00:00:00"/>
        <d v="2016-07-10T00:00:00"/>
        <d v="2016-12-10T00:00:00"/>
        <d v="2014-11-11T00:00:00"/>
        <d v="2016-02-21T00:00:00"/>
        <d v="2015-10-12T00:00:00"/>
        <d v="2015-05-02T00:00:00"/>
        <d v="2015-09-24T00:00:00"/>
        <d v="2015-05-21T00:00:00"/>
        <d v="2016-02-26T00:00:00"/>
        <d v="2017-01-20T00:00:00"/>
        <d v="2015-02-09T00:00:00"/>
        <d v="2016-07-03T00:00:00"/>
        <d v="2015-01-12T00:00:00"/>
        <d v="2015-04-25T00:00:00"/>
        <d v="2016-02-18T00:00:00"/>
        <d v="2016-11-17T00:00:00"/>
        <d v="2014-07-31T00:00:00"/>
        <d v="2015-01-07T00:00:00"/>
        <d v="2015-11-11T00:00:00"/>
        <d v="2014-10-06T00:00:00"/>
        <d v="2016-08-15T00:00:00"/>
        <d v="2015-08-15T00:00:00"/>
        <d v="2014-07-29T00:00:00"/>
        <d v="2016-04-23T00:00:00"/>
        <d v="2017-02-08T00:00:00"/>
        <d v="2016-02-06T00:00:00"/>
        <d v="2016-03-03T00:00:00"/>
        <d v="2016-07-31T00:00:00"/>
        <d v="2013-05-23T00:00:00"/>
        <d v="2013-06-20T00:00:00"/>
        <d v="2013-11-21T00:00:00"/>
        <d v="2016-03-11T00:00:00"/>
        <d v="2013-10-25T00:00:00"/>
        <d v="2015-10-18T00:00:00"/>
        <d v="2014-01-06T00:00:00"/>
        <d v="2011-09-16T00:00:00"/>
        <d v="2015-12-14T00:00:00"/>
        <d v="2011-06-06T00:00:00"/>
        <d v="2014-04-10T00:00:00"/>
        <d v="2014-12-29T00:00:00"/>
        <d v="2012-07-11T00:00:00"/>
        <d v="2016-02-13T00:00:00"/>
        <d v="2014-07-25T00:00:00"/>
        <d v="2014-05-16T00:00:00"/>
        <d v="2014-03-25T00:00:00"/>
        <d v="2015-05-26T00:00:00"/>
        <d v="2015-04-28T00:00:00"/>
        <d v="2014-09-03T00:00:00"/>
        <d v="2014-01-21T00:00:00"/>
        <d v="2014-03-14T00:00:00"/>
        <d v="2014-05-12T00:00:00"/>
        <d v="2014-02-21T00:00:00"/>
        <d v="2012-03-05T00:00:00"/>
        <d v="2012-02-13T00:00:00"/>
        <d v="2012-11-07T00:00:00"/>
        <d v="2015-12-08T00:00:00"/>
        <d v="2014-11-20T00:00:00"/>
        <d v="2012-04-10T00:00:00"/>
        <d v="2014-03-24T00:00:00"/>
        <d v="2011-09-13T00:00:00"/>
        <d v="2016-02-12T00:00:00"/>
        <d v="2013-05-16T00:00:00"/>
        <d v="2015-07-27T00:00:00"/>
        <d v="2015-11-24T00:00:00"/>
        <d v="2016-12-01T00:00:00"/>
        <d v="2014-07-01T00:00:00"/>
        <d v="2014-11-15T00:00:00"/>
        <d v="2016-03-24T00:00:00"/>
        <d v="2017-01-01T00:00:00"/>
        <d v="2015-03-29T00:00:00"/>
        <d v="2014-08-03T00:00:00"/>
        <d v="2014-08-20T00:00:00"/>
        <d v="2016-10-31T00:00:00"/>
        <d v="2015-08-06T00:00:00"/>
        <d v="2015-01-24T00:00:00"/>
        <d v="2014-11-08T00:00:00"/>
        <d v="2015-05-30T00:00:00"/>
        <d v="2014-08-25T00:00:00"/>
        <d v="2016-05-19T00:00:00"/>
        <d v="2015-01-23T00:00:00"/>
        <d v="2015-04-30T00:00:00"/>
        <d v="2015-06-28T00:00:00"/>
        <d v="2015-06-15T00:00:00"/>
        <d v="2014-09-15T00:00:00"/>
        <d v="2014-05-22T00:00:00"/>
        <d v="2015-01-30T00:00:00"/>
        <d v="2016-12-24T00:00:00"/>
        <d v="2015-04-29T00:00:00"/>
        <d v="2016-06-08T00:00:00"/>
        <d v="2014-08-01T00:00:00"/>
        <d v="2016-02-19T00:00:00"/>
        <d v="2017-01-12T00:00:00"/>
        <d v="2016-02-09T00:00:00"/>
        <d v="2015-10-21T00:00:00"/>
        <d v="2015-11-18T00:00:00"/>
        <d v="2016-06-15T00:00:00"/>
        <d v="2015-05-28T00:00:00"/>
        <d v="2016-03-01T00:00:00"/>
        <d v="2015-05-08T00:00:00"/>
        <d v="2016-12-27T00:00:00"/>
        <d v="2015-04-10T00:00:00"/>
        <d v="2016-09-20T00:00:00"/>
        <d v="2016-11-06T00:00:00"/>
        <d v="2016-10-10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8-04T00:00:00"/>
        <d v="2011-12-06T00:00:00"/>
        <d v="2013-05-14T00:00:00"/>
        <d v="2011-08-26T00:00:00"/>
        <d v="2011-05-08T00:00:00"/>
        <d v="2014-05-15T00:00:00"/>
        <d v="2011-10-21T00:00:00"/>
        <d v="2013-04-06T00:00:00"/>
        <d v="2014-05-08T00:00:00"/>
        <d v="2012-06-07T00:00:00"/>
        <d v="2014-07-23T00:00:00"/>
        <d v="2010-11-05T00:00:00"/>
        <d v="2012-01-13T00:00:00"/>
        <d v="2011-02-12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4-02-11T00:00:00"/>
        <d v="2010-12-01T00:00:00"/>
        <d v="2013-07-08T00:00:00"/>
        <d v="2013-11-08T00:00:00"/>
        <d v="2013-02-15T00:00:00"/>
        <d v="2016-12-08T00:00:00"/>
        <d v="2015-02-04T00:00:00"/>
        <d v="2016-07-09T00:00:00"/>
        <d v="2016-12-04T00:00:00"/>
        <d v="2015-03-01T00:00:00"/>
        <d v="2016-03-29T00:00:00"/>
        <d v="2015-06-14T00:00:00"/>
        <d v="2017-01-11T00:00:00"/>
        <d v="2016-01-18T00:00:00"/>
        <d v="2015-09-10T00:00:00"/>
        <d v="2016-01-24T00:00:00"/>
        <d v="2016-05-30T00:00:00"/>
        <d v="2014-06-26T00:00:00"/>
        <d v="2016-03-22T00:00:00"/>
        <d v="2016-09-13T00:00:00"/>
        <d v="2016-11-29T00:00:00"/>
        <d v="2016-07-18T00:00:00"/>
        <d v="2014-06-15T00:00:00"/>
        <d v="2016-02-10T00:00:00"/>
        <d v="2015-11-05T00:00:00"/>
        <d v="2015-07-03T00:00:00"/>
        <d v="2014-10-24T00:00:00"/>
        <d v="2015-06-17T00:00:00"/>
        <d v="2016-06-21T00:00:00"/>
        <d v="2013-05-27T00:00:00"/>
        <d v="2015-02-05T00:00:00"/>
        <d v="2013-02-03T00:00:00"/>
        <d v="2016-05-12T00:00:00"/>
        <d v="2012-10-31T00:00:00"/>
        <d v="2013-06-04T00:00:00"/>
        <d v="2011-05-26T00:00:00"/>
        <d v="2011-05-05T00:00:00"/>
        <d v="2012-07-05T00:00:00"/>
        <d v="2013-07-09T00:00:00"/>
        <d v="2014-10-12T00:00:00"/>
        <d v="2016-11-30T00:00:00"/>
        <d v="2016-12-15T00:00:00"/>
        <d v="2016-11-03T00:00:00"/>
        <d v="2016-07-17T00:00:00"/>
        <d v="2015-05-17T00:00:00"/>
        <d v="2016-12-02T00:00:00"/>
        <d v="2016-07-14T00:00:00"/>
        <d v="2016-07-02T00:00:00"/>
        <d v="2017-01-16T00:00:00"/>
        <d v="2015-01-14T00:00:00"/>
        <d v="2016-09-27T00:00:00"/>
        <d v="2014-09-06T00:00:00"/>
        <d v="2016-05-08T00:00:00"/>
        <d v="2013-05-05T00:00:00"/>
        <d v="2013-06-25T00:00:00"/>
        <d v="2014-10-29T00:00:00"/>
        <d v="2015-10-22T00:00:00"/>
        <d v="2016-09-09T00:00:00"/>
        <d v="2016-06-03T00:00:00"/>
        <d v="2015-01-09T00:00:00"/>
        <d v="2015-06-25T00:00:00"/>
        <d v="2016-08-19T00:00:00"/>
        <d v="2015-05-18T00:00:00"/>
        <d v="2015-09-11T00:00:00"/>
        <d v="2014-06-06T00:00:00"/>
        <d v="2016-04-26T00:00:00"/>
        <d v="2016-12-03T00:00:00"/>
        <d v="2015-05-15T00:00:00"/>
        <d v="2016-01-20T00:00:00"/>
        <d v="2014-06-28T00:00:00"/>
        <d v="2017-03-01T00:00:00"/>
        <d v="2016-04-03T00:00:00"/>
        <d v="2015-11-03T00:00:00"/>
        <d v="2014-10-03T00:00:00"/>
        <d v="2013-03-11T00:00:00"/>
        <d v="2013-02-21T00:00:00"/>
        <d v="2013-01-17T00:00:00"/>
        <d v="2012-02-20T00:00:00"/>
        <d v="2013-01-16T00:00:00"/>
        <d v="2012-12-07T00:00:00"/>
        <d v="2013-09-16T00:00:00"/>
        <d v="2011-08-10T00:00:00"/>
        <d v="2011-10-24T00:00:00"/>
        <d v="2012-08-15T00:00:00"/>
        <d v="2016-06-26T00:00:00"/>
        <d v="2012-05-23T00:00:00"/>
        <d v="2013-12-06T00:00:00"/>
        <d v="2012-10-16T00:00:00"/>
        <d v="2013-09-03T00:00:00"/>
        <d v="2011-05-19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4-06-16T00:00:00"/>
        <d v="2015-08-18T00:00:00"/>
        <d v="2014-11-05T00:00:00"/>
        <d v="2014-05-23T00:00:00"/>
        <d v="2014-11-21T00:00:00"/>
        <d v="2017-01-21T00:00:00"/>
        <d v="2016-03-13T00:00:00"/>
        <d v="2016-04-24T00:00:00"/>
        <d v="2015-07-28T00:00:00"/>
        <d v="2014-12-08T00:00:00"/>
        <d v="2014-07-19T00:00:00"/>
        <d v="2017-02-16T00:00:00"/>
        <d v="2015-10-03T00:00:00"/>
        <d v="2014-09-10T00:00:00"/>
        <d v="2015-08-03T00:00:00"/>
        <d v="2015-06-30T00:00:00"/>
        <d v="2013-10-07T00:00:00"/>
        <d v="2009-09-23T00:00:00"/>
        <d v="2014-01-13T00:00:00"/>
        <d v="2011-05-09T00:00:00"/>
        <d v="2016-06-28T00:00:00"/>
        <d v="2014-02-01T00:00:00"/>
        <d v="2013-04-25T00:00:00"/>
        <d v="2015-05-20T00:00:00"/>
        <d v="2016-02-03T00:00:00"/>
        <d v="2017-02-19T00:00:00"/>
        <d v="2015-01-13T00:00:00"/>
        <d v="2012-05-25T00:00:00"/>
        <d v="2010-08-08T00:00:00"/>
        <d v="2013-07-26T00:00:00"/>
        <d v="2012-03-21T00:00:00"/>
        <d v="2015-08-30T00:00:00"/>
        <d v="2014-11-13T00:00:00"/>
        <d v="2015-01-01T00:00:00"/>
        <d v="2015-08-24T00:00:00"/>
        <d v="2015-05-27T00:00:00"/>
        <d v="2014-05-31T00:00:00"/>
        <d v="2011-09-02T00:00:00"/>
        <d v="2011-11-28T00:00:00"/>
        <d v="2012-02-06T00:00:00"/>
        <d v="2011-07-22T00:00:00"/>
        <d v="2010-12-23T00:00:00"/>
        <d v="2012-05-24T00:00:00"/>
        <d v="2013-11-29T00:00:00"/>
        <d v="2012-11-15T00:00:00"/>
        <d v="2014-06-04T00:00:00"/>
        <d v="2012-10-12T00:00:00"/>
        <d v="2013-09-29T00:00:00"/>
        <d v="2013-01-27T00:00:00"/>
        <d v="2014-08-24T00:00:00"/>
        <d v="2013-02-16T00:00:00"/>
        <d v="2013-06-28T00:00:00"/>
        <d v="2012-11-30T00:00:00"/>
        <d v="2012-10-23T00:00:00"/>
        <d v="2012-09-12T00:00:00"/>
        <d v="2011-12-19T00:00:00"/>
        <d v="2011-04-24T00:00:00"/>
        <d v="2011-04-29T00:00:00"/>
        <d v="2009-11-05T00:00:00"/>
        <d v="2012-02-02T00:00:00"/>
        <d v="2011-05-24T00:00:00"/>
        <d v="2012-08-25T00:00:00"/>
        <d v="2012-09-22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0-31T00:00:00"/>
        <d v="2011-01-21T00:00:00"/>
        <d v="2010-05-15T00:00:00"/>
        <d v="2012-05-05T00:00:00"/>
        <d v="2014-01-23T00:00:00"/>
        <d v="2017-02-07T00:00:00"/>
        <d v="2017-02-13T00:00:00"/>
        <d v="2017-03-14T00:00:00"/>
        <d v="2017-02-17T00:00:00"/>
        <d v="2017-02-22T00:00:00"/>
        <d v="2017-02-26T00:00:00"/>
        <d v="2017-03-07T00:00:00"/>
        <d v="2017-03-10T00:00:00"/>
        <d v="2017-02-21T00:00:00"/>
        <d v="2017-03-09T00:00:00"/>
        <d v="2017-02-25T00:00:00"/>
        <d v="2017-03-06T00:00:00"/>
        <d v="2017-03-12T00:00:00"/>
        <d v="2015-02-28T00:00:00"/>
        <d v="2015-08-28T00:00:00"/>
        <d v="2015-04-01T00:00:00"/>
        <d v="2016-03-31T00:00:00"/>
        <d v="2014-09-30T00:00:00"/>
        <d v="2016-04-10T00:00:00"/>
        <d v="2014-09-02T00:00:00"/>
        <d v="2016-03-06T00:00:00"/>
        <d v="2015-04-26T00:00:00"/>
        <d v="2016-12-06T00:00:00"/>
        <d v="2015-01-22T00:00:00"/>
        <d v="2016-10-24T00:00:00"/>
        <d v="2017-01-23T00:00:00"/>
        <d v="2016-03-25T00:00:00"/>
        <d v="2016-09-14T00:00:00"/>
        <d v="2016-02-20T00:00:00"/>
        <d v="2015-09-05T00:00:00"/>
        <d v="2016-05-15T00:00:00"/>
        <d v="2014-07-04T00:00:00"/>
        <d v="2014-12-14T00:00:00"/>
        <d v="2014-12-05T00:00:00"/>
        <d v="2014-10-18T00:00:00"/>
        <d v="2016-05-03T00:00:00"/>
        <d v="2014-12-30T00:00:00"/>
        <d v="2014-09-14T00:00:00"/>
        <d v="2015-01-06T00:00:00"/>
        <d v="2016-11-15T00:00:00"/>
        <d v="2015-12-06T00:00:00"/>
        <d v="2016-09-10T00:00:00"/>
        <d v="2015-06-04T00:00:00"/>
        <d v="2014-08-28T00:00:00"/>
        <d v="2015-01-25T00:00:00"/>
        <d v="2014-08-09T00:00:00"/>
        <d v="2014-06-30T00:00:00"/>
        <d v="2012-01-18T00:00:00"/>
        <d v="2012-09-24T00:00:00"/>
        <d v="2013-12-18T00:00:00"/>
        <d v="2010-12-03T00:00:00"/>
        <d v="2014-01-25T00:00:00"/>
        <d v="2011-02-02T00:00:00"/>
        <d v="2013-01-28T00:00:00"/>
        <d v="2013-01-31T00:00:00"/>
        <d v="2011-05-03T00:00:00"/>
        <d v="2016-06-02T00:00:00"/>
        <d v="2011-05-28T00:00:00"/>
        <d v="2012-09-17T00:00:00"/>
        <d v="2015-03-18T00:00:00"/>
        <d v="2013-04-23T00:00:00"/>
        <d v="2013-11-22T00:00:00"/>
        <d v="2011-10-16T00:00:00"/>
        <d v="2014-01-16T00:00:00"/>
        <d v="2014-12-27T00:00:00"/>
        <d v="2014-05-17T00:00:00"/>
        <d v="2012-10-22T00:00:00"/>
        <d v="2012-07-08T00:00:00"/>
        <d v="2014-10-13T00:00:00"/>
        <d v="2010-05-01T00:00:00"/>
        <d v="2010-06-06T00:00:00"/>
        <d v="2011-03-30T00:00:00"/>
        <d v="2015-09-20T00:00:00"/>
        <d v="2015-12-27T00:00:00"/>
        <d v="2012-09-08T00:00:00"/>
        <d v="2015-04-22T00:00:00"/>
        <d v="2015-02-02T00:00:00"/>
        <d v="2014-08-08T00:00:00"/>
        <d v="2015-09-17T00:00:00"/>
        <d v="2014-09-08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3T00:00:00"/>
        <d v="2012-01-03T00:00:00"/>
        <d v="2011-11-18T00:00:00"/>
        <d v="2011-11-05T00:00:00"/>
        <d v="2013-06-01T00:00:00"/>
        <d v="2011-05-07T00:00:00"/>
        <d v="2011-04-05T00:00:00"/>
        <d v="2014-02-18T00:00:00"/>
        <d v="2009-10-16T00:00:00"/>
        <d v="2011-03-21T00:00:00"/>
        <d v="2016-10-08T00:00:00"/>
        <d v="2012-02-01T00:00:00"/>
        <d v="2016-01-25T00:00:00"/>
        <d v="2012-04-21T00:00:00"/>
        <d v="2012-09-26T00:00:00"/>
        <d v="2012-08-26T00:00:00"/>
        <d v="2014-04-13T00:00:00"/>
        <d v="2011-12-20T00:00:00"/>
        <d v="2016-07-06T00:00:00"/>
        <d v="2013-02-18T00:00:00"/>
        <d v="2012-10-18T00:00:00"/>
        <d v="2013-06-13T00:00:00"/>
        <d v="2015-10-13T00:00:00"/>
        <d v="2016-07-04T00:00:00"/>
        <d v="2015-07-21T00:00:00"/>
        <d v="2016-11-11T00:00:00"/>
        <d v="2015-06-12T00:00:00"/>
        <d v="2015-01-18T00:00:00"/>
        <d v="2015-11-21T00:00:00"/>
        <d v="2016-10-07T00:00:00"/>
        <d v="2014-07-27T00:00:00"/>
        <d v="2015-05-12T00:00:00"/>
        <d v="2010-06-17T00:00:00"/>
        <d v="2010-06-18T00:00:00"/>
        <d v="2011-08-06T00:00:00"/>
        <d v="2016-10-18T00:00:00"/>
        <d v="2015-12-09T00:00:00"/>
        <d v="2016-05-09T00:00:00"/>
        <d v="2013-02-19T00:00:00"/>
        <d v="2014-03-06T00:00:00"/>
        <d v="2015-02-13T00:00:00"/>
        <d v="2010-02-06T00:00:00"/>
        <d v="2012-10-30T00:00:00"/>
        <d v="2014-04-09T00:00:00"/>
        <d v="2013-10-31T00:00:00"/>
        <d v="2013-05-30T00:00:00"/>
        <d v="2016-10-11T00:00:00"/>
        <d v="2012-06-08T00:00:00"/>
        <d v="2013-04-22T00:00:00"/>
        <d v="2013-11-25T00:00:00"/>
        <d v="2016-01-05T00:00:00"/>
        <d v="2014-04-02T00:00:00"/>
        <d v="2013-03-18T00:00:00"/>
        <d v="2015-12-23T00:00:00"/>
        <d v="2014-05-24T00:00:00"/>
        <d v="2016-05-29T00:00:00"/>
        <d v="2016-08-18T00:00:00"/>
        <d v="2016-04-07T00:00:00"/>
        <d v="2016-04-06T00:00:00"/>
        <d v="2011-09-24T00:00:00"/>
        <d v="2011-11-13T00:00:00"/>
        <d v="2010-08-05T00:00:00"/>
        <d v="2013-06-27T00:00:00"/>
        <d v="2012-01-30T00:00:00"/>
        <d v="2011-08-03T00:00:00"/>
        <d v="2011-10-02T00:00:00"/>
        <d v="2011-12-14T00:00:00"/>
        <d v="2013-04-29T00:00:00"/>
        <d v="2012-12-27T00:00:00"/>
        <d v="2011-06-08T00:00:00"/>
        <d v="2014-08-19T00:00:00"/>
        <d v="2010-10-07T00:00:00"/>
        <d v="2011-01-20T00:00:00"/>
        <d v="2013-11-13T00:00:00"/>
        <d v="2016-12-12T00:00:00"/>
        <d v="2010-01-20T00:00:00"/>
        <d v="2010-10-12T00:00:00"/>
        <d v="2015-07-05T00:00:00"/>
        <d v="2015-06-11T00:00:00"/>
        <d v="2014-01-04T00:00:00"/>
        <d v="2011-03-16T00:00:00"/>
        <d v="2013-03-28T00:00:00"/>
        <d v="2013-09-19T00:00:00"/>
        <d v="2013-10-09T00:00:00"/>
        <d v="2012-12-12T00:00:00"/>
        <d v="2013-08-13T00:00:00"/>
        <d v="2010-06-25T00:00:00"/>
        <d v="2014-02-13T00:00:00"/>
        <d v="2014-01-08T00:00:00"/>
        <d v="2013-08-02T00:00:00"/>
        <d v="2016-11-20T00:00:00"/>
        <d v="2012-12-21T00:00:00"/>
        <d v="2011-06-16T00:00:00"/>
        <d v="2012-04-19T00:00:00"/>
        <d v="2012-08-31T00:00:00"/>
        <d v="2017-02-27T00:00:00"/>
        <d v="2013-08-09T00:00:00"/>
        <d v="2016-04-05T00:00:00"/>
        <d v="2016-07-13T00:00:00"/>
        <d v="2016-12-19T00:00:00"/>
        <d v="2015-03-11T00:00:00"/>
        <d v="2015-10-02T00:00:00"/>
        <d v="2017-02-02T00:00:00"/>
        <d v="2016-10-21T00:00:00"/>
        <d v="2015-07-12T00:00:00"/>
        <d v="2015-09-15T00:00:00"/>
        <d v="2012-02-07T00:00:00"/>
        <d v="2014-04-03T00:00:00"/>
        <d v="2012-02-16T00:00:00"/>
        <d v="2013-10-01T00:00:00"/>
        <d v="2012-02-19T00:00:00"/>
        <d v="2012-08-06T00:00:00"/>
        <d v="2015-07-20T00:00:00"/>
        <d v="2013-06-26T00:00:00"/>
        <d v="2011-12-29T00:00:00"/>
        <d v="2016-10-01T00:00:00"/>
        <d v="2016-01-12T00:00:00"/>
        <d v="2013-07-29T00:00:00"/>
        <d v="2013-05-29T00:00:00"/>
        <d v="2015-02-26T00:00:00"/>
        <d v="2013-03-03T00:00:00"/>
        <d v="2014-07-26T00:00:00"/>
        <d v="2016-07-22T00:00:00"/>
        <d v="2016-11-08T00:00:00"/>
        <d v="2015-01-10T00:00:00"/>
        <d v="2016-04-09T00:00:00"/>
        <d v="2017-02-10T00:00:00"/>
        <d v="2015-11-07T00:00:00"/>
        <d v="2017-02-15T00:00:00"/>
        <d v="2014-11-22T00:00:00"/>
        <d v="2012-01-28T00:00:00"/>
        <d v="2015-11-30T00:00:00"/>
        <d v="2015-11-14T00:00:00"/>
        <d v="2011-02-11T00:00:00"/>
        <d v="2013-08-08T00:00:00"/>
        <d v="2013-10-24T00:00:00"/>
        <d v="2012-08-30T00:00:00"/>
        <d v="2012-02-08T00:00:00"/>
        <d v="2013-05-21T00:00:00"/>
        <d v="2013-11-27T00:00:00"/>
        <d v="2011-11-02T00:00:00"/>
        <d v="2010-11-20T00:00:00"/>
        <d v="2012-04-05T00:00:00"/>
        <d v="2013-02-02T00:00:00"/>
        <d v="2014-04-06T00:00:00"/>
        <d v="2012-04-03T00:00:00"/>
        <d v="2010-01-14T00:00:00"/>
        <d v="2009-08-25T00:00:00"/>
        <d v="2013-11-14T00:00:00"/>
        <d v="2014-02-26T00:00:00"/>
        <d v="2017-03-05T00:00:00"/>
        <d v="2017-03-13T00:00:00"/>
        <d v="2016-09-30T00:00:00"/>
        <d v="2015-02-24T00:00:00"/>
        <d v="2015-04-09T00:00:00"/>
        <d v="2015-07-30T00:00:00"/>
        <d v="2015-08-20T00:00:00"/>
        <d v="2014-12-09T00:00:00"/>
        <d v="2015-07-19T00:00:00"/>
        <d v="2015-08-08T00:00:00"/>
        <d v="2016-10-12T00:00:00"/>
        <d v="2014-12-20T00:00:00"/>
        <d v="2014-09-27T00:00:00"/>
        <d v="2015-02-06T00:00:00"/>
        <d v="2015-09-18T00:00:00"/>
        <d v="2015-08-26T00:00:00"/>
        <d v="2014-10-30T00:00:00"/>
        <d v="2017-02-03T00:00:00"/>
        <d v="2016-05-05T00:00:00"/>
        <d v="2016-02-07T00:00:00"/>
        <d v="2011-08-28T00:00:00"/>
        <d v="2012-06-28T00:00:00"/>
        <d v="2012-08-24T00:00:00"/>
        <d v="2013-04-08T00:00:00"/>
        <d v="2012-04-26T00:00:00"/>
        <d v="2012-09-21T00:00:00"/>
        <d v="2011-01-14T00:00:00"/>
        <d v="2012-04-23T00:00:00"/>
        <d v="2010-06-24T00:00:00"/>
        <d v="2010-08-26T00:00:00"/>
        <d v="2010-05-12T00:00:00"/>
        <d v="2012-12-14T00:00:00"/>
        <d v="2012-07-17T00:00:00"/>
        <d v="2015-08-11T00:00:00"/>
        <d v="2012-03-31T00:00:00"/>
        <d v="2011-06-17T00:00:00"/>
        <d v="2011-08-16T00:00:00"/>
        <d v="2011-09-07T00:00:00"/>
        <d v="2012-03-23T00:00:00"/>
        <d v="2011-10-17T00:00:00"/>
        <d v="2013-04-09T00:00:00"/>
        <d v="2010-12-30T00:00:00"/>
        <d v="2012-04-25T00:00:00"/>
        <d v="2013-03-14T00:00:00"/>
        <d v="2012-05-07T00:00:00"/>
        <d v="2013-02-22T00:00:00"/>
        <d v="2014-08-07T00:00:00"/>
        <d v="2014-06-18T00:00:00"/>
        <d v="2015-09-22T00:00:00"/>
        <d v="2014-11-09T00:00:00"/>
        <d v="2015-08-01T00:00:00"/>
        <d v="2009-11-10T00:00:00"/>
        <d v="2011-06-02T00:00:00"/>
        <d v="2013-01-24T00:00:00"/>
        <d v="2013-07-28T00:00:00"/>
        <d v="2013-09-07T00:00:00"/>
        <d v="2016-09-05T00:00:00"/>
        <d v="2013-04-26T00:00:00"/>
        <d v="2012-02-22T00:00:00"/>
        <d v="2012-07-22T00:00:00"/>
        <d v="2012-11-09T00:00:00"/>
        <d v="2011-10-13T00:00:00"/>
        <d v="2015-09-13T00:00:00"/>
        <d v="2016-08-12T00:00:00"/>
        <d v="2015-08-17T00:00:00"/>
        <d v="2017-01-09T00:00:00"/>
        <d v="2016-03-20T00:00:00"/>
        <d v="2015-03-13T00:00:00"/>
        <d v="2016-04-27T00:00:00"/>
        <d v="2014-12-12T00:00:00"/>
        <d v="2015-04-16T00:00:00"/>
        <d v="2015-10-17T00:00:00"/>
        <d v="2016-09-29T00:00:00"/>
        <d v="2014-06-05T00:00:00"/>
        <d v="2012-08-29T00:00:00"/>
        <d v="2013-12-09T00:00:00"/>
        <d v="2014-03-28T00:00:00"/>
        <d v="2012-08-22T00:00:00"/>
        <d v="2014-09-20T00:00:00"/>
        <d v="2015-09-26T00:00:00"/>
        <d v="2016-10-15T00:00:00"/>
        <d v="2014-11-10T00:00:00"/>
        <d v="2014-08-29T00:00:00"/>
        <d v="2016-06-30T00:00:00"/>
        <d v="2013-09-25T00:00:00"/>
        <d v="2015-11-04T00:00:00"/>
        <d v="2015-03-20T00:00:00"/>
        <d v="2016-03-07T00:00:00"/>
        <d v="2015-04-18T00:00:00"/>
        <d v="2014-05-28T00:00:00"/>
        <d v="2013-04-27T00:00:00"/>
        <d v="2016-05-22T00:00:00"/>
        <d v="2013-06-06T00:00:00"/>
        <d v="2016-09-16T00:00:00"/>
        <d v="2013-08-07T00:00:00"/>
        <d v="2014-08-21T00:00:00"/>
        <d v="2013-02-10T00:00:00"/>
        <d v="2012-05-01T00:00:00"/>
        <d v="2012-05-15T00:00:00"/>
        <d v="2014-04-18T00:00:00"/>
        <d v="2011-11-08T00:00:00"/>
        <d v="2012-07-27T00:00:00"/>
        <d v="2011-07-12T00:00:00"/>
        <d v="2012-02-28T00:00:00"/>
        <d v="2014-02-16T00:00:00"/>
        <d v="2013-09-20T00:00:00"/>
        <d v="2014-10-08T00:00:00"/>
        <d v="2016-06-29T00:00:00"/>
        <d v="2014-06-08T00:00:00"/>
        <d v="2015-07-16T00:00:00"/>
        <d v="2014-08-30T00:00:00"/>
        <d v="2014-04-29T00:00:00"/>
        <d v="2015-02-19T00:00:00"/>
        <d v="2016-11-19T00:00:00"/>
        <d v="2016-02-01T00:00:00"/>
        <d v="2016-05-04T00:00:00"/>
        <d v="2015-09-07T00:00:00"/>
        <d v="2015-10-30T00:00:00"/>
        <d v="2014-08-02T00:00:00"/>
        <d v="2014-05-25T00:00:00"/>
        <d v="2015-12-31T00:00:00"/>
        <d v="2016-06-09T00:00:00"/>
        <d v="2016-06-19T00:00:00"/>
        <d v="2016-12-18T00:00:00"/>
        <d v="2016-04-04T00:00:00"/>
        <d v="2016-10-29T00:00:00"/>
        <d v="2015-12-21T00:00:00"/>
        <d v="2014-10-04T00:00:00"/>
        <d v="2014-06-21T00:00:00"/>
        <d v="2016-11-27T00:00:00"/>
        <d v="2015-07-25T00:00:00"/>
        <d v="2014-10-17T00:00:00"/>
        <d v="2015-12-15T00:00:00"/>
        <d v="2014-04-26T00:00:00"/>
        <d v="2015-08-29T00:00:00"/>
        <d v="2014-07-06T00:00:00"/>
        <d v="2014-12-31T00:00:00"/>
        <d v="2015-11-26T00:00:00"/>
        <d v="2016-07-16T00:00:00"/>
        <d v="2015-12-24T00:00:00"/>
        <d v="2015-01-26T00:00:00"/>
        <d v="2016-05-07T00:00:00"/>
        <d v="2015-06-07T00:00:00"/>
        <d v="2015-08-09T00:00:00"/>
        <d v="2016-03-02T00:00:00"/>
        <d v="2016-05-21T00:00:00"/>
        <d v="2015-11-28T00:00:00"/>
        <d v="2016-01-21T00:00:00"/>
        <d v="2014-05-18T00:00:00"/>
        <d v="2012-11-26T00:00:00"/>
        <d v="2016-01-29T00:00:00"/>
        <d v="2014-11-14T00:00:00"/>
        <d v="2014-12-23T00:00:00"/>
        <d v="2015-05-22T00:00:00"/>
        <d v="2012-09-06T00:00:00"/>
        <d v="2015-02-18T00:00:00"/>
        <d v="2010-07-19T00:00:00"/>
        <d v="2013-12-02T00:00:00"/>
        <d v="2015-09-06T00:00:00"/>
        <d v="2014-08-11T00:00:00"/>
        <d v="2016-03-14T00:00:00"/>
        <d v="2016-09-17T00:00:00"/>
        <d v="2016-06-10T00:00:00"/>
        <d v="2015-10-16T00:00:00"/>
        <d v="2015-01-02T00:00:00"/>
        <d v="2015-02-27T00:00:00"/>
        <d v="2017-02-20T00:00:00"/>
        <d v="2017-02-23T00:00:00"/>
        <d v="2017-03-15T00:00:00"/>
        <d v="2017-03-08T00:00:00"/>
        <d v="2017-03-02T00:00:00"/>
        <d v="2012-11-12T00:00:00"/>
        <d v="2010-10-27T00:00:00"/>
        <d v="2012-11-20T00:00:00"/>
        <d v="2013-06-22T00:00:00"/>
        <d v="2011-04-10T00:00:00"/>
        <d v="2012-01-15T00:00:00"/>
        <d v="2010-12-19T00:00:00"/>
        <d v="2013-07-22T00:00:00"/>
        <d v="2013-04-11T00:00:00"/>
        <d v="2013-08-05T00:00:00"/>
        <d v="2014-08-17T00:00:00"/>
        <d v="2015-04-24T00:00:00"/>
        <d v="2014-08-10T00:00:00"/>
        <d v="2015-11-29T00:00:00"/>
        <d v="2016-10-05T00:00:00"/>
        <d v="2015-09-30T00:00:00"/>
        <d v="2015-06-01T00:00:00"/>
        <d v="2017-01-19T00:00:00"/>
        <d v="2014-09-11T00:00:00"/>
        <d v="2016-08-08T00:00:00"/>
        <d v="2016-08-20T00:00:00"/>
        <d v="2015-10-07T00:00:00"/>
        <d v="2015-05-13T00:00:00"/>
        <d v="2016-01-10T00:00:00"/>
        <d v="2015-08-16T00:00:00"/>
        <d v="2015-11-01T00:00:00"/>
        <d v="2016-11-07T00:00:00"/>
        <d v="2015-02-21T00:00:00"/>
        <d v="2015-04-11T00:00:00"/>
        <d v="2016-08-26T00:00:00"/>
        <d v="2014-07-02T00:00:00"/>
        <d v="2015-05-24T00:00:00"/>
        <d v="2015-10-25T00:00:00"/>
        <d v="2014-05-06T00:00:00"/>
        <d v="2014-10-25T00:00:00"/>
        <d v="2014-05-05T00:00:00"/>
        <d v="2016-01-09T00:00:00"/>
        <d v="2014-04-23T00:00:00"/>
        <d v="2016-03-19T00:00:00"/>
        <d v="2016-02-04T00:00:00"/>
        <d v="2015-03-25T00:00:00"/>
        <d v="2014-09-01T00:00:00"/>
        <d v="2016-05-31T00:00:00"/>
        <d v="2016-01-03T00:00:00"/>
        <d v="2016-04-17T00:00:00"/>
        <d v="2016-07-30T00:00:00"/>
        <d v="2015-07-29T00:00:00"/>
        <d v="2016-07-20T00:00:00"/>
        <d v="2016-05-26T00:00:00"/>
        <d v="2016-04-02T00:00:00"/>
        <d v="2015-01-11T00:00:00"/>
        <d v="2015-07-18T00:00:00"/>
        <d v="2014-12-24T00:00:00"/>
        <d v="2015-08-04T00:00:00"/>
        <d v="2016-11-26T00:00:00"/>
        <d v="2016-10-22T00:00:00"/>
        <d v="2016-08-16T00:00:00"/>
        <d v="2016-08-14T00:00:00"/>
        <d v="2015-10-31T00:00:00"/>
        <d v="2015-05-09T00:00:00"/>
        <d v="2014-12-10T00:00:00"/>
        <d v="2016-09-08T00:00:00"/>
        <d v="2014-09-04T00:00:00"/>
        <d v="2016-06-25T00:00:00"/>
        <d v="2016-10-23T00:00:00"/>
        <d v="2015-03-21T00:00:00"/>
        <d v="2014-04-11T00:00:00"/>
        <d v="2017-01-28T00:00:00"/>
        <d v="2014-12-26T00:00:00"/>
        <d v="2014-08-16T00:00:00"/>
        <d v="2016-11-05T00:00:00"/>
        <d v="2016-10-20T00:00:00"/>
        <d v="2014-09-24T00:00:00"/>
        <d v="2015-12-20T00:00:00"/>
        <d v="2016-10-14T00:00:00"/>
        <d v="2016-03-10T00:00:00"/>
        <d v="2016-05-23T00:00:00"/>
        <d v="2015-12-04T00:00:00"/>
        <d v="2014-06-11T00:00:00"/>
        <d v="2017-02-04T00:00:00"/>
        <d v="2015-06-19T00:00:00"/>
        <d v="2016-09-07T00:00:00"/>
        <d v="2014-06-14T00:00:00"/>
        <d v="2015-10-28T00:00:00"/>
        <d v="2014-12-21T00:00:00"/>
        <d v="2016-08-31T00:00:00"/>
        <d v="2015-11-02T00:00:00"/>
        <d v="2016-04-18T00:00:00"/>
        <d v="2016-12-14T00:00:00"/>
        <d v="2017-01-15T00:00:00"/>
        <d v="2016-12-26T00:00:00"/>
        <d v="2016-04-15T00:00:00"/>
      </sharedItems>
    </cacheField>
    <cacheField name="date_ended_conversion" numFmtId="165">
      <sharedItems containsSemiMixedTypes="0" containsNonDate="0" containsDate="1" containsString="0" minDate="2009-08-10T00:00:00" maxDate="2017-05-04T00:00:00"/>
    </cacheField>
    <cacheField name="month_created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month_end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1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d v="2015-06-21T00:00:00"/>
    <d v="2015-07-22T00:00:00"/>
    <x v="0"/>
    <d v="2015-07-22T00:00:00"/>
    <x v="0"/>
    <s v="July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d v="2017-01-31T00:00:00"/>
    <d v="2017-03-02T00:00:00"/>
    <x v="1"/>
    <d v="2017-03-02T00:00:00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d v="2016-02-05T00:00:00"/>
    <d v="2016-02-15T00:00:00"/>
    <x v="2"/>
    <d v="2016-02-15T00:00:00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d v="2014-07-08T00:00:00"/>
    <d v="2014-08-07T00:00:00"/>
    <x v="3"/>
    <d v="2014-08-07T00:00:00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0"/>
    <d v="2015-11-19T00:00:00"/>
    <d v="2015-12-19T00:00:00"/>
    <x v="4"/>
    <d v="2015-12-19T00:00:00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2"/>
    <d v="2016-07-12T00:00:00"/>
    <d v="2016-07-29T00:00:00"/>
    <x v="5"/>
    <d v="2016-07-29T00:00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3"/>
    <d v="2014-06-03T00:00:00"/>
    <d v="2014-06-13T00:00:00"/>
    <x v="6"/>
    <d v="2014-06-13T00:00:0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2"/>
    <d v="2016-05-25T00:00:00"/>
    <d v="2016-07-04T00:00:00"/>
    <x v="7"/>
    <d v="2016-07-04T00:00:00"/>
    <x v="5"/>
    <s v="Jul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2"/>
    <d v="2016-04-08T00:00:00"/>
    <d v="2016-04-15T00:00:00"/>
    <x v="8"/>
    <d v="2016-04-15T00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2"/>
    <d v="2016-03-17T00:00:00"/>
    <d v="2016-04-16T00:00:00"/>
    <x v="9"/>
    <d v="2016-04-16T00:00:00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3"/>
    <d v="2014-05-20T00:00:00"/>
    <d v="2014-06-24T00:00:00"/>
    <x v="10"/>
    <d v="2014-06-24T00:00:00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2"/>
    <d v="2016-07-21T00:00:00"/>
    <d v="2016-08-21T00:00:00"/>
    <x v="11"/>
    <d v="2016-08-21T00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3"/>
    <d v="2014-06-01T00:00:00"/>
    <d v="2014-07-15T00:00:00"/>
    <x v="12"/>
    <d v="2014-07-15T00:00:00"/>
    <x v="0"/>
    <s v="July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2"/>
    <d v="2016-05-18T00:00:00"/>
    <d v="2016-06-23T00:00:00"/>
    <x v="13"/>
    <d v="2016-06-23T00:00:00"/>
    <x v="5"/>
    <s v="June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3"/>
    <d v="2014-06-17T00:00:00"/>
    <d v="2014-07-13T00:00:00"/>
    <x v="14"/>
    <d v="2014-07-13T00:00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0"/>
    <d v="2015-09-09T00:00:00"/>
    <d v="2015-09-27T00:00:00"/>
    <x v="15"/>
    <d v="2015-09-27T00:00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3"/>
    <d v="2014-05-01T00:00:00"/>
    <d v="2014-06-16T00:00:00"/>
    <x v="16"/>
    <d v="2014-06-16T00:0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3"/>
    <d v="2014-10-05T00:00:00"/>
    <d v="2014-11-04T00:00:00"/>
    <x v="17"/>
    <d v="2014-11-04T00:00:00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3"/>
    <d v="2014-08-18T00:00:00"/>
    <d v="2014-09-17T00:00:00"/>
    <x v="18"/>
    <d v="2014-09-17T00:00:00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d v="2015-06-20T00:00:00"/>
    <d v="2015-07-20T00:00:00"/>
    <x v="19"/>
    <d v="2015-07-20T00:00:00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d v="2015-07-15T00:00:00"/>
    <d v="2015-09-13T00:00:00"/>
    <x v="20"/>
    <d v="2015-09-13T00:00:00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3"/>
    <d v="2014-08-27T00:00:00"/>
    <d v="2014-09-26T00:00:00"/>
    <x v="21"/>
    <d v="2014-09-26T00:00:00"/>
    <x v="10"/>
    <s v="September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d v="2014-12-16T00:00:00"/>
    <d v="2015-01-01T00:00:00"/>
    <x v="22"/>
    <d v="2015-01-01T00:00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0"/>
    <d v="2015-04-03T00:00:00"/>
    <d v="2015-04-30T00:00:00"/>
    <x v="23"/>
    <d v="2015-04-30T00:00:00"/>
    <x v="6"/>
    <s v="April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0"/>
    <d v="2015-08-13T00:00:00"/>
    <d v="2015-09-15T00:00:00"/>
    <x v="24"/>
    <d v="2015-09-15T00:00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0"/>
    <d v="2015-11-09T00:00:00"/>
    <d v="2016-01-08T00:00:00"/>
    <x v="25"/>
    <d v="2016-01-08T00:00:00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d v="2014-07-08T00:00:00"/>
    <d v="2014-08-17T00:00:00"/>
    <x v="3"/>
    <d v="2014-08-17T00:00:00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3"/>
    <d v="2014-10-16T00:00:00"/>
    <d v="2014-11-15T00:00:00"/>
    <x v="26"/>
    <d v="2014-11-15T00:00:00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0"/>
    <d v="2015-11-16T00:00:00"/>
    <d v="2015-12-16T00:00:00"/>
    <x v="27"/>
    <d v="2015-12-16T00:00:00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3"/>
    <d v="2014-06-22T00:00:00"/>
    <d v="2014-07-22T00:00:00"/>
    <x v="28"/>
    <d v="2014-07-22T00:00:00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d v="2014-07-22T00:00:00"/>
    <d v="2014-08-21T00:00:00"/>
    <x v="29"/>
    <d v="2014-08-21T00:00:00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d v="2016-01-07T00:00:00"/>
    <d v="2016-01-25T00:00:00"/>
    <x v="30"/>
    <d v="2016-01-25T00:00:00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2"/>
    <d v="2016-04-01T00:00:00"/>
    <d v="2016-05-12T00:00:00"/>
    <x v="31"/>
    <d v="2016-05-12T00:00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d v="2015-10-09T00:00:00"/>
    <d v="2015-11-08T00:00:00"/>
    <x v="32"/>
    <d v="2015-11-08T00:00:00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d v="2014-07-21T00:00:00"/>
    <d v="2014-08-05T00:00:00"/>
    <x v="33"/>
    <d v="2014-08-05T00:00:00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0"/>
    <d v="2015-04-04T00:00:00"/>
    <d v="2015-04-27T00:00:00"/>
    <x v="34"/>
    <d v="2015-04-27T00:00:00"/>
    <x v="6"/>
    <s v="April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0"/>
    <d v="2015-03-05T00:00:00"/>
    <d v="2015-04-04T00:00:00"/>
    <x v="35"/>
    <d v="2015-04-04T00:00:00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0"/>
    <d v="2015-01-28T00:00:00"/>
    <d v="2015-02-27T00:00:00"/>
    <x v="36"/>
    <d v="2015-02-27T00:00:00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4"/>
    <d v="2013-04-10T00:00:00"/>
    <d v="2013-05-10T00:00:00"/>
    <x v="37"/>
    <d v="2013-05-10T00:00:00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3"/>
    <d v="2014-04-24T00:00:00"/>
    <d v="2014-05-25T00:00:00"/>
    <x v="38"/>
    <d v="2014-05-25T00:00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3"/>
    <d v="2014-05-30T00:00:00"/>
    <d v="2014-06-18T00:00:00"/>
    <x v="39"/>
    <d v="2014-06-18T00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3"/>
    <d v="2014-09-05T00:00:00"/>
    <d v="2014-10-05T00:00:00"/>
    <x v="40"/>
    <d v="2014-10-05T00:00:00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3"/>
    <d v="2014-11-28T00:00:00"/>
    <d v="2014-12-28T00:00:00"/>
    <x v="41"/>
    <d v="2014-12-28T00:00:00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3"/>
    <d v="2014-06-12T00:00:00"/>
    <d v="2014-07-12T00:00:00"/>
    <x v="42"/>
    <d v="2014-07-12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3"/>
    <d v="2014-08-22T00:00:00"/>
    <d v="2014-10-06T00:00:00"/>
    <x v="43"/>
    <d v="2014-10-06T00:00:00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2"/>
    <d v="2016-03-28T00:00:00"/>
    <d v="2016-04-27T00:00:00"/>
    <x v="44"/>
    <d v="2016-04-27T00:00:00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0"/>
    <d v="2015-11-15T00:00:00"/>
    <d v="2015-12-15T00:00:00"/>
    <x v="45"/>
    <d v="2015-12-15T00:00:00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3"/>
    <d v="2014-10-20T00:00:00"/>
    <d v="2014-12-19T00:00:00"/>
    <x v="46"/>
    <d v="2014-12-19T00:00:00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0"/>
    <d v="2015-01-29T00:00:00"/>
    <d v="2015-03-01T00:00:00"/>
    <x v="47"/>
    <d v="2015-03-01T00:00:00"/>
    <x v="1"/>
    <s v="March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0"/>
    <d v="2015-09-23T00:00:00"/>
    <d v="2015-10-23T00:00:00"/>
    <x v="48"/>
    <d v="2015-10-23T00:00:00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d v="2014-12-22T00:00:00"/>
    <d v="2015-01-30T00:00:00"/>
    <x v="49"/>
    <d v="2015-01-30T00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0"/>
    <d v="2015-07-11T00:00:00"/>
    <d v="2015-08-10T00:00:00"/>
    <x v="50"/>
    <d v="2015-08-10T00:00:00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3"/>
    <d v="2014-06-17T00:00:00"/>
    <d v="2014-07-17T00:00:00"/>
    <x v="14"/>
    <d v="2014-07-17T00:00:00"/>
    <x v="0"/>
    <s v="July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3"/>
    <d v="2014-03-21T00:00:00"/>
    <d v="2014-04-04T00:00:00"/>
    <x v="51"/>
    <d v="2014-04-04T00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0"/>
    <d v="2015-11-25T00:00:00"/>
    <d v="2015-12-25T00:00:00"/>
    <x v="52"/>
    <d v="2015-12-25T00:00:00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2"/>
    <d v="2016-05-06T00:00:00"/>
    <d v="2016-05-27T00:00:00"/>
    <x v="53"/>
    <d v="2016-05-27T00:00:00"/>
    <x v="5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0"/>
    <d v="2015-05-25T00:00:00"/>
    <d v="2015-06-08T00:00:00"/>
    <x v="54"/>
    <d v="2015-06-08T00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0"/>
    <d v="2015-03-26T00:00:00"/>
    <d v="2015-04-25T00:00:00"/>
    <x v="55"/>
    <d v="2015-04-25T00:00:00"/>
    <x v="7"/>
    <s v="April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3"/>
    <d v="2014-10-20T00:00:00"/>
    <d v="2014-11-19T00:00:00"/>
    <x v="46"/>
    <d v="2014-11-19T00:00:00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0"/>
    <d v="2015-08-14T00:00:00"/>
    <d v="2015-09-14T00:00:00"/>
    <x v="56"/>
    <d v="2015-09-14T00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3"/>
    <d v="2014-03-03T00:00:00"/>
    <d v="2014-03-22T00:00:00"/>
    <x v="57"/>
    <d v="2014-03-22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4"/>
    <d v="2013-05-15T00:00:00"/>
    <d v="2013-06-06T00:00:00"/>
    <x v="58"/>
    <d v="2013-06-06T00:00:00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4"/>
    <d v="2013-02-06T00:00:00"/>
    <d v="2013-03-03T00:00:00"/>
    <x v="59"/>
    <d v="2013-03-03T00:00:00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4"/>
    <d v="2013-12-04T00:00:00"/>
    <d v="2013-12-27T00:00:00"/>
    <x v="60"/>
    <d v="2013-12-27T00:00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4"/>
    <d v="2013-06-07T00:00:00"/>
    <d v="2013-07-07T00:00:00"/>
    <x v="61"/>
    <d v="2013-07-07T00:00:00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d v="2014-07-15T00:00:00"/>
    <d v="2014-08-11T00:00:00"/>
    <x v="62"/>
    <d v="2014-08-11T00:00:00"/>
    <x v="3"/>
    <s v="August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2"/>
    <d v="2016-06-18T00:00:00"/>
    <d v="2016-07-18T00:00:00"/>
    <x v="63"/>
    <d v="2016-07-18T00:00:0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5"/>
    <d v="2012-06-15T00:00:00"/>
    <d v="2012-07-15T00:00:00"/>
    <x v="64"/>
    <d v="2012-07-15T00:00:00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3"/>
    <d v="2014-01-24T00:00:00"/>
    <d v="2014-02-23T00:00:00"/>
    <x v="65"/>
    <d v="2014-02-23T00:00:00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6"/>
    <d v="2011-08-30T00:00:00"/>
    <d v="2011-10-02T00:00:00"/>
    <x v="66"/>
    <d v="2011-10-02T00:00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6"/>
    <d v="2011-07-06T00:00:00"/>
    <d v="2011-09-04T00:00:00"/>
    <x v="67"/>
    <d v="2011-09-04T00:00:00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5"/>
    <d v="2012-03-29T00:00:00"/>
    <d v="2012-05-28T00:00:00"/>
    <x v="68"/>
    <d v="2012-05-28T00:00:00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5"/>
    <d v="2012-10-25T00:00:00"/>
    <d v="2012-11-14T00:00:00"/>
    <x v="69"/>
    <d v="2012-11-14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d v="2011-02-13T00:00:00"/>
    <d v="2011-05-02T00:00:00"/>
    <x v="70"/>
    <d v="2011-05-02T00:00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0"/>
    <d v="2015-12-22T00:00:00"/>
    <d v="2016-01-21T00:00:00"/>
    <x v="71"/>
    <d v="2016-01-21T00:00:00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4"/>
    <d v="2013-03-24T00:00:00"/>
    <d v="2013-04-23T00:00:00"/>
    <x v="72"/>
    <d v="2013-04-23T00:00:00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6"/>
    <d v="2011-10-28T00:00:00"/>
    <d v="2011-12-27T00:00:00"/>
    <x v="73"/>
    <d v="2011-12-27T00:00:00"/>
    <x v="9"/>
    <s v="December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5"/>
    <d v="2012-03-28T00:00:00"/>
    <d v="2012-05-20T00:00:00"/>
    <x v="74"/>
    <d v="2012-05-20T00:00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d v="2016-08-22T00:00:00"/>
    <d v="2016-09-01T00:00:00"/>
    <x v="75"/>
    <d v="2016-09-01T00:00:00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3"/>
    <d v="2014-03-26T00:00:00"/>
    <d v="2014-04-25T00:00:00"/>
    <x v="76"/>
    <d v="2014-04-25T00:00:00"/>
    <x v="7"/>
    <s v="April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d v="2013-11-04T00:00:00"/>
    <d v="2013-12-09T00:00:00"/>
    <x v="77"/>
    <d v="2013-12-09T00:00:00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5"/>
    <d v="2012-07-09T00:00:00"/>
    <d v="2012-07-13T00:00:00"/>
    <x v="78"/>
    <d v="2012-07-13T00:00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6"/>
    <d v="2011-09-09T00:00:00"/>
    <d v="2011-10-09T00:00:00"/>
    <x v="79"/>
    <d v="2011-10-09T00:00:00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0"/>
    <d v="2015-02-07T00:00:00"/>
    <d v="2015-02-22T00:00:00"/>
    <x v="80"/>
    <d v="2015-02-22T00:0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d v="2011-04-15T00:00:00"/>
    <d v="2011-05-15T00:00:00"/>
    <x v="81"/>
    <d v="2011-05-15T00:00:00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6"/>
    <d v="2011-08-23T00:00:00"/>
    <d v="2011-09-22T00:00:00"/>
    <x v="82"/>
    <d v="2011-09-22T00:00:00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0"/>
    <d v="2015-10-14T00:00:00"/>
    <d v="2015-12-27T00:00:00"/>
    <x v="83"/>
    <d v="2015-12-27T00:00:00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7"/>
    <d v="2010-05-24T00:00:00"/>
    <d v="2010-06-02T00:00:00"/>
    <x v="84"/>
    <d v="2010-06-02T00:00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3"/>
    <d v="2014-05-27T00:00:00"/>
    <d v="2014-06-22T00:00:00"/>
    <x v="85"/>
    <d v="2014-06-22T00:00:00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4"/>
    <d v="2013-05-08T00:00:00"/>
    <d v="2013-06-02T00:00:00"/>
    <x v="86"/>
    <d v="2013-06-02T00:00:00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6"/>
    <d v="2011-06-12T00:00:00"/>
    <d v="2011-07-12T00:00:00"/>
    <x v="87"/>
    <d v="2011-07-12T00:00:00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6"/>
    <d v="2011-03-17T00:00:00"/>
    <d v="2011-05-17T00:00:00"/>
    <x v="88"/>
    <d v="2011-05-17T00:00:00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2"/>
    <d v="2016-12-16T00:00:00"/>
    <d v="2017-02-01T00:00:00"/>
    <x v="89"/>
    <d v="2017-02-01T00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5"/>
    <d v="2012-06-05T00:00:00"/>
    <d v="2012-07-03T00:00:00"/>
    <x v="90"/>
    <d v="2012-07-03T00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3"/>
    <d v="2014-03-18T00:00:00"/>
    <d v="2014-04-07T00:00:00"/>
    <x v="91"/>
    <d v="2014-04-07T00:00:00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5"/>
    <d v="2012-01-26T00:00:00"/>
    <d v="2012-02-25T00:00:00"/>
    <x v="92"/>
    <d v="2012-02-25T00:00:00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7"/>
    <d v="2010-05-26T00:00:00"/>
    <d v="2010-07-31T00:00:00"/>
    <x v="93"/>
    <d v="2010-07-31T00:00:00"/>
    <x v="5"/>
    <s v="Jul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6"/>
    <d v="2011-06-11T00:00:00"/>
    <d v="2011-07-11T00:00:00"/>
    <x v="94"/>
    <d v="2011-07-11T00:00:00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5"/>
    <d v="2012-11-01T00:00:00"/>
    <d v="2012-12-07T00:00:00"/>
    <x v="95"/>
    <d v="2012-12-07T00:0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4"/>
    <d v="2013-12-23T00:00:00"/>
    <d v="2014-01-22T00:00:00"/>
    <x v="96"/>
    <d v="2014-01-22T00:00:00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5"/>
    <d v="2012-10-15T00:00:00"/>
    <d v="2012-11-04T00:00:00"/>
    <x v="97"/>
    <d v="2012-11-04T00:00:00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d v="2012-12-31T00:00:00"/>
    <d v="2013-01-24T00:00:00"/>
    <x v="98"/>
    <d v="2013-01-24T00:00:0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7"/>
    <d v="2010-11-22T00:00:00"/>
    <d v="2010-12-22T00:00:00"/>
    <x v="99"/>
    <d v="2010-12-22T00:00:00"/>
    <x v="4"/>
    <s v="December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3"/>
    <d v="2014-02-12T00:00:00"/>
    <d v="2014-03-07T00:00:00"/>
    <x v="100"/>
    <d v="2014-03-07T00:00:00"/>
    <x v="2"/>
    <s v="March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d v="2011-03-10T00:00:00"/>
    <d v="2011-04-02T00:00:00"/>
    <x v="101"/>
    <d v="2011-04-02T00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2"/>
    <d v="2016-04-25T00:00:00"/>
    <d v="2016-05-13T00:00:00"/>
    <x v="102"/>
    <d v="2016-05-13T00:00:00"/>
    <x v="6"/>
    <s v="May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5"/>
    <d v="2012-03-19T00:00:00"/>
    <d v="2012-04-02T00:00:00"/>
    <x v="103"/>
    <d v="2012-04-02T00:00:00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d v="2011-04-02T00:00:00"/>
    <d v="2011-04-24T00:00:00"/>
    <x v="104"/>
    <d v="2011-04-24T00:00:00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4"/>
    <d v="2013-04-01T00:00:00"/>
    <d v="2013-05-31T00:00:00"/>
    <x v="105"/>
    <d v="2013-05-31T00:00:0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6"/>
    <d v="2011-01-26T00:00:00"/>
    <d v="2011-02-25T00:00:00"/>
    <x v="106"/>
    <d v="2011-02-25T00:00:0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4"/>
    <d v="2013-10-10T00:00:00"/>
    <d v="2013-11-14T00:00:00"/>
    <x v="107"/>
    <d v="2013-11-14T00:00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0"/>
    <d v="2015-05-01T00:00:00"/>
    <d v="2015-05-31T00:00:00"/>
    <x v="108"/>
    <d v="2015-05-31T00:00:00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3"/>
    <d v="2014-03-19T00:00:00"/>
    <d v="2014-04-12T00:00:00"/>
    <x v="109"/>
    <d v="2014-04-12T00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6"/>
    <d v="2011-07-29T00:00:00"/>
    <d v="2011-08-06T00:00:00"/>
    <x v="110"/>
    <d v="2011-08-06T00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6"/>
    <d v="2011-11-14T00:00:00"/>
    <d v="2012-01-13T00:00:00"/>
    <x v="111"/>
    <d v="2012-01-13T00:00:00"/>
    <x v="4"/>
    <s v="January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5"/>
    <d v="2012-01-10T00:00:00"/>
    <d v="2012-02-04T00:00:00"/>
    <x v="112"/>
    <d v="2012-02-04T00:00:00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6"/>
    <d v="2011-02-21T00:00:00"/>
    <d v="2011-04-08T00:00:00"/>
    <x v="113"/>
    <d v="2011-04-08T00:00:00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d v="2010-03-11T00:00:00"/>
    <d v="2010-06-09T00:00:00"/>
    <x v="114"/>
    <d v="2010-06-09T00:00:00"/>
    <x v="7"/>
    <s v="June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6"/>
    <d v="2011-06-28T00:00:00"/>
    <d v="2011-07-28T00:00:00"/>
    <x v="115"/>
    <d v="2011-07-28T00:00:00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6"/>
    <d v="2011-07-14T00:00:00"/>
    <d v="2011-08-13T00:00:00"/>
    <x v="116"/>
    <d v="2011-08-13T00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2"/>
    <d v="2016-09-02T00:00:00"/>
    <d v="2016-10-02T00:00:00"/>
    <x v="117"/>
    <d v="2016-10-02T00:00:00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d v="2015-04-02T00:00:00"/>
    <d v="2015-04-18T00:00:00"/>
    <x v="118"/>
    <d v="2015-04-18T00:00:00"/>
    <x v="6"/>
    <s v="April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d v="2016-08-11T00:00:00"/>
    <d v="2016-10-10T00:00:00"/>
    <x v="119"/>
    <d v="2016-10-10T00:00:00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3"/>
    <d v="2014-09-22T00:00:00"/>
    <d v="2014-10-28T00:00:00"/>
    <x v="120"/>
    <d v="2014-10-28T00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d v="2015-04-20T00:00:00"/>
    <d v="2015-05-15T00:00:00"/>
    <x v="121"/>
    <d v="2015-05-15T00:00:00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2"/>
    <d v="2016-12-05T00:00:00"/>
    <d v="2017-02-03T00:00:00"/>
    <x v="122"/>
    <d v="2017-02-03T00:00:0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0"/>
    <d v="2015-05-11T00:00:00"/>
    <d v="2015-06-10T00:00:00"/>
    <x v="123"/>
    <d v="2015-06-10T00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d v="2015-03-04T00:00:00"/>
    <d v="2015-04-03T00:00:00"/>
    <x v="124"/>
    <d v="2015-04-03T00:00:00"/>
    <x v="7"/>
    <s v="April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2"/>
    <d v="2016-09-15T00:00:00"/>
    <d v="2016-10-20T00:00:00"/>
    <x v="125"/>
    <d v="2016-10-20T00:00:00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d v="2014-08-31T00:00:00"/>
    <d v="2014-10-30T00:00:00"/>
    <x v="126"/>
    <d v="2014-10-30T00:00:00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d v="2014-05-19T00:00:00"/>
    <d v="2014-06-16T00:00:00"/>
    <x v="127"/>
    <d v="2014-06-16T00:00:00"/>
    <x v="5"/>
    <s v="June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d v="2016-06-20T00:00:00"/>
    <d v="2016-07-05T00:00:00"/>
    <x v="128"/>
    <d v="2016-07-05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3"/>
    <d v="2014-09-23T00:00:00"/>
    <d v="2014-11-07T00:00:00"/>
    <x v="129"/>
    <d v="2014-11-07T00:00:00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d v="2016-05-01T00:00:00"/>
    <d v="2016-05-31T00:00:00"/>
    <x v="130"/>
    <d v="2016-05-31T00:00:00"/>
    <x v="5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d v="2015-08-05T00:00:00"/>
    <d v="2015-09-04T00:00:00"/>
    <x v="131"/>
    <d v="2015-09-04T00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d v="2014-05-29T00:00:00"/>
    <d v="2014-07-01T00:00:00"/>
    <x v="132"/>
    <d v="2014-07-01T00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d v="2015-04-02T00:00:00"/>
    <d v="2015-05-16T00:00:00"/>
    <x v="118"/>
    <d v="2015-05-16T00:00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d v="2015-08-23T00:00:00"/>
    <d v="2015-10-12T00:00:00"/>
    <x v="133"/>
    <d v="2015-10-12T00:00:00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0"/>
    <d v="2015-07-01T00:00:00"/>
    <d v="2015-07-31T00:00:00"/>
    <x v="134"/>
    <d v="2015-07-31T00:00:00"/>
    <x v="3"/>
    <s v="July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d v="2015-07-02T00:00:00"/>
    <d v="2015-07-12T00:00:00"/>
    <x v="135"/>
    <d v="2015-07-12T00:00:00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d v="2015-02-17T00:00:00"/>
    <d v="2015-03-19T00:00:00"/>
    <x v="136"/>
    <d v="2015-03-19T00:00:00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0"/>
    <d v="2015-04-15T00:00:00"/>
    <d v="2015-05-30T00:00:00"/>
    <x v="137"/>
    <d v="2015-05-30T00:00:00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3"/>
    <d v="2014-10-26T00:00:00"/>
    <d v="2014-11-16T00:00:00"/>
    <x v="138"/>
    <d v="2014-11-16T00:00:00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d v="2016-07-07T00:00:00"/>
    <d v="2016-09-03T00:00:00"/>
    <x v="139"/>
    <d v="2016-09-03T00:00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0"/>
    <d v="2015-02-12T00:00:00"/>
    <d v="2015-04-13T00:00:00"/>
    <x v="140"/>
    <d v="2015-04-13T00:00:00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0"/>
    <d v="2015-07-15T00:00:00"/>
    <d v="2015-08-11T00:00:00"/>
    <x v="20"/>
    <d v="2015-08-11T00:00:00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2"/>
    <d v="2016-11-18T00:00:00"/>
    <d v="2017-01-17T00:00:00"/>
    <x v="141"/>
    <d v="2017-01-17T00:00:00"/>
    <x v="4"/>
    <s v="January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d v="2014-11-26T00:00:00"/>
    <d v="2015-01-08T00:00:00"/>
    <x v="142"/>
    <d v="2015-01-08T00:00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d v="2016-01-28T00:00:00"/>
    <d v="2016-02-27T00:00:00"/>
    <x v="143"/>
    <d v="2016-02-27T00:00:00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3"/>
    <d v="2014-11-24T00:00:00"/>
    <d v="2014-12-25T00:00:00"/>
    <x v="144"/>
    <d v="2014-12-25T00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0"/>
    <d v="2015-03-26T00:00:00"/>
    <d v="2015-05-25T00:00:00"/>
    <x v="55"/>
    <d v="2015-05-25T00:00:00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d v="2015-04-19T00:00:00"/>
    <d v="2015-06-18T00:00:00"/>
    <x v="145"/>
    <d v="2015-06-18T00:00:00"/>
    <x v="6"/>
    <s v="June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d v="2014-08-23T00:00:00"/>
    <d v="2014-09-22T00:00:00"/>
    <x v="146"/>
    <d v="2014-09-22T00:00:0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d v="2014-10-21T00:00:00"/>
    <d v="2014-12-02T00:00:00"/>
    <x v="147"/>
    <d v="2014-12-02T00:00:00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0"/>
    <d v="2015-04-21T00:00:00"/>
    <d v="2015-06-03T00:00:00"/>
    <x v="148"/>
    <d v="2015-06-03T00:00:00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d v="2015-06-13T00:00:00"/>
    <d v="2015-07-23T00:00:00"/>
    <x v="149"/>
    <d v="2015-07-23T00:00:00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d v="2014-06-03T00:00:00"/>
    <d v="2014-08-02T00:00:00"/>
    <x v="6"/>
    <d v="2014-08-02T00:00:00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d v="2016-01-27T00:00:00"/>
    <d v="2016-02-26T00:00:00"/>
    <x v="150"/>
    <d v="2016-02-26T00:00:00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d v="2014-09-21T00:00:00"/>
    <d v="2014-10-21T00:00:00"/>
    <x v="151"/>
    <d v="2014-10-21T00:00:00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d v="2016-05-24T00:00:00"/>
    <d v="2016-07-03T00:00:00"/>
    <x v="152"/>
    <d v="2016-07-03T00:00:00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d v="2015-06-16T00:00:00"/>
    <d v="2015-08-15T00:00:00"/>
    <x v="153"/>
    <d v="2015-08-15T00:00:00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d v="2014-06-02T00:00:00"/>
    <d v="2014-07-02T00:00:00"/>
    <x v="154"/>
    <d v="2014-07-02T00:00:00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d v="2014-07-14T00:00:00"/>
    <d v="2014-08-16T00:00:00"/>
    <x v="155"/>
    <d v="2014-08-16T00:00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d v="2015-08-27T00:00:00"/>
    <d v="2015-09-30T00:00:00"/>
    <x v="156"/>
    <d v="2015-09-30T00:00:00"/>
    <x v="10"/>
    <s v="September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d v="2014-07-21T00:00:00"/>
    <d v="2014-09-19T00:00:00"/>
    <x v="33"/>
    <d v="2014-09-19T00:00:00"/>
    <x v="3"/>
    <s v="September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d v="2015-12-13T00:00:00"/>
    <d v="2016-01-12T00:00:00"/>
    <x v="157"/>
    <d v="2016-01-12T00:00:00"/>
    <x v="11"/>
    <s v="January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d v="2016-12-16T00:00:00"/>
    <d v="2017-01-15T00:00:00"/>
    <x v="89"/>
    <d v="2017-01-15T00:00:00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d v="2015-06-05T00:00:00"/>
    <d v="2015-08-04T00:00:00"/>
    <x v="158"/>
    <d v="2015-08-04T00:00:00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0"/>
    <d v="2015-02-17T00:00:00"/>
    <d v="2015-03-19T00:00:00"/>
    <x v="136"/>
    <d v="2015-03-19T00:00:0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3"/>
    <d v="2014-09-18T00:00:00"/>
    <d v="2014-10-18T00:00:00"/>
    <x v="159"/>
    <d v="2014-10-18T00:00:00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d v="2015-07-31T00:00:00"/>
    <d v="2015-08-30T00:00:00"/>
    <x v="160"/>
    <d v="2015-08-30T00:00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d v="2016-06-12T00:00:00"/>
    <d v="2016-08-11T00:00:00"/>
    <x v="161"/>
    <d v="2016-08-11T00:00:00"/>
    <x v="0"/>
    <s v="August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d v="2015-02-12T00:00:00"/>
    <d v="2015-03-19T00:00:00"/>
    <x v="140"/>
    <d v="2015-03-19T00:00:00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d v="2015-01-29T00:00:00"/>
    <d v="2015-02-28T00:00:00"/>
    <x v="47"/>
    <d v="2015-02-28T00:00:00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d v="2015-03-09T00:00:00"/>
    <d v="2015-05-08T00:00:00"/>
    <x v="162"/>
    <d v="2015-05-08T00:00:00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3"/>
    <d v="2014-08-04T00:00:00"/>
    <d v="2014-08-29T00:00:00"/>
    <x v="163"/>
    <d v="2014-08-29T00:00:00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d v="2015-07-06T00:00:00"/>
    <d v="2015-08-05T00:00:00"/>
    <x v="164"/>
    <d v="2015-08-05T00:00:00"/>
    <x v="3"/>
    <s v="August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0"/>
    <d v="2015-03-06T00:00:00"/>
    <d v="2015-03-23T00:00:00"/>
    <x v="165"/>
    <d v="2015-03-23T00:00:00"/>
    <x v="7"/>
    <s v="March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d v="2015-10-27T00:00:00"/>
    <d v="2015-11-26T00:00:00"/>
    <x v="166"/>
    <d v="2015-11-26T00:00:00"/>
    <x v="9"/>
    <s v="November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d v="2016-02-02T00:00:00"/>
    <d v="2016-03-03T00:00:00"/>
    <x v="167"/>
    <d v="2016-03-03T00:00:00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0"/>
    <d v="2015-03-04T00:00:00"/>
    <d v="2015-04-13T00:00:00"/>
    <x v="124"/>
    <d v="2015-04-13T00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d v="2015-05-23T00:00:00"/>
    <d v="2015-06-22T00:00:00"/>
    <x v="168"/>
    <d v="2015-06-22T00:00:00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d v="2016-12-07T00:00:00"/>
    <d v="2017-01-06T00:00:00"/>
    <x v="169"/>
    <d v="2017-01-06T00:00:00"/>
    <x v="11"/>
    <s v="January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d v="2014-10-27T00:00:00"/>
    <d v="2014-11-26T00:00:00"/>
    <x v="170"/>
    <d v="2014-11-26T00:00:0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d v="2014-07-05T00:00:00"/>
    <d v="2014-08-31T00:00:00"/>
    <x v="171"/>
    <d v="2014-08-31T00:00:00"/>
    <x v="3"/>
    <s v="August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d v="2016-07-19T00:00:00"/>
    <d v="2016-08-18T00:00:00"/>
    <x v="172"/>
    <d v="2016-08-18T00:00:00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d v="2017-02-01T00:00:00"/>
    <d v="2017-03-03T00:00:00"/>
    <x v="173"/>
    <d v="2017-03-03T0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d v="2015-06-27T00:00:00"/>
    <d v="2015-07-21T00:00:00"/>
    <x v="174"/>
    <d v="2015-07-21T00:00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d v="2014-08-05T00:00:00"/>
    <d v="2014-09-04T00:00:00"/>
    <x v="175"/>
    <d v="2014-09-04T00:00:00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2"/>
    <d v="2016-07-05T00:00:00"/>
    <d v="2016-09-03T00:00:00"/>
    <x v="176"/>
    <d v="2016-09-03T00:00:00"/>
    <x v="3"/>
    <s v="September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d v="2016-06-06T00:00:00"/>
    <d v="2016-06-16T00:00:00"/>
    <x v="177"/>
    <d v="2016-06-16T00:00:00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0"/>
    <d v="2015-08-23T00:00:00"/>
    <d v="2015-10-02T00:00:00"/>
    <x v="133"/>
    <d v="2015-10-02T00:00:00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3"/>
    <d v="2014-09-17T00:00:00"/>
    <d v="2014-10-17T00:00:00"/>
    <x v="178"/>
    <d v="2014-10-17T00:00:00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d v="2014-09-29T00:00:00"/>
    <d v="2014-11-28T00:00:00"/>
    <x v="179"/>
    <d v="2014-11-28T00:00:00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d v="2016-01-06T00:00:00"/>
    <d v="2016-03-06T00:00:00"/>
    <x v="180"/>
    <d v="2016-03-06T00:00:00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d v="2015-05-11T00:00:00"/>
    <d v="2015-07-10T00:00:00"/>
    <x v="123"/>
    <d v="2015-07-10T00:00:00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0"/>
    <d v="2015-09-12T00:00:00"/>
    <d v="2015-10-10T00:00:00"/>
    <x v="181"/>
    <d v="2015-10-10T00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d v="2017-01-06T00:00:00"/>
    <d v="2017-02-17T00:00:00"/>
    <x v="182"/>
    <d v="2017-02-17T00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3"/>
    <d v="2014-09-05T00:00:00"/>
    <d v="2014-10-05T00:00:00"/>
    <x v="40"/>
    <d v="2014-10-05T00:00:00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d v="2016-08-01T00:00:00"/>
    <d v="2016-08-31T00:00:00"/>
    <x v="183"/>
    <d v="2016-08-31T00:00:00"/>
    <x v="10"/>
    <s v="August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3"/>
    <d v="2014-08-15T00:00:00"/>
    <d v="2014-09-14T00:00:00"/>
    <x v="184"/>
    <d v="2014-09-14T00:00:00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0"/>
    <d v="2015-01-19T00:00:00"/>
    <d v="2015-02-08T00:00:00"/>
    <x v="185"/>
    <d v="2015-02-08T00:00:00"/>
    <x v="1"/>
    <s v="February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d v="2015-09-08T00:00:00"/>
    <d v="2015-10-08T00:00:00"/>
    <x v="186"/>
    <d v="2015-10-08T00:00:00"/>
    <x v="8"/>
    <s v="October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d v="2014-11-30T00:00:00"/>
    <d v="2015-01-29T00:00:00"/>
    <x v="187"/>
    <d v="2015-01-29T00:00:00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2"/>
    <d v="2016-07-05T00:00:00"/>
    <d v="2016-08-04T00:00:00"/>
    <x v="176"/>
    <d v="2016-08-04T00:00:00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0"/>
    <d v="2015-09-01T00:00:00"/>
    <d v="2015-10-06T00:00:00"/>
    <x v="188"/>
    <d v="2015-10-06T00:00:00"/>
    <x v="8"/>
    <s v="October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d v="2016-07-15T00:00:00"/>
    <d v="2016-08-05T00:00:00"/>
    <x v="189"/>
    <d v="2016-08-05T00:00:00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3"/>
    <d v="2014-12-04T00:00:00"/>
    <d v="2015-01-03T00:00:00"/>
    <x v="190"/>
    <d v="2015-01-03T00:00:00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d v="2014-11-16T00:00:00"/>
    <d v="2014-12-16T00:00:00"/>
    <x v="191"/>
    <d v="2014-12-16T00:00:00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d v="2015-06-10T00:00:00"/>
    <d v="2015-07-10T00:00:00"/>
    <x v="192"/>
    <d v="2015-07-10T00:00:00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0"/>
    <d v="2015-09-01T00:00:00"/>
    <d v="2015-10-01T00:00:00"/>
    <x v="188"/>
    <d v="2015-10-01T00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0"/>
    <d v="2015-08-19T00:00:00"/>
    <d v="2015-09-18T00:00:00"/>
    <x v="193"/>
    <d v="2015-09-18T00:00:00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d v="2016-02-16T00:00:00"/>
    <d v="2016-04-16T00:00:00"/>
    <x v="194"/>
    <d v="2016-04-16T00:00:0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d v="2015-07-17T00:00:00"/>
    <d v="2015-08-16T00:00:00"/>
    <x v="195"/>
    <d v="2015-08-16T00:00:00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d v="2015-01-05T00:00:00"/>
    <d v="2015-03-06T00:00:00"/>
    <x v="196"/>
    <d v="2015-03-06T00:00:00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d v="2016-01-06T00:00:00"/>
    <d v="2016-02-17T00:00:00"/>
    <x v="180"/>
    <d v="2016-02-17T00:00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0"/>
    <d v="2015-03-03T00:00:00"/>
    <d v="2015-04-22T00:00:00"/>
    <x v="197"/>
    <d v="2015-04-22T00:00:00"/>
    <x v="7"/>
    <s v="April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3"/>
    <d v="2014-11-27T00:00:00"/>
    <d v="2014-12-28T00:00:00"/>
    <x v="198"/>
    <d v="2014-12-28T00:00:00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d v="2015-03-16T00:00:00"/>
    <d v="2015-05-15T00:00:00"/>
    <x v="199"/>
    <d v="2015-05-15T00:00:00"/>
    <x v="7"/>
    <s v="May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d v="2016-02-29T00:00:00"/>
    <d v="2016-04-01T00:00:00"/>
    <x v="200"/>
    <d v="2016-04-01T00:00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d v="2015-07-10T00:00:00"/>
    <d v="2015-08-20T00:00:00"/>
    <x v="201"/>
    <d v="2015-08-20T00:00:00"/>
    <x v="3"/>
    <s v="August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d v="2015-01-27T00:00:00"/>
    <d v="2015-03-28T00:00:00"/>
    <x v="202"/>
    <d v="2015-03-28T00:00:00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d v="2015-01-27T00:00:00"/>
    <d v="2015-03-26T00:00:00"/>
    <x v="202"/>
    <d v="2015-03-26T00:00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d v="2016-04-21T00:00:00"/>
    <d v="2016-05-21T00:00:00"/>
    <x v="203"/>
    <d v="2016-05-21T00:00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d v="2015-05-11T00:00:00"/>
    <d v="2015-07-10T00:00:00"/>
    <x v="123"/>
    <d v="2015-07-10T00:00:00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d v="2016-03-09T00:00:00"/>
    <d v="2016-04-08T00:00:00"/>
    <x v="204"/>
    <d v="2016-04-08T00:00:00"/>
    <x v="7"/>
    <s v="April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d v="2015-04-12T00:00:00"/>
    <d v="2015-05-31T00:00:00"/>
    <x v="205"/>
    <d v="2015-05-31T00:00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d v="2015-06-09T00:00:00"/>
    <d v="2015-07-09T00:00:00"/>
    <x v="206"/>
    <d v="2015-07-09T00:00:00"/>
    <x v="0"/>
    <s v="July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d v="2015-04-02T00:00:00"/>
    <d v="2015-06-01T00:00:00"/>
    <x v="118"/>
    <d v="2015-06-01T00:00:00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d v="2016-01-14T00:00:00"/>
    <d v="2016-02-13T00:00:00"/>
    <x v="207"/>
    <d v="2016-02-13T00:00:00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d v="2015-05-05T00:00:00"/>
    <d v="2015-06-04T00:00:00"/>
    <x v="208"/>
    <d v="2015-06-04T00:00:00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d v="2015-12-03T00:00:00"/>
    <d v="2016-01-02T00:00:00"/>
    <x v="209"/>
    <d v="2016-01-02T00:00:00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0"/>
    <d v="2015-01-28T00:00:00"/>
    <d v="2015-02-27T00:00:00"/>
    <x v="36"/>
    <d v="2015-02-27T00:00:00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d v="2016-08-30T00:00:00"/>
    <d v="2016-09-29T00:00:00"/>
    <x v="210"/>
    <d v="2016-09-29T00:00:00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d v="2015-05-11T00:00:00"/>
    <d v="2015-06-20T00:00:00"/>
    <x v="123"/>
    <d v="2015-06-20T00:00:00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d v="2015-06-09T00:00:00"/>
    <d v="2015-07-09T00:00:00"/>
    <x v="206"/>
    <d v="2015-07-09T00:00:00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d v="2015-11-12T00:00:00"/>
    <d v="2016-01-04T00:00:00"/>
    <x v="211"/>
    <d v="2016-01-04T00:00:00"/>
    <x v="4"/>
    <s v="January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"/>
    <d v="2016-01-08T00:00:00"/>
    <d v="2016-03-08T00:00:00"/>
    <x v="212"/>
    <d v="2016-03-08T00:00:00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d v="2016-12-09T00:00:00"/>
    <d v="2016-12-30T00:00:00"/>
    <x v="213"/>
    <d v="2016-12-30T00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d v="2015-10-19T00:00:00"/>
    <d v="2015-11-08T00:00:00"/>
    <x v="214"/>
    <d v="2015-11-08T00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4"/>
    <d v="2013-03-21T00:00:00"/>
    <d v="2013-05-05T00:00:00"/>
    <x v="215"/>
    <d v="2013-05-05T00:00:00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3"/>
    <d v="2014-11-06T00:00:00"/>
    <d v="2014-12-21T00:00:00"/>
    <x v="216"/>
    <d v="2014-12-21T00:00:00"/>
    <x v="4"/>
    <s v="December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6"/>
    <d v="2011-11-15T00:00:00"/>
    <d v="2011-12-20T00:00:00"/>
    <x v="217"/>
    <d v="2011-12-20T00:00:0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3"/>
    <d v="2014-01-22T00:00:00"/>
    <d v="2014-02-21T00:00:00"/>
    <x v="218"/>
    <d v="2014-02-21T00:00:00"/>
    <x v="1"/>
    <s v="Febru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7"/>
    <d v="2010-02-04T00:00:00"/>
    <d v="2010-03-16T00:00:00"/>
    <x v="219"/>
    <d v="2010-03-16T00:00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5"/>
    <d v="2012-07-16T00:00:00"/>
    <d v="2012-08-15T00:00:00"/>
    <x v="220"/>
    <d v="2012-08-15T00:00:00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7"/>
    <d v="2010-10-29T00:00:00"/>
    <d v="2010-12-18T00:00:00"/>
    <x v="221"/>
    <d v="2010-12-18T00:00:00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7"/>
    <d v="2010-09-09T00:00:00"/>
    <d v="2010-10-15T00:00:00"/>
    <x v="222"/>
    <d v="2010-10-15T00:00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6"/>
    <d v="2011-11-23T00:00:00"/>
    <d v="2012-01-07T00:00:00"/>
    <x v="223"/>
    <d v="2012-01-07T00:00:00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7"/>
    <d v="2010-06-03T00:00:00"/>
    <d v="2010-08-22T00:00:00"/>
    <x v="224"/>
    <d v="2010-08-22T00:0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4"/>
    <d v="2013-05-07T00:00:00"/>
    <d v="2013-06-06T00:00:00"/>
    <x v="225"/>
    <d v="2013-06-06T00:00:00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5"/>
    <d v="2012-04-14T00:00:00"/>
    <d v="2012-05-16T00:00:00"/>
    <x v="226"/>
    <d v="2012-05-16T00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d v="2010-03-29T00:00:00"/>
    <d v="2010-05-31T00:00:00"/>
    <x v="227"/>
    <d v="2010-05-31T00:00:00"/>
    <x v="7"/>
    <s v="Ma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5"/>
    <d v="2012-01-16T00:00:00"/>
    <d v="2012-02-15T00:00:00"/>
    <x v="228"/>
    <d v="2012-02-15T00:00:00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0"/>
    <d v="2015-09-16T00:00:00"/>
    <d v="2015-10-16T00:00:00"/>
    <x v="229"/>
    <d v="2015-10-16T00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6"/>
    <d v="2011-02-14T00:00:00"/>
    <d v="2011-03-16T00:00:00"/>
    <x v="230"/>
    <d v="2011-03-16T00:00:00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4"/>
    <d v="2013-02-14T00:00:00"/>
    <d v="2013-03-16T00:00:00"/>
    <x v="231"/>
    <d v="2013-03-16T00:00:00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2"/>
    <d v="2016-04-19T00:00:00"/>
    <d v="2016-05-19T00:00:00"/>
    <x v="232"/>
    <d v="2016-05-19T00:00:00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6"/>
    <d v="2011-05-18T00:00:00"/>
    <d v="2011-06-17T00:00:00"/>
    <x v="233"/>
    <d v="2011-06-17T00:00:00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0"/>
    <d v="2015-03-09T00:00:00"/>
    <d v="2015-04-08T00:00:00"/>
    <x v="162"/>
    <d v="2015-04-08T00:00:00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7"/>
    <d v="2010-06-01T00:00:00"/>
    <d v="2010-07-17T00:00:00"/>
    <x v="234"/>
    <d v="2010-07-17T00:00:00"/>
    <x v="0"/>
    <s v="Jul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5"/>
    <d v="2012-04-18T00:00:00"/>
    <d v="2012-06-07T00:00:00"/>
    <x v="235"/>
    <d v="2012-06-07T00:00:00"/>
    <x v="6"/>
    <s v="June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6"/>
    <d v="2011-01-12T00:00:00"/>
    <d v="2011-02-26T00:00:00"/>
    <x v="236"/>
    <d v="2011-02-26T00:00:00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5"/>
    <d v="2012-08-28T00:00:00"/>
    <d v="2012-09-27T00:00:00"/>
    <x v="237"/>
    <d v="2012-09-27T00:00:00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5"/>
    <d v="2012-04-11T00:00:00"/>
    <d v="2012-05-11T00:00:00"/>
    <x v="238"/>
    <d v="2012-05-11T00:00:00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d v="2010-03-30T00:00:00"/>
    <d v="2010-05-10T00:00:00"/>
    <x v="239"/>
    <d v="2010-05-10T00:00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7"/>
    <d v="2010-01-26T00:00:00"/>
    <d v="2010-04-22T00:00:00"/>
    <x v="240"/>
    <d v="2010-04-22T00:00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3"/>
    <d v="2014-05-26T00:00:00"/>
    <d v="2014-06-25T00:00:00"/>
    <x v="241"/>
    <d v="2014-06-25T00:00:00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6"/>
    <d v="2011-09-22T00:00:00"/>
    <d v="2011-11-06T00:00:00"/>
    <x v="242"/>
    <d v="2011-11-06T00:00:00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d v="2017-01-22T00:00:00"/>
    <d v="2017-02-21T00:00:00"/>
    <x v="243"/>
    <d v="2017-02-21T00:00:00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d v="2011-04-04T00:00:00"/>
    <d v="2011-05-24T00:00:00"/>
    <x v="244"/>
    <d v="2011-05-24T00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4"/>
    <d v="2013-12-03T00:00:00"/>
    <d v="2014-01-02T00:00:00"/>
    <x v="245"/>
    <d v="2014-01-02T00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7"/>
    <d v="2010-02-26T00:00:00"/>
    <d v="2010-04-28T00:00:00"/>
    <x v="246"/>
    <d v="2010-04-28T00:00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6"/>
    <d v="2011-06-03T00:00:00"/>
    <d v="2011-07-03T00:00:00"/>
    <x v="247"/>
    <d v="2011-07-03T00:00:00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d v="2012-03-01T00:00:00"/>
    <d v="2012-04-05T00:00:00"/>
    <x v="248"/>
    <d v="2012-04-05T00:00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5"/>
    <d v="2012-10-10T00:00:00"/>
    <d v="2012-11-09T00:00:00"/>
    <x v="249"/>
    <d v="2012-11-09T00:00:00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5"/>
    <d v="2012-02-27T00:00:00"/>
    <d v="2012-04-27T00:00:00"/>
    <x v="250"/>
    <d v="2012-04-27T00:00:00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0"/>
    <d v="2015-04-23T00:00:00"/>
    <d v="2015-05-23T00:00:00"/>
    <x v="251"/>
    <d v="2015-05-23T00:00:00"/>
    <x v="6"/>
    <s v="Ma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5"/>
    <d v="2012-09-11T00:00:00"/>
    <d v="2012-10-11T00:00:00"/>
    <x v="252"/>
    <d v="2012-10-11T00:00:00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d v="2017-01-24T00:00:00"/>
    <d v="2017-02-26T00:00:00"/>
    <x v="253"/>
    <d v="2017-02-26T00:00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3"/>
    <d v="2014-04-15T00:00:00"/>
    <d v="2014-05-30T00:00:00"/>
    <x v="254"/>
    <d v="2014-05-30T00:00:00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8"/>
    <d v="2009-05-16T00:00:00"/>
    <d v="2009-08-10T00:00:00"/>
    <x v="255"/>
    <d v="2009-08-10T00:00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7"/>
    <d v="2010-01-16T00:00:00"/>
    <d v="2010-02-22T00:00:00"/>
    <x v="256"/>
    <d v="2010-02-22T00:00:00"/>
    <x v="1"/>
    <s v="Febru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6"/>
    <d v="2011-05-12T00:00:00"/>
    <d v="2011-05-31T00:00:00"/>
    <x v="257"/>
    <d v="2011-05-31T00:00:00"/>
    <x v="5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6"/>
    <d v="2011-12-27T00:00:00"/>
    <d v="2012-01-21T00:00:00"/>
    <x v="258"/>
    <d v="2012-01-21T00:00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4"/>
    <d v="2013-08-20T00:00:00"/>
    <d v="2013-09-19T00:00:00"/>
    <x v="259"/>
    <d v="2013-09-19T00:00:00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4"/>
    <d v="2013-02-08T00:00:00"/>
    <d v="2013-03-25T00:00:00"/>
    <x v="260"/>
    <d v="2013-03-25T00:00:00"/>
    <x v="2"/>
    <s v="March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5"/>
    <d v="2012-10-02T00:00:00"/>
    <d v="2012-11-01T00:00:00"/>
    <x v="261"/>
    <d v="2012-11-01T00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d v="2012-05-21T00:00:00"/>
    <d v="2012-06-25T00:00:00"/>
    <x v="262"/>
    <d v="2012-06-25T00:00:00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4"/>
    <d v="2013-10-03T00:00:00"/>
    <d v="2013-11-02T00:00:00"/>
    <x v="263"/>
    <d v="2013-11-02T00:00:00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7"/>
    <d v="2010-12-14T00:00:00"/>
    <d v="2011-02-02T00:00:00"/>
    <x v="264"/>
    <d v="2011-02-02T00:00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4"/>
    <d v="2013-04-12T00:00:00"/>
    <d v="2013-04-30T00:00:00"/>
    <x v="265"/>
    <d v="2013-04-30T00:00:00"/>
    <x v="6"/>
    <s v="April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6"/>
    <d v="2011-09-26T00:00:00"/>
    <d v="2011-10-28T00:00:00"/>
    <x v="266"/>
    <d v="2011-10-28T00:00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3"/>
    <d v="2014-03-21T00:00:00"/>
    <d v="2014-04-20T00:00:00"/>
    <x v="51"/>
    <d v="2014-04-20T00:00:00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d v="2010-06-13T00:00:00"/>
    <d v="2010-07-19T00:00:00"/>
    <x v="267"/>
    <d v="2010-07-19T00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4"/>
    <d v="2013-09-01T00:00:00"/>
    <d v="2013-10-31T00:00:00"/>
    <x v="268"/>
    <d v="2013-10-31T00:00:00"/>
    <x v="8"/>
    <s v="October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5"/>
    <d v="2012-08-13T00:00:00"/>
    <d v="2012-09-07T00:00:00"/>
    <x v="269"/>
    <d v="2012-09-07T00:00:00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0"/>
    <d v="2015-03-26T00:00:00"/>
    <d v="2015-04-30T00:00:00"/>
    <x v="55"/>
    <d v="2015-04-30T00:00:00"/>
    <x v="7"/>
    <s v="April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3"/>
    <d v="2014-03-11T00:00:00"/>
    <d v="2014-05-09T00:00:00"/>
    <x v="270"/>
    <d v="2014-05-09T00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7"/>
    <d v="2010-10-18T00:00:00"/>
    <d v="2010-11-17T00:00:00"/>
    <x v="271"/>
    <d v="2010-11-17T00:00:0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6"/>
    <d v="2011-03-24T00:00:00"/>
    <d v="2011-04-24T00:00:00"/>
    <x v="272"/>
    <d v="2011-04-24T00:00:00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4"/>
    <d v="2013-02-07T00:00:00"/>
    <d v="2013-03-19T00:00:00"/>
    <x v="273"/>
    <d v="2013-03-19T00:00:00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5"/>
    <d v="2012-01-25T00:00:00"/>
    <d v="2012-02-24T00:00:00"/>
    <x v="274"/>
    <d v="2012-02-24T00:00:00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d v="2012-05-02T00:00:00"/>
    <d v="2012-06-01T00:00:00"/>
    <x v="275"/>
    <d v="2012-06-01T00:00:00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5"/>
    <d v="2012-07-23T00:00:00"/>
    <d v="2012-08-31T00:00:00"/>
    <x v="276"/>
    <d v="2012-08-31T00:00:00"/>
    <x v="3"/>
    <s v="August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5"/>
    <d v="2012-02-09T00:00:00"/>
    <d v="2012-03-10T00:00:00"/>
    <x v="277"/>
    <d v="2012-03-10T00:00:00"/>
    <x v="2"/>
    <s v="March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4"/>
    <d v="2013-02-28T00:00:00"/>
    <d v="2013-03-20T00:00:00"/>
    <x v="278"/>
    <d v="2013-03-20T00:00:00"/>
    <x v="2"/>
    <s v="March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4"/>
    <d v="2013-01-08T00:00:00"/>
    <d v="2013-02-07T00:00:00"/>
    <x v="279"/>
    <d v="2013-02-07T00:00:00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6"/>
    <d v="2011-01-24T00:00:00"/>
    <d v="2011-03-10T00:00:00"/>
    <x v="280"/>
    <d v="2011-03-10T00:00:0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5"/>
    <d v="2012-08-13T00:00:00"/>
    <d v="2012-09-03T00:00:00"/>
    <x v="269"/>
    <d v="2012-09-03T00:00:00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6"/>
    <d v="2011-10-04T00:00:00"/>
    <d v="2011-10-19T00:00:00"/>
    <x v="281"/>
    <d v="2011-10-19T00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6"/>
    <d v="2011-11-21T00:00:00"/>
    <d v="2012-01-01T00:00:00"/>
    <x v="282"/>
    <d v="2012-01-01T00:00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4"/>
    <d v="2013-03-15T00:00:00"/>
    <d v="2013-04-14T00:00:00"/>
    <x v="283"/>
    <d v="2013-04-14T00:00:00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7"/>
    <d v="2010-06-28T00:00:00"/>
    <d v="2010-08-11T00:00:00"/>
    <x v="284"/>
    <d v="2010-08-11T00:00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4"/>
    <d v="2013-01-30T00:00:00"/>
    <d v="2013-03-01T00:00:00"/>
    <x v="285"/>
    <d v="2013-03-01T00:00:00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5"/>
    <d v="2012-07-23T00:00:00"/>
    <d v="2012-08-22T00:00:00"/>
    <x v="276"/>
    <d v="2012-08-22T00:00:00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3"/>
    <d v="2014-11-07T00:00:00"/>
    <d v="2014-12-10T00:00:00"/>
    <x v="286"/>
    <d v="2014-12-10T00:00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d v="2013-11-11T00:00:00"/>
    <d v="2013-12-11T00:00:00"/>
    <x v="287"/>
    <d v="2013-12-11T00:00:00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4"/>
    <d v="2013-02-24T00:00:00"/>
    <d v="2013-03-26T00:00:00"/>
    <x v="288"/>
    <d v="2013-03-26T00:00:00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8"/>
    <d v="2009-11-06T00:00:00"/>
    <d v="2010-02-02T00:00:00"/>
    <x v="289"/>
    <d v="2010-02-02T00:00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0"/>
    <d v="2015-11-23T00:00:00"/>
    <d v="2015-12-22T00:00:00"/>
    <x v="290"/>
    <d v="2015-12-22T00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2"/>
    <d v="2016-10-04T00:00:00"/>
    <d v="2016-11-08T00:00:00"/>
    <x v="291"/>
    <d v="2016-11-08T00:00:00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2"/>
    <d v="2016-04-13T00:00:00"/>
    <d v="2016-05-13T00:00:00"/>
    <x v="292"/>
    <d v="2016-05-13T00:00:00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2"/>
    <d v="2016-11-23T00:00:00"/>
    <d v="2016-12-21T00:00:00"/>
    <x v="293"/>
    <d v="2016-12-21T00:00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d v="2015-06-29T00:00:00"/>
    <d v="2015-08-01T00:00:00"/>
    <x v="294"/>
    <d v="2015-08-01T00:00:00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2"/>
    <d v="2016-11-14T00:00:00"/>
    <d v="2016-12-19T00:00:00"/>
    <x v="295"/>
    <d v="2016-12-19T00:00:00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1"/>
    <d v="2017-02-09T00:00:00"/>
    <d v="2017-03-14T00:00:00"/>
    <x v="296"/>
    <d v="2017-03-14T00:00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0"/>
    <d v="2015-02-23T00:00:00"/>
    <d v="2015-03-22T00:00:00"/>
    <x v="297"/>
    <d v="2015-03-22T00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0"/>
    <d v="2015-10-01T00:00:00"/>
    <d v="2015-10-31T00:00:00"/>
    <x v="298"/>
    <d v="2015-10-31T00:00:00"/>
    <x v="9"/>
    <s v="Octo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0"/>
    <d v="2015-10-14T00:00:00"/>
    <d v="2015-11-06T00:00:00"/>
    <x v="83"/>
    <d v="2015-11-06T00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4"/>
    <d v="2013-04-15T00:00:00"/>
    <d v="2013-05-16T00:00:00"/>
    <x v="299"/>
    <d v="2013-05-16T00:00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2"/>
    <d v="2016-05-17T00:00:00"/>
    <d v="2016-06-17T00:00:00"/>
    <x v="300"/>
    <d v="2016-06-17T00:00:00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0"/>
    <d v="2015-09-16T00:00:00"/>
    <d v="2015-10-28T00:00:00"/>
    <x v="229"/>
    <d v="2015-10-28T00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2"/>
    <d v="2016-03-08T00:00:00"/>
    <d v="2016-04-07T00:00:00"/>
    <x v="301"/>
    <d v="2016-04-07T00:00:00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0"/>
    <d v="2015-04-07T00:00:00"/>
    <d v="2015-05-15T00:00:00"/>
    <x v="302"/>
    <d v="2015-05-15T00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0"/>
    <d v="2015-04-07T00:00:00"/>
    <d v="2015-05-08T00:00:00"/>
    <x v="302"/>
    <d v="2015-05-08T00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0"/>
    <d v="2015-10-14T00:00:00"/>
    <d v="2015-11-13T00:00:00"/>
    <x v="83"/>
    <d v="2015-11-13T00:00:00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0"/>
    <d v="2015-02-11T00:00:00"/>
    <d v="2015-03-13T00:00:00"/>
    <x v="303"/>
    <d v="2015-03-13T00:00:00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2"/>
    <d v="2016-07-08T00:00:00"/>
    <d v="2016-09-02T00:00:00"/>
    <x v="304"/>
    <d v="2016-09-02T00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0"/>
    <d v="2015-03-30T00:00:00"/>
    <d v="2015-04-29T00:00:00"/>
    <x v="305"/>
    <d v="2015-04-29T00:00:00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1"/>
    <d v="2017-02-06T00:00:00"/>
    <d v="2017-03-08T00:00:00"/>
    <x v="306"/>
    <d v="2017-03-08T00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3"/>
    <d v="2014-09-12T00:00:00"/>
    <d v="2014-09-30T00:00:00"/>
    <x v="307"/>
    <d v="2014-09-30T00:00:00"/>
    <x v="8"/>
    <s v="September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2"/>
    <d v="2016-03-30T00:00:00"/>
    <d v="2016-04-29T00:00:00"/>
    <x v="308"/>
    <d v="2016-04-29T00:00:00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3"/>
    <d v="2014-10-14T00:00:00"/>
    <d v="2014-11-13T00:00:00"/>
    <x v="309"/>
    <d v="2014-11-13T00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0"/>
    <d v="2015-04-17T00:00:00"/>
    <d v="2015-05-31T00:00:00"/>
    <x v="310"/>
    <d v="2015-05-31T00:00:00"/>
    <x v="6"/>
    <s v="Ma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0"/>
    <d v="2015-04-20T00:00:00"/>
    <d v="2015-05-20T00:00:00"/>
    <x v="121"/>
    <d v="2015-05-20T00:00:0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0"/>
    <d v="2015-09-14T00:00:00"/>
    <d v="2015-10-14T00:00:00"/>
    <x v="311"/>
    <d v="2015-10-14T00:00:00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0"/>
    <d v="2015-10-15T00:00:00"/>
    <d v="2015-11-14T00:00:00"/>
    <x v="312"/>
    <d v="2015-11-14T00:00:00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0"/>
    <d v="2015-07-22T00:00:00"/>
    <d v="2015-08-21T00:00:00"/>
    <x v="313"/>
    <d v="2015-08-21T00:00:00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d v="2017-01-25T00:00:00"/>
    <d v="2017-02-24T00:00:00"/>
    <x v="314"/>
    <d v="2017-02-24T00:00:00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2"/>
    <d v="2016-08-03T00:00:00"/>
    <d v="2016-09-10T00:00:00"/>
    <x v="315"/>
    <d v="2016-09-10T00:00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d v="2016-02-27T00:00:00"/>
    <d v="2016-04-07T00:00:00"/>
    <x v="316"/>
    <d v="2016-04-07T00:00:00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3"/>
    <d v="2014-09-07T00:00:00"/>
    <d v="2014-10-07T00:00:00"/>
    <x v="317"/>
    <d v="2014-10-07T00:00:00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0"/>
    <d v="2015-10-20T00:00:00"/>
    <d v="2015-11-19T00:00:00"/>
    <x v="318"/>
    <d v="2015-11-19T00:00:00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2"/>
    <d v="2016-03-09T00:00:00"/>
    <d v="2016-04-08T00:00:00"/>
    <x v="204"/>
    <d v="2016-04-08T00:00:00"/>
    <x v="7"/>
    <s v="April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3"/>
    <d v="2014-10-31T00:00:00"/>
    <d v="2014-12-01T00:00:00"/>
    <x v="319"/>
    <d v="2014-12-01T00:00:00"/>
    <x v="9"/>
    <s v="December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d v="2016-02-15T00:00:00"/>
    <d v="2016-03-16T00:00:00"/>
    <x v="320"/>
    <d v="2016-03-16T00:00:00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0"/>
    <d v="2015-03-15T00:00:00"/>
    <d v="2015-04-24T00:00:00"/>
    <x v="321"/>
    <d v="2015-04-24T00:00:00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2"/>
    <d v="2016-05-17T00:00:00"/>
    <d v="2016-06-15T00:00:00"/>
    <x v="300"/>
    <d v="2016-06-15T00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3"/>
    <d v="2014-10-22T00:00:00"/>
    <d v="2014-11-14T00:00:00"/>
    <x v="322"/>
    <d v="2014-11-14T00:00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d v="2015-06-08T00:00:00"/>
    <d v="2015-07-22T00:00:00"/>
    <x v="323"/>
    <d v="2015-07-22T00:00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3"/>
    <d v="2014-10-23T00:00:00"/>
    <d v="2014-11-22T00:00:00"/>
    <x v="324"/>
    <d v="2014-11-22T00:00:00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d v="2014-07-17T00:00:00"/>
    <d v="2014-08-07T00:00:00"/>
    <x v="325"/>
    <d v="2014-08-07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d v="2010-03-18T00:00:00"/>
    <d v="2010-05-02T00:00:00"/>
    <x v="326"/>
    <d v="2010-05-02T00:00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3"/>
    <d v="2014-05-21T00:00:00"/>
    <d v="2014-06-20T00:00:00"/>
    <x v="327"/>
    <d v="2014-06-20T00:00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3"/>
    <d v="2014-01-29T00:00:00"/>
    <d v="2014-02-28T00:00:00"/>
    <x v="328"/>
    <d v="2014-02-28T00:00:00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5"/>
    <d v="2012-04-20T00:00:00"/>
    <d v="2012-05-20T00:00:00"/>
    <x v="329"/>
    <d v="2012-05-20T00:00:00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4"/>
    <d v="2013-03-22T00:00:00"/>
    <d v="2013-04-30T00:00:00"/>
    <x v="330"/>
    <d v="2013-04-30T00:00:00"/>
    <x v="7"/>
    <s v="Apri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0"/>
    <d v="2015-02-08T00:00:00"/>
    <d v="2015-03-15T00:00:00"/>
    <x v="331"/>
    <d v="2015-03-15T00:00:00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6"/>
    <d v="2011-12-16T00:00:00"/>
    <d v="2012-01-15T00:00:00"/>
    <x v="332"/>
    <d v="2012-01-15T00:00:00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2"/>
    <d v="2016-12-07T00:00:00"/>
    <d v="2017-01-06T00:00:00"/>
    <x v="169"/>
    <d v="2017-01-06T00:00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5"/>
    <d v="2012-12-18T00:00:00"/>
    <d v="2013-02-01T00:00:00"/>
    <x v="333"/>
    <d v="2013-02-01T00:00:00"/>
    <x v="11"/>
    <s v="Febru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d v="2016-02-25T00:00:00"/>
    <d v="2016-04-05T00:00:00"/>
    <x v="334"/>
    <d v="2016-04-05T00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5"/>
    <d v="2012-06-18T00:00:00"/>
    <d v="2012-07-18T00:00:00"/>
    <x v="335"/>
    <d v="2012-07-18T00:00:00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6"/>
    <d v="2011-08-02T00:00:00"/>
    <d v="2011-09-16T00:00:00"/>
    <x v="336"/>
    <d v="2011-09-16T00:00:00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"/>
    <d v="2014-01-18T00:00:00"/>
    <d v="2014-03-01T00:00:00"/>
    <x v="337"/>
    <d v="2014-03-01T00:00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2"/>
    <d v="2016-07-25T00:00:00"/>
    <d v="2016-08-25T00:00:00"/>
    <x v="338"/>
    <d v="2016-08-25T00:00:00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0"/>
    <d v="2015-10-15T00:00:00"/>
    <d v="2015-11-14T00:00:00"/>
    <x v="312"/>
    <d v="2015-11-14T00:00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2"/>
    <d v="2016-01-01T00:00:00"/>
    <d v="2016-01-25T00:00:00"/>
    <x v="339"/>
    <d v="2016-01-25T00:00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5"/>
    <d v="2012-03-19T00:00:00"/>
    <d v="2012-05-03T00:00:00"/>
    <x v="103"/>
    <d v="2012-05-03T00:00:00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0"/>
    <d v="2015-12-29T00:00:00"/>
    <d v="2016-01-23T00:00:00"/>
    <x v="340"/>
    <d v="2016-01-23T00:00:00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5"/>
    <d v="2012-06-25T00:00:00"/>
    <d v="2012-07-30T00:00:00"/>
    <x v="341"/>
    <d v="2012-07-30T00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5"/>
    <d v="2012-08-23T00:00:00"/>
    <d v="2012-09-06T00:00:00"/>
    <x v="342"/>
    <d v="2012-09-06T00:00:0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3"/>
    <d v="2014-04-25T00:00:00"/>
    <d v="2014-05-18T00:00:00"/>
    <x v="343"/>
    <d v="2014-05-18T00:00:00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"/>
    <d v="2014-12-07T00:00:00"/>
    <d v="2015-01-06T00:00:00"/>
    <x v="344"/>
    <d v="2015-01-06T00:00:00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3"/>
    <d v="2014-10-22T00:00:00"/>
    <d v="2014-11-21T00:00:00"/>
    <x v="322"/>
    <d v="2014-11-21T00:00:00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0"/>
    <d v="2015-07-26T00:00:00"/>
    <d v="2015-08-10T00:00:00"/>
    <x v="345"/>
    <d v="2015-08-10T00:00:00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0"/>
    <d v="2015-07-15T00:00:00"/>
    <d v="2015-08-15T00:00:00"/>
    <x v="20"/>
    <d v="2015-08-15T00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2"/>
    <d v="2016-06-27T00:00:00"/>
    <d v="2016-07-27T00:00:00"/>
    <x v="346"/>
    <d v="2016-07-27T00:00:0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3"/>
    <d v="2014-02-03T00:00:00"/>
    <d v="2014-03-07T00:00:00"/>
    <x v="347"/>
    <d v="2014-03-07T00:00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d v="2015-04-17T00:00:00"/>
    <d v="2015-05-07T00:00:00"/>
    <x v="310"/>
    <d v="2015-05-07T00:00:00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6"/>
    <d v="2011-11-17T00:00:00"/>
    <d v="2011-12-17T00:00:00"/>
    <x v="348"/>
    <d v="2011-12-17T00:00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6"/>
    <d v="2011-08-08T00:00:00"/>
    <d v="2011-09-07T00:00:00"/>
    <x v="349"/>
    <d v="2011-09-07T00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4"/>
    <d v="2013-09-09T00:00:00"/>
    <d v="2013-10-10T00:00:00"/>
    <x v="350"/>
    <d v="2013-10-10T00:00:00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d v="2016-02-17T00:00:00"/>
    <d v="2016-04-17T00:00:00"/>
    <x v="351"/>
    <d v="2016-04-17T00:00:00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5"/>
    <d v="2012-03-22T00:00:00"/>
    <d v="2012-04-27T00:00:00"/>
    <x v="352"/>
    <d v="2012-04-27T00:00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5"/>
    <d v="2012-06-22T00:00:00"/>
    <d v="2012-07-07T00:00:00"/>
    <x v="353"/>
    <d v="2012-07-07T00:00:00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7"/>
    <d v="2010-07-20T00:00:00"/>
    <d v="2010-08-31T00:00:00"/>
    <x v="354"/>
    <d v="2010-08-31T00:00:00"/>
    <x v="3"/>
    <s v="August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0"/>
    <d v="2015-03-15T00:00:00"/>
    <d v="2015-04-29T00:00:00"/>
    <x v="321"/>
    <d v="2015-04-29T00:00:00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2"/>
    <d v="2016-11-13T00:00:00"/>
    <d v="2016-12-14T00:00:00"/>
    <x v="355"/>
    <d v="2016-12-14T00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3"/>
    <d v="2014-04-16T00:00:00"/>
    <d v="2014-05-16T00:00:00"/>
    <x v="356"/>
    <d v="2014-05-16T00:0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6"/>
    <d v="2011-07-08T00:00:00"/>
    <d v="2011-08-07T00:00:00"/>
    <x v="357"/>
    <d v="2011-08-07T00:00:0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0"/>
    <d v="2015-10-15T00:00:00"/>
    <d v="2015-11-05T00:00:00"/>
    <x v="312"/>
    <d v="2015-11-05T00:00:00"/>
    <x v="9"/>
    <s v="November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6"/>
    <d v="2011-06-24T00:00:00"/>
    <d v="2011-08-10T00:00:00"/>
    <x v="358"/>
    <d v="2011-08-10T00:00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3"/>
    <d v="2014-01-07T00:00:00"/>
    <d v="2014-02-05T00:00:00"/>
    <x v="359"/>
    <d v="2014-02-05T00:00:00"/>
    <x v="1"/>
    <s v="Febru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d v="2014-02-03T00:00:00"/>
    <d v="2014-03-05T00:00:00"/>
    <x v="347"/>
    <d v="2014-03-05T00:00:00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d v="2011-04-04T00:00:00"/>
    <d v="2011-05-09T00:00:00"/>
    <x v="244"/>
    <d v="2011-05-09T00:00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6"/>
    <d v="2011-09-20T00:00:00"/>
    <d v="2011-11-19T00:00:00"/>
    <x v="360"/>
    <d v="2011-11-19T00:00:0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4"/>
    <d v="2013-09-26T00:00:00"/>
    <d v="2013-11-05T00:00:00"/>
    <x v="361"/>
    <d v="2013-11-05T00:00:0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d v="2016-06-22T00:00:00"/>
    <d v="2016-07-22T00:00:00"/>
    <x v="362"/>
    <d v="2016-07-22T00:00:00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0"/>
    <d v="2015-04-19T00:00:00"/>
    <d v="2015-06-18T00:00:00"/>
    <x v="145"/>
    <d v="2015-06-18T00:00:00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d v="2013-11-19T00:00:00"/>
    <d v="2013-12-22T00:00:00"/>
    <x v="363"/>
    <d v="2013-12-22T00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5"/>
    <d v="2012-07-09T00:00:00"/>
    <d v="2012-07-25T00:00:00"/>
    <x v="78"/>
    <d v="2012-07-25T00:00:00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5"/>
    <d v="2012-06-19T00:00:00"/>
    <d v="2012-07-19T00:00:00"/>
    <x v="364"/>
    <d v="2012-07-19T00:00:00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4"/>
    <d v="2013-09-11T00:00:00"/>
    <d v="2013-10-11T00:00:00"/>
    <x v="365"/>
    <d v="2013-10-11T00:00:00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3"/>
    <d v="2014-09-22T00:00:00"/>
    <d v="2014-10-17T00:00:00"/>
    <x v="120"/>
    <d v="2014-10-17T00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3"/>
    <d v="2014-01-09T00:00:00"/>
    <d v="2014-02-08T00:00:00"/>
    <x v="366"/>
    <d v="2014-02-08T00:00:00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4"/>
    <d v="2013-03-27T00:00:00"/>
    <d v="2013-04-07T00:00:00"/>
    <x v="367"/>
    <d v="2013-04-07T00:00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d v="2015-06-23T00:00:00"/>
    <d v="2015-07-23T00:00:00"/>
    <x v="368"/>
    <d v="2015-07-23T00:00:00"/>
    <x v="0"/>
    <s v="Jul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4"/>
    <d v="2013-04-30T00:00:00"/>
    <d v="2013-06-29T00:00:00"/>
    <x v="369"/>
    <d v="2013-06-29T00:00:00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3"/>
    <d v="2014-02-12T00:00:00"/>
    <d v="2014-03-13T00:00:00"/>
    <x v="100"/>
    <d v="2014-03-13T00:00:00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d v="2015-06-22T00:00:00"/>
    <d v="2015-08-21T00:00:00"/>
    <x v="370"/>
    <d v="2015-08-21T00:00:00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3"/>
    <d v="2014-08-12T00:00:00"/>
    <d v="2014-09-11T00:00:00"/>
    <x v="371"/>
    <d v="2014-09-11T00:00:00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"/>
    <d v="2013-05-06T00:00:00"/>
    <d v="2013-06-05T00:00:00"/>
    <x v="372"/>
    <d v="2013-06-05T00:00:0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5"/>
    <d v="2012-01-26T00:00:00"/>
    <d v="2012-03-26T00:00:00"/>
    <x v="92"/>
    <d v="2012-03-26T00:00:00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d v="2015-09-28T00:00:00"/>
    <d v="2015-11-27T00:00:00"/>
    <x v="373"/>
    <d v="2015-11-27T00:00:00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2"/>
    <d v="2016-01-31T00:00:00"/>
    <d v="2016-03-01T00:00:00"/>
    <x v="374"/>
    <d v="2016-03-01T00:00:00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d v="2015-10-08T00:00:00"/>
    <d v="2015-10-22T00:00:00"/>
    <x v="375"/>
    <d v="2015-10-22T00:00:00"/>
    <x v="9"/>
    <s v="October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3"/>
    <d v="2014-05-19T00:00:00"/>
    <d v="2014-06-16T00:00:00"/>
    <x v="127"/>
    <d v="2014-06-16T00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d v="2009-09-14T00:00:00"/>
    <d v="2009-11-26T00:00:00"/>
    <x v="376"/>
    <d v="2009-11-26T00:00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d v="2013-08-26T00:00:00"/>
    <d v="2013-09-10T00:00:00"/>
    <x v="377"/>
    <d v="2013-09-10T00:00:00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2"/>
    <d v="2016-06-05T00:00:00"/>
    <d v="2016-07-05T00:00:00"/>
    <x v="378"/>
    <d v="2016-07-05T00:00:00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d v="2015-08-22T00:00:00"/>
    <d v="2015-10-21T00:00:00"/>
    <x v="379"/>
    <d v="2015-10-21T00:00:00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d v="2015-08-12T00:00:00"/>
    <d v="2015-10-11T00:00:00"/>
    <x v="380"/>
    <d v="2015-10-11T00:00:00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d v="2013-10-29T00:00:00"/>
    <d v="2013-12-01T00:00:00"/>
    <x v="381"/>
    <d v="2013-12-01T00:00:00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d v="2013-08-14T00:00:00"/>
    <d v="2013-09-13T00:00:00"/>
    <x v="382"/>
    <d v="2013-09-13T00:00:0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d v="2013-07-01T00:00:00"/>
    <d v="2013-07-31T00:00:00"/>
    <x v="383"/>
    <d v="2013-07-31T00:00:00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d v="2016-08-09T00:00:00"/>
    <d v="2016-10-08T00:00:00"/>
    <x v="384"/>
    <d v="2016-10-08T00:00:00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0"/>
    <d v="2015-10-19T00:00:00"/>
    <d v="2015-11-18T00:00:00"/>
    <x v="214"/>
    <d v="2015-11-18T00:00:00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d v="2014-10-07T00:00:00"/>
    <d v="2014-10-17T00:00:00"/>
    <x v="385"/>
    <d v="2014-10-17T00:00:00"/>
    <x v="9"/>
    <s v="October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d v="2016-02-23T00:00:00"/>
    <d v="2016-03-24T00:00:00"/>
    <x v="386"/>
    <d v="2016-03-24T00:00:00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d v="2013-10-03T00:00:00"/>
    <d v="2013-11-02T00:00:00"/>
    <x v="263"/>
    <d v="2013-11-02T00:00:00"/>
    <x v="9"/>
    <s v="November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0"/>
    <d v="2015-01-20T00:00:00"/>
    <d v="2015-02-19T00:00:00"/>
    <x v="387"/>
    <d v="2015-02-19T00:00:00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d v="2014-01-10T00:00:00"/>
    <d v="2014-02-09T00:00:00"/>
    <x v="388"/>
    <d v="2014-02-09T00:00:00"/>
    <x v="1"/>
    <s v="February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d v="2011-12-17T00:00:00"/>
    <d v="2012-02-15T00:00:00"/>
    <x v="389"/>
    <d v="2012-02-15T00:00:00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d v="2015-05-06T00:00:00"/>
    <d v="2015-05-21T00:00:00"/>
    <x v="390"/>
    <d v="2015-05-21T00:00:00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0"/>
    <d v="2015-02-01T00:00:00"/>
    <d v="2015-03-03T00:00:00"/>
    <x v="391"/>
    <d v="2015-03-03T00:00:0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d v="2013-02-26T00:00:00"/>
    <d v="2013-03-23T00:00:00"/>
    <x v="392"/>
    <d v="2013-03-23T00:00:00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3"/>
    <d v="2014-04-24T00:00:00"/>
    <d v="2014-05-14T00:00:00"/>
    <x v="38"/>
    <d v="2014-05-14T00:00:00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d v="2013-09-17T00:00:00"/>
    <d v="2013-10-17T00:00:00"/>
    <x v="393"/>
    <d v="2013-10-17T00:00:00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3"/>
    <d v="2014-01-15T00:00:00"/>
    <d v="2014-02-14T00:00:00"/>
    <x v="394"/>
    <d v="2014-02-14T00:00:0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d v="2013-12-26T00:00:00"/>
    <d v="2014-01-25T00:00:00"/>
    <x v="395"/>
    <d v="2014-01-25T00:00:00"/>
    <x v="11"/>
    <s v="January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d v="2015-04-13T00:00:00"/>
    <d v="2015-05-13T00:00:00"/>
    <x v="396"/>
    <d v="2015-05-13T00:00:00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d v="2015-02-03T00:00:00"/>
    <d v="2015-02-19T00:00:00"/>
    <x v="397"/>
    <d v="2015-02-19T00:00:00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3"/>
    <d v="2014-10-26T00:00:00"/>
    <d v="2014-11-26T00:00:00"/>
    <x v="138"/>
    <d v="2014-11-26T00:00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d v="2012-03-02T00:00:00"/>
    <d v="2012-04-16T00:00:00"/>
    <x v="398"/>
    <d v="2012-04-16T00:00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4"/>
    <d v="2013-09-30T00:00:00"/>
    <d v="2013-10-21T00:00:00"/>
    <x v="399"/>
    <d v="2013-10-21T00:00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d v="2014-07-17T00:00:00"/>
    <d v="2014-08-16T00:00:00"/>
    <x v="325"/>
    <d v="2014-08-16T00:00:00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4"/>
    <d v="2013-04-14T00:00:00"/>
    <d v="2013-05-14T00:00:00"/>
    <x v="400"/>
    <d v="2013-05-14T00:00:0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d v="2011-09-14T00:00:00"/>
    <d v="2011-11-13T00:00:00"/>
    <x v="401"/>
    <d v="2011-11-13T00:00:00"/>
    <x v="8"/>
    <s v="November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d v="2014-04-30T00:00:00"/>
    <d v="2014-05-31T00:00:00"/>
    <x v="402"/>
    <d v="2014-05-31T00:00:00"/>
    <x v="6"/>
    <s v="May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d v="2013-05-13T00:00:00"/>
    <d v="2013-06-02T00:00:00"/>
    <x v="403"/>
    <d v="2013-06-02T00:00:00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d v="2011-06-10T00:00:00"/>
    <d v="2011-08-09T00:00:00"/>
    <x v="404"/>
    <d v="2011-08-09T00:00:00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6"/>
    <d v="2011-07-26T00:00:00"/>
    <d v="2011-09-24T00:00:00"/>
    <x v="405"/>
    <d v="2011-09-24T00:00:00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d v="2016-04-28T00:00:00"/>
    <d v="2016-05-18T00:00:00"/>
    <x v="406"/>
    <d v="2016-05-18T00:00:00"/>
    <x v="6"/>
    <s v="May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d v="2014-06-10T00:00:00"/>
    <d v="2014-06-26T00:00:00"/>
    <x v="407"/>
    <d v="2014-06-26T00:00:00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d v="2012-08-08T00:00:00"/>
    <d v="2012-09-07T00:00:00"/>
    <x v="408"/>
    <d v="2012-09-07T00:00:00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5"/>
    <d v="2012-08-14T00:00:00"/>
    <d v="2012-09-28T00:00:00"/>
    <x v="409"/>
    <d v="2012-09-28T00:00:00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d v="2012-05-11T00:00:00"/>
    <d v="2012-07-10T00:00:00"/>
    <x v="410"/>
    <d v="2012-07-10T00:00:00"/>
    <x v="5"/>
    <s v="Jul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d v="2014-07-07T00:00:00"/>
    <d v="2014-09-05T00:00:00"/>
    <x v="411"/>
    <d v="2014-09-05T00:00:00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d v="2013-11-26T00:00:00"/>
    <d v="2014-01-15T00:00:00"/>
    <x v="412"/>
    <d v="2014-01-15T00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3"/>
    <d v="2014-03-05T00:00:00"/>
    <d v="2014-04-19T00:00:00"/>
    <x v="413"/>
    <d v="2014-04-19T00:00:00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d v="2014-07-24T00:00:00"/>
    <d v="2014-08-23T00:00:00"/>
    <x v="414"/>
    <d v="2014-08-23T00:00:00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d v="2014-08-18T00:00:00"/>
    <d v="2014-09-17T00:00:00"/>
    <x v="18"/>
    <d v="2014-09-17T00:00:00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d v="2017-01-18T00:00:00"/>
    <d v="2017-02-17T00:00:00"/>
    <x v="415"/>
    <d v="2017-02-17T00:00:00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d v="2015-04-05T00:00:00"/>
    <d v="2015-05-05T00:00:00"/>
    <x v="416"/>
    <d v="2015-05-05T00:00:00"/>
    <x v="6"/>
    <s v="May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3"/>
    <d v="2014-04-28T00:00:00"/>
    <d v="2014-06-02T00:00:00"/>
    <x v="417"/>
    <d v="2014-06-02T00:00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d v="2012-03-19T00:00:00"/>
    <d v="2012-05-18T00:00:00"/>
    <x v="103"/>
    <d v="2012-05-18T00:00:00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d v="2015-03-02T00:00:00"/>
    <d v="2015-04-01T00:00:00"/>
    <x v="418"/>
    <d v="2015-04-01T00:00:00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d v="2014-09-22T00:00:00"/>
    <d v="2014-11-21T00:00:00"/>
    <x v="120"/>
    <d v="2014-11-21T00:00:00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4"/>
    <d v="2013-07-10T00:00:00"/>
    <d v="2013-08-09T00:00:00"/>
    <x v="419"/>
    <d v="2013-08-09T00:00:00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5"/>
    <d v="2012-09-10T00:00:00"/>
    <d v="2012-10-10T00:00:00"/>
    <x v="420"/>
    <d v="2012-10-10T00:00:00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d v="2016-03-18T00:00:00"/>
    <d v="2016-04-14T00:00:00"/>
    <x v="421"/>
    <d v="2016-04-14T00:00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5"/>
    <d v="2012-11-29T00:00:00"/>
    <d v="2013-01-28T00:00:00"/>
    <x v="422"/>
    <d v="2013-01-28T00:00:00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0"/>
    <d v="2015-09-25T00:00:00"/>
    <d v="2015-11-05T00:00:00"/>
    <x v="423"/>
    <d v="2015-11-05T00:00:00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4"/>
    <d v="2013-04-17T00:00:00"/>
    <d v="2013-05-17T00:00:00"/>
    <x v="424"/>
    <d v="2013-05-17T00:00:00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d v="2014-05-02T00:00:00"/>
    <d v="2014-06-01T00:00:00"/>
    <x v="425"/>
    <d v="2014-06-01T00:00:00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d v="2016-10-26T00:00:00"/>
    <d v="2016-12-25T00:00:00"/>
    <x v="426"/>
    <d v="2016-12-25T00:00:00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d v="2016-12-09T00:00:00"/>
    <d v="2017-01-08T00:00:00"/>
    <x v="213"/>
    <d v="2017-01-08T00:00:0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6"/>
    <d v="2011-12-05T00:00:00"/>
    <d v="2012-01-05T00:00:00"/>
    <x v="427"/>
    <d v="2012-01-05T00:00:00"/>
    <x v="11"/>
    <s v="January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d v="2012-07-23T00:00:00"/>
    <d v="2012-08-22T00:00:00"/>
    <x v="276"/>
    <d v="2012-08-22T00:00:00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d v="2015-12-28T00:00:00"/>
    <d v="2016-01-27T00:00:00"/>
    <x v="428"/>
    <d v="2016-01-27T00:00:00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d v="2016-08-13T00:00:00"/>
    <d v="2016-10-12T00:00:00"/>
    <x v="429"/>
    <d v="2016-10-12T00:00:0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d v="2015-04-20T00:00:00"/>
    <d v="2015-05-20T00:00:00"/>
    <x v="121"/>
    <d v="2015-05-20T00:00:00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3"/>
    <d v="2014-06-09T00:00:00"/>
    <d v="2014-07-02T00:00:00"/>
    <x v="430"/>
    <d v="2014-07-02T00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d v="2015-06-16T00:00:00"/>
    <d v="2015-07-16T00:00:00"/>
    <x v="153"/>
    <d v="2015-07-16T00:00:00"/>
    <x v="0"/>
    <s v="July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d v="2013-12-12T00:00:00"/>
    <d v="2014-02-10T00:00:00"/>
    <x v="431"/>
    <d v="2014-02-10T00:00:00"/>
    <x v="11"/>
    <s v="February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d v="2014-11-01T00:00:00"/>
    <d v="2014-12-25T00:00:00"/>
    <x v="432"/>
    <d v="2014-12-25T00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6"/>
    <d v="2011-11-11T00:00:00"/>
    <d v="2011-12-23T00:00:00"/>
    <x v="433"/>
    <d v="2011-12-23T00:00:00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8"/>
    <d v="2009-08-18T00:00:00"/>
    <d v="2009-10-12T00:00:00"/>
    <x v="434"/>
    <d v="2009-10-12T00:00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d v="2010-03-10T00:00:00"/>
    <d v="2010-05-08T00:00:00"/>
    <x v="435"/>
    <d v="2010-05-08T00:00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d v="2011-06-09T00:00:00"/>
    <d v="2011-07-09T00:00:00"/>
    <x v="436"/>
    <d v="2011-07-09T00:00:00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d v="2012-02-17T00:00:00"/>
    <d v="2012-03-18T00:00:00"/>
    <x v="437"/>
    <d v="2012-03-18T00:00:00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3"/>
    <d v="2014-12-18T00:00:00"/>
    <d v="2015-01-17T00:00:00"/>
    <x v="438"/>
    <d v="2015-01-17T00:00:00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d v="2012-02-10T00:00:00"/>
    <d v="2012-04-10T00:00:00"/>
    <x v="439"/>
    <d v="2012-04-10T00:00:00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0"/>
    <d v="2015-11-09T00:00:00"/>
    <d v="2015-12-24T00:00:00"/>
    <x v="25"/>
    <d v="2015-12-24T00:00:00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d v="2013-07-11T00:00:00"/>
    <d v="2013-08-10T00:00:00"/>
    <x v="440"/>
    <d v="2013-08-10T00:00:0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d v="2012-09-04T00:00:00"/>
    <d v="2012-10-19T00:00:00"/>
    <x v="441"/>
    <d v="2012-10-19T00:00:00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"/>
    <d v="2012-03-26T00:00:00"/>
    <d v="2012-05-25T00:00:00"/>
    <x v="442"/>
    <d v="2012-05-25T00:00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d v="2015-05-29T00:00:00"/>
    <d v="2015-06-28T00:00:00"/>
    <x v="443"/>
    <d v="2015-06-28T00:00:0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d v="2016-01-30T00:00:00"/>
    <d v="2016-02-29T00:00:00"/>
    <x v="444"/>
    <d v="2016-02-29T00:00:00"/>
    <x v="1"/>
    <s v="February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d v="2013-03-07T00:00:00"/>
    <d v="2013-04-06T00:00:00"/>
    <x v="445"/>
    <d v="2013-04-06T00:00:00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2"/>
    <d v="2016-10-06T00:00:00"/>
    <d v="2016-11-20T00:00:00"/>
    <x v="446"/>
    <d v="2016-11-20T00:00:00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2"/>
    <d v="2016-07-01T00:00:00"/>
    <d v="2016-08-15T00:00:00"/>
    <x v="447"/>
    <d v="2016-08-15T00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d v="2014-07-10T00:00:00"/>
    <d v="2014-08-09T00:00:00"/>
    <x v="448"/>
    <d v="2014-08-09T00:00:00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0"/>
    <d v="2015-11-19T00:00:00"/>
    <d v="2015-12-29T00:00:00"/>
    <x v="4"/>
    <d v="2015-12-29T00:00:00"/>
    <x v="4"/>
    <s v="December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d v="2015-03-28T00:00:00"/>
    <d v="2015-05-27T00:00:00"/>
    <x v="449"/>
    <d v="2015-05-27T00:00:0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d v="2017-01-03T00:00:00"/>
    <d v="2017-02-02T00:00:00"/>
    <x v="450"/>
    <d v="2017-02-02T00:00:00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d v="2015-08-07T00:00:00"/>
    <d v="2015-09-06T00:00:00"/>
    <x v="451"/>
    <d v="2015-09-06T00:00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5"/>
    <d v="2012-11-05T00:00:00"/>
    <d v="2012-12-05T00:00:00"/>
    <x v="452"/>
    <d v="2012-12-05T00:00:00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0"/>
    <d v="2015-11-10T00:00:00"/>
    <d v="2015-12-10T00:00:00"/>
    <x v="453"/>
    <d v="2015-12-10T00:00:00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2"/>
    <d v="2016-10-02T00:00:00"/>
    <d v="2016-10-31T00:00:00"/>
    <x v="454"/>
    <d v="2016-10-31T00:00:00"/>
    <x v="9"/>
    <s v="October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d v="2016-02-29T00:00:00"/>
    <d v="2016-03-20T00:00:00"/>
    <x v="200"/>
    <d v="2016-03-20T00:00:00"/>
    <x v="2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0"/>
    <d v="2015-08-21T00:00:00"/>
    <d v="2015-09-20T00:00:00"/>
    <x v="455"/>
    <d v="2015-09-20T00:00:00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2"/>
    <d v="2016-05-02T00:00:00"/>
    <d v="2016-06-01T00:00:00"/>
    <x v="456"/>
    <d v="2016-06-01T00:00:00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d v="2014-07-30T00:00:00"/>
    <d v="2014-09-13T00:00:00"/>
    <x v="457"/>
    <d v="2014-09-13T00:00:00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0"/>
    <d v="2015-07-07T00:00:00"/>
    <d v="2015-08-07T00:00:00"/>
    <x v="458"/>
    <d v="2015-08-07T00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d v="2017-01-17T00:00:00"/>
    <d v="2017-02-17T00:00:00"/>
    <x v="459"/>
    <d v="2017-02-17T00:00:00"/>
    <x v="1"/>
    <s v="February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0"/>
    <d v="2015-05-31T00:00:00"/>
    <d v="2015-06-21T00:00:00"/>
    <x v="460"/>
    <d v="2015-06-21T00:0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2"/>
    <d v="2016-12-20T00:00:00"/>
    <d v="2017-01-11T00:00:00"/>
    <x v="461"/>
    <d v="2017-01-11T00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d v="2015-06-02T00:00:00"/>
    <d v="2015-06-23T00:00:00"/>
    <x v="462"/>
    <d v="2015-06-23T00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2"/>
    <d v="2016-11-01T00:00:00"/>
    <d v="2016-12-17T00:00:00"/>
    <x v="463"/>
    <d v="2016-12-17T00:00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2"/>
    <d v="2016-04-12T00:00:00"/>
    <d v="2016-05-12T00:00:00"/>
    <x v="464"/>
    <d v="2016-05-12T00:00:00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2"/>
    <d v="2016-04-22T00:00:00"/>
    <d v="2016-05-16T00:00:00"/>
    <x v="465"/>
    <d v="2016-05-16T00:00:00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0"/>
    <d v="2015-09-23T00:00:00"/>
    <d v="2015-11-01T00:00:00"/>
    <x v="48"/>
    <d v="2015-11-01T00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2"/>
    <d v="2016-12-07T00:00:00"/>
    <d v="2017-01-06T00:00:00"/>
    <x v="169"/>
    <d v="2017-01-06T00:00:00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d v="2015-06-24T00:00:00"/>
    <d v="2015-08-03T00:00:00"/>
    <x v="466"/>
    <d v="2015-08-03T00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0"/>
    <d v="2015-10-05T00:00:00"/>
    <d v="2015-11-04T00:00:00"/>
    <x v="467"/>
    <d v="2015-11-04T00:00:00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2"/>
    <d v="2016-04-13T00:00:00"/>
    <d v="2016-05-13T00:00:00"/>
    <x v="292"/>
    <d v="2016-05-13T00:00:00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2"/>
    <d v="2016-06-13T00:00:00"/>
    <d v="2016-07-04T00:00:00"/>
    <x v="468"/>
    <d v="2016-07-04T00:00:00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d v="2015-01-05T00:00:00"/>
    <d v="2015-02-04T00:00:00"/>
    <x v="196"/>
    <d v="2015-02-04T00:00:00"/>
    <x v="1"/>
    <s v="February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d v="2015-09-28T00:00:00"/>
    <d v="2015-10-28T00:00:00"/>
    <x v="373"/>
    <d v="2015-10-28T00:00:00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2"/>
    <d v="2016-03-04T00:00:00"/>
    <d v="2016-05-03T00:00:00"/>
    <x v="469"/>
    <d v="2016-05-03T00:00:00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d v="2014-10-01T00:00:00"/>
    <d v="2014-10-31T00:00:00"/>
    <x v="470"/>
    <d v="2014-10-31T00:00:00"/>
    <x v="9"/>
    <s v="Octo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d v="2016-06-04T00:00:00"/>
    <d v="2016-07-04T00:00:00"/>
    <x v="471"/>
    <d v="2016-07-04T00:00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0"/>
    <d v="2015-10-06T00:00:00"/>
    <d v="2015-11-15T00:00:00"/>
    <x v="472"/>
    <d v="2015-11-15T00:00:00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d v="2015-09-02T00:00:00"/>
    <d v="2015-10-17T00:00:00"/>
    <x v="473"/>
    <d v="2015-10-17T00:00:00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d v="2016-01-11T00:00:00"/>
    <d v="2016-02-10T00:00:00"/>
    <x v="474"/>
    <d v="2016-02-10T00:00:00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d v="2015-09-29T00:00:00"/>
    <d v="2015-10-29T00:00:00"/>
    <x v="475"/>
    <d v="2015-10-29T00:00:00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d v="2015-06-08T00:00:00"/>
    <d v="2015-07-08T00:00:00"/>
    <x v="323"/>
    <d v="2015-07-08T00:00:00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d v="2017-01-18T00:00:00"/>
    <d v="2017-01-31T00:00:00"/>
    <x v="415"/>
    <d v="2017-01-31T00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d v="2015-06-18T00:00:00"/>
    <d v="2015-08-01T00:00:00"/>
    <x v="476"/>
    <d v="2015-08-01T00:00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d v="2015-11-10T00:00:00"/>
    <d v="2016-01-09T00:00:00"/>
    <x v="453"/>
    <d v="2016-01-09T00:00:00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d v="2014-10-15T00:00:00"/>
    <d v="2014-11-14T00:00:00"/>
    <x v="477"/>
    <d v="2014-11-14T00:00:00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3"/>
    <d v="2014-09-19T00:00:00"/>
    <d v="2014-10-19T00:00:00"/>
    <x v="478"/>
    <d v="2014-10-19T00:00:00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d v="2016-05-13T00:00:00"/>
    <d v="2016-06-12T00:00:00"/>
    <x v="479"/>
    <d v="2016-06-12T00:00:00"/>
    <x v="5"/>
    <s v="June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d v="2015-12-07T00:00:00"/>
    <d v="2016-01-06T00:00:00"/>
    <x v="480"/>
    <d v="2016-01-06T00:00:00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2"/>
    <d v="2016-11-02T00:00:00"/>
    <d v="2016-12-02T00:00:00"/>
    <x v="481"/>
    <d v="2016-12-02T00:00:00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d v="2015-02-22T00:00:00"/>
    <d v="2015-03-24T00:00:00"/>
    <x v="482"/>
    <d v="2015-03-24T00:00:00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0"/>
    <d v="2015-11-13T00:00:00"/>
    <d v="2015-12-13T00:00:00"/>
    <x v="483"/>
    <d v="2015-12-13T00:00:0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d v="2014-11-17T00:00:00"/>
    <d v="2014-12-17T00:00:00"/>
    <x v="484"/>
    <d v="2014-12-17T00:00:00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d v="2015-09-21T00:00:00"/>
    <d v="2015-10-26T00:00:00"/>
    <x v="485"/>
    <d v="2015-10-26T00:00:00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d v="2016-11-18T00:00:00"/>
    <d v="2016-12-18T00:00:00"/>
    <x v="141"/>
    <d v="2016-12-18T00:00:00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0"/>
    <d v="2015-01-17T00:00:00"/>
    <d v="2015-02-16T00:00:00"/>
    <x v="486"/>
    <d v="2015-02-16T00:00:00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d v="2016-02-11T00:00:00"/>
    <d v="2016-03-12T00:00:00"/>
    <x v="487"/>
    <d v="2016-03-12T00:00:00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d v="2015-06-10T00:00:00"/>
    <d v="2015-07-10T00:00:00"/>
    <x v="192"/>
    <d v="2015-07-10T00:00:00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d v="2016-06-14T00:00:00"/>
    <d v="2016-07-14T00:00:00"/>
    <x v="488"/>
    <d v="2016-07-14T00:00:00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d v="2014-12-02T00:00:00"/>
    <d v="2015-01-01T00:00:00"/>
    <x v="489"/>
    <d v="2015-01-01T00:00:00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d v="2015-12-10T00:00:00"/>
    <d v="2016-01-16T00:00:00"/>
    <x v="490"/>
    <d v="2016-01-16T00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d v="2015-12-02T00:00:00"/>
    <d v="2016-01-01T00:00:00"/>
    <x v="491"/>
    <d v="2016-01-01T00:00:00"/>
    <x v="11"/>
    <s v="January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d v="2016-01-19T00:00:00"/>
    <d v="2016-02-18T00:00:00"/>
    <x v="492"/>
    <d v="2016-02-18T00:00:00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d v="2015-07-07T00:00:00"/>
    <d v="2015-07-26T00:00:00"/>
    <x v="458"/>
    <d v="2015-07-26T00:00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d v="2015-10-05T00:00:00"/>
    <d v="2015-11-04T00:00:00"/>
    <x v="467"/>
    <d v="2015-11-04T00:00:00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3"/>
    <d v="2014-11-19T00:00:00"/>
    <d v="2015-01-17T00:00:00"/>
    <x v="493"/>
    <d v="2015-01-17T00:00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d v="2016-09-19T00:00:00"/>
    <d v="2016-10-19T00:00:00"/>
    <x v="494"/>
    <d v="2016-10-19T00:00:00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d v="2015-05-14T00:00:00"/>
    <d v="2015-06-13T00:00:00"/>
    <x v="495"/>
    <d v="2015-06-13T00:00:00"/>
    <x v="5"/>
    <s v="June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d v="2015-01-27T00:00:00"/>
    <d v="2015-03-28T00:00:00"/>
    <x v="202"/>
    <d v="2015-03-28T00:00:00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d v="2016-03-21T00:00:00"/>
    <d v="2016-05-20T00:00:00"/>
    <x v="496"/>
    <d v="2016-05-20T00:00:00"/>
    <x v="7"/>
    <s v="May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d v="2015-08-14T00:00:00"/>
    <d v="2015-09-07T00:00:00"/>
    <x v="56"/>
    <d v="2015-09-07T00:00:00"/>
    <x v="10"/>
    <s v="September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d v="2014-11-25T00:00:00"/>
    <d v="2014-12-25T00:00:00"/>
    <x v="497"/>
    <d v="2014-12-25T00:00:00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d v="2016-08-23T00:00:00"/>
    <d v="2016-09-22T00:00:00"/>
    <x v="498"/>
    <d v="2016-09-22T00:00:00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d v="2015-07-02T00:00:00"/>
    <d v="2015-08-01T00:00:00"/>
    <x v="135"/>
    <d v="2015-08-01T00:00:00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d v="2015-02-20T00:00:00"/>
    <d v="2015-03-15T00:00:00"/>
    <x v="499"/>
    <d v="2015-03-15T00:00:00"/>
    <x v="2"/>
    <s v="March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d v="2015-02-17T00:00:00"/>
    <d v="2015-03-19T00:00:00"/>
    <x v="136"/>
    <d v="2015-03-19T00:00:00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d v="2015-02-14T00:00:00"/>
    <d v="2015-03-16T00:00:00"/>
    <x v="500"/>
    <d v="2015-03-16T00:00:00"/>
    <x v="2"/>
    <s v="March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d v="2015-10-06T00:00:00"/>
    <d v="2015-11-30T00:00:00"/>
    <x v="472"/>
    <d v="2015-11-30T00:00:00"/>
    <x v="9"/>
    <s v="November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0"/>
    <d v="2015-01-16T00:00:00"/>
    <d v="2015-02-15T00:00:00"/>
    <x v="501"/>
    <d v="2015-02-15T00:00:00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0"/>
    <d v="2015-03-17T00:00:00"/>
    <d v="2015-04-16T00:00:00"/>
    <x v="502"/>
    <d v="2015-04-16T00:00:00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2"/>
    <d v="2016-09-18T00:00:00"/>
    <d v="2016-11-17T00:00:00"/>
    <x v="503"/>
    <d v="2016-11-17T00:00:00"/>
    <x v="8"/>
    <s v="November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d v="2015-06-23T00:00:00"/>
    <d v="2015-07-08T00:00:00"/>
    <x v="368"/>
    <d v="2015-07-08T00:00:00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2"/>
    <d v="2016-01-08T00:00:00"/>
    <d v="2016-02-08T00:00:00"/>
    <x v="212"/>
    <d v="2016-02-08T00:00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d v="2015-06-22T00:00:00"/>
    <d v="2015-07-22T00:00:00"/>
    <x v="370"/>
    <d v="2015-07-22T00:00:0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d v="2014-11-03T00:00:00"/>
    <d v="2014-12-03T00:00:00"/>
    <x v="504"/>
    <d v="2014-12-03T00:00:0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0"/>
    <d v="2015-03-07T00:00:00"/>
    <d v="2015-04-06T00:00:00"/>
    <x v="505"/>
    <d v="2015-04-06T00:00:00"/>
    <x v="7"/>
    <s v="April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d v="2016-03-17T00:00:00"/>
    <d v="2016-04-16T00:00:00"/>
    <x v="9"/>
    <d v="2016-04-16T00:00:00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d v="2015-03-19T00:00:00"/>
    <d v="2015-05-03T00:00:00"/>
    <x v="506"/>
    <d v="2015-05-03T00:00:00"/>
    <x v="7"/>
    <s v="Ma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d v="2016-10-03T00:00:00"/>
    <d v="2016-11-02T00:00:00"/>
    <x v="507"/>
    <d v="2016-11-02T00:00:00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d v="2016-06-24T00:00:00"/>
    <d v="2016-07-31T00:00:00"/>
    <x v="508"/>
    <d v="2016-07-31T00:00:00"/>
    <x v="0"/>
    <s v="July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3"/>
    <d v="2014-11-04T00:00:00"/>
    <d v="2014-12-04T00:00:00"/>
    <x v="509"/>
    <d v="2014-12-04T00:00:00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d v="2015-02-12T00:00:00"/>
    <d v="2015-03-08T00:00:00"/>
    <x v="140"/>
    <d v="2015-03-08T00:00:00"/>
    <x v="2"/>
    <s v="March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d v="2015-03-10T00:00:00"/>
    <d v="2015-05-09T00:00:00"/>
    <x v="510"/>
    <d v="2015-05-09T00:00:00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3"/>
    <d v="2014-11-26T00:00:00"/>
    <d v="2014-12-26T00:00:00"/>
    <x v="142"/>
    <d v="2014-12-26T00:00:00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d v="2015-05-19T00:00:00"/>
    <d v="2015-06-18T00:00:00"/>
    <x v="511"/>
    <d v="2015-06-18T00:00:00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d v="2014-07-15T00:00:00"/>
    <d v="2014-08-14T00:00:00"/>
    <x v="62"/>
    <d v="2014-08-14T00:00:00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d v="2014-07-28T00:00:00"/>
    <d v="2014-08-27T00:00:00"/>
    <x v="512"/>
    <d v="2014-08-27T00:00:00"/>
    <x v="3"/>
    <s v="August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0"/>
    <d v="2015-07-09T00:00:00"/>
    <d v="2015-08-23T00:00:00"/>
    <x v="513"/>
    <d v="2015-08-23T00:00:00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d v="2015-04-08T00:00:00"/>
    <d v="2015-05-24T00:00:00"/>
    <x v="514"/>
    <d v="2015-05-24T00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d v="2015-10-23T00:00:00"/>
    <d v="2015-11-22T00:00:00"/>
    <x v="515"/>
    <d v="2015-11-22T00:00:00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0"/>
    <d v="2015-05-16T00:00:00"/>
    <d v="2015-06-15T00:00:00"/>
    <x v="516"/>
    <d v="2015-06-15T00:00:0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0"/>
    <d v="2015-10-29T00:00:00"/>
    <d v="2015-11-28T00:00:00"/>
    <x v="517"/>
    <d v="2015-11-28T00:00:00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d v="2015-03-23T00:00:00"/>
    <d v="2015-04-22T00:00:00"/>
    <x v="518"/>
    <d v="2015-04-22T00:00:00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d v="2015-11-20T00:00:00"/>
    <d v="2016-01-19T00:00:00"/>
    <x v="519"/>
    <d v="2016-01-19T00:00:00"/>
    <x v="4"/>
    <s v="January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d v="2016-08-02T00:00:00"/>
    <d v="2016-09-01T00:00:00"/>
    <x v="520"/>
    <d v="2016-09-01T00:00:00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0"/>
    <d v="2015-08-31T00:00:00"/>
    <d v="2015-09-30T00:00:00"/>
    <x v="521"/>
    <d v="2015-09-30T00:00:00"/>
    <x v="10"/>
    <s v="Septem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d v="2016-05-24T00:00:00"/>
    <d v="2016-06-23T00:00:00"/>
    <x v="152"/>
    <d v="2016-06-23T00:00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d v="2015-08-25T00:00:00"/>
    <d v="2015-09-24T00:00:00"/>
    <x v="522"/>
    <d v="2015-09-24T00:00:00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d v="2017-01-26T00:00:00"/>
    <d v="2017-02-25T00:00:00"/>
    <x v="523"/>
    <d v="2017-02-25T00:00:00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d v="2015-03-24T00:00:00"/>
    <d v="2015-05-08T00:00:00"/>
    <x v="524"/>
    <d v="2015-05-08T00:00:00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d v="2015-11-09T00:00:00"/>
    <d v="2015-12-09T00:00:00"/>
    <x v="25"/>
    <d v="2015-12-09T00:00:00"/>
    <x v="4"/>
    <s v="December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3"/>
    <d v="2014-09-26T00:00:00"/>
    <d v="2014-11-25T00:00:00"/>
    <x v="525"/>
    <d v="2014-11-25T00:00:0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d v="2014-07-11T00:00:00"/>
    <d v="2014-08-25T00:00:00"/>
    <x v="526"/>
    <d v="2014-08-25T00:00:00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d v="2016-06-07T00:00:00"/>
    <d v="2016-07-07T00:00:00"/>
    <x v="527"/>
    <d v="2016-07-07T00:00:00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2"/>
    <d v="2016-06-11T00:00:00"/>
    <d v="2016-07-01T00:00:00"/>
    <x v="528"/>
    <d v="2016-07-01T00:00:00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d v="2015-04-27T00:00:00"/>
    <d v="2015-05-27T00:00:00"/>
    <x v="529"/>
    <d v="2015-05-27T00:00:00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d v="2015-04-14T00:00:00"/>
    <d v="2015-05-14T00:00:00"/>
    <x v="530"/>
    <d v="2015-05-14T00:00:00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d v="2017-02-24T00:00:00"/>
    <d v="2017-03-26T00:00:00"/>
    <x v="531"/>
    <d v="2017-03-26T00:00:00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0"/>
    <d v="2015-07-13T00:00:00"/>
    <d v="2015-08-15T00:00:00"/>
    <x v="532"/>
    <d v="2015-08-15T00:00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d v="2016-01-15T00:00:00"/>
    <d v="2016-03-14T00:00:00"/>
    <x v="533"/>
    <d v="2016-03-14T00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d v="2014-06-13T00:00:00"/>
    <d v="2014-07-13T00:00:00"/>
    <x v="534"/>
    <d v="2014-07-13T00:00:00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2"/>
    <d v="2016-04-14T00:00:00"/>
    <d v="2016-05-14T00:00:00"/>
    <x v="535"/>
    <d v="2016-05-14T00:00:00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d v="2015-08-07T00:00:00"/>
    <d v="2015-09-06T00:00:00"/>
    <x v="451"/>
    <d v="2015-09-06T00:0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2"/>
    <d v="2016-04-29T00:00:00"/>
    <d v="2016-05-28T00:00:00"/>
    <x v="536"/>
    <d v="2016-05-28T00:00:00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d v="2015-10-26T00:00:00"/>
    <d v="2015-11-25T00:00:00"/>
    <x v="537"/>
    <d v="2015-11-25T00:00:00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d v="2016-05-17T00:00:00"/>
    <d v="2016-06-17T00:00:00"/>
    <x v="300"/>
    <d v="2016-06-17T00:00:00"/>
    <x v="5"/>
    <s v="June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d v="2015-01-27T00:00:00"/>
    <d v="2015-02-26T00:00:00"/>
    <x v="202"/>
    <d v="2015-02-26T00:00:00"/>
    <x v="1"/>
    <s v="February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d v="2015-03-12T00:00:00"/>
    <d v="2015-04-11T00:00:00"/>
    <x v="538"/>
    <d v="2015-04-11T00:00:00"/>
    <x v="7"/>
    <s v="April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d v="2015-05-07T00:00:00"/>
    <d v="2015-06-06T00:00:00"/>
    <x v="539"/>
    <d v="2015-06-06T00:00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d v="2017-01-27T00:00:00"/>
    <d v="2017-02-25T00:00:00"/>
    <x v="540"/>
    <d v="2017-02-25T00:00:00"/>
    <x v="1"/>
    <s v="February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d v="2017-01-24T00:00:00"/>
    <d v="2017-03-25T00:00:00"/>
    <x v="253"/>
    <d v="2017-03-25T00:00:00"/>
    <x v="1"/>
    <s v="March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3"/>
    <d v="2014-08-14T00:00:00"/>
    <d v="2014-10-13T00:00:00"/>
    <x v="541"/>
    <d v="2014-10-13T00:00:00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d v="2016-11-09T00:00:00"/>
    <d v="2016-11-24T00:00:00"/>
    <x v="542"/>
    <d v="2016-11-24T00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0"/>
    <d v="2015-07-14T00:00:00"/>
    <d v="2015-08-13T00:00:00"/>
    <x v="543"/>
    <d v="2015-08-13T00:00:00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0"/>
    <d v="2015-07-14T00:00:00"/>
    <d v="2015-08-19T00:00:00"/>
    <x v="543"/>
    <d v="2015-08-19T00:00:00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0"/>
    <d v="2015-04-06T00:00:00"/>
    <d v="2015-05-31T00:00:00"/>
    <x v="544"/>
    <d v="2015-05-31T00:00:00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3"/>
    <d v="2014-09-16T00:00:00"/>
    <d v="2014-10-28T00:00:00"/>
    <x v="545"/>
    <d v="2014-10-28T00:00:00"/>
    <x v="8"/>
    <s v="October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2"/>
    <d v="2016-07-12T00:00:00"/>
    <d v="2016-08-11T00:00:00"/>
    <x v="5"/>
    <d v="2016-08-11T00:00:00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d v="2014-07-12T00:00:00"/>
    <d v="2014-08-11T00:00:00"/>
    <x v="546"/>
    <d v="2014-08-11T00:00:00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d v="2016-02-16T00:00:00"/>
    <d v="2016-03-17T00:00:00"/>
    <x v="194"/>
    <d v="2016-03-17T00:00:00"/>
    <x v="2"/>
    <s v="March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d v="2014-09-09T00:00:00"/>
    <d v="2014-10-14T00:00:00"/>
    <x v="547"/>
    <d v="2014-10-14T00:00:00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3"/>
    <d v="2014-08-26T00:00:00"/>
    <d v="2014-09-16T00:00:00"/>
    <x v="548"/>
    <d v="2014-09-16T00:00:00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3"/>
    <d v="2014-10-19T00:00:00"/>
    <d v="2014-12-18T00:00:00"/>
    <x v="549"/>
    <d v="2014-12-18T00:00:00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3"/>
    <d v="2014-11-12T00:00:00"/>
    <d v="2014-12-12T00:00:00"/>
    <x v="550"/>
    <d v="2014-12-12T00:00:00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2"/>
    <d v="2016-11-01T00:00:00"/>
    <d v="2016-12-01T00:00:00"/>
    <x v="463"/>
    <d v="2016-12-01T00:00:0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0"/>
    <d v="2015-07-14T00:00:00"/>
    <d v="2015-08-20T00:00:00"/>
    <x v="543"/>
    <d v="2015-08-20T00:00:0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d v="2015-06-08T00:00:00"/>
    <d v="2015-07-08T00:00:00"/>
    <x v="323"/>
    <d v="2015-07-08T00:00:00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0"/>
    <d v="2015-02-10T00:00:00"/>
    <d v="2015-03-12T00:00:00"/>
    <x v="551"/>
    <d v="2015-03-12T00:00:00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d v="2016-02-17T00:00:00"/>
    <d v="2016-04-17T00:00:00"/>
    <x v="351"/>
    <d v="2016-04-17T00:00:00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0"/>
    <d v="2015-11-23T00:00:00"/>
    <d v="2015-12-23T00:00:00"/>
    <x v="290"/>
    <d v="2015-12-23T00:00:00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d v="2015-06-23T00:00:00"/>
    <d v="2015-07-26T00:00:00"/>
    <x v="368"/>
    <d v="2015-07-26T00:00:00"/>
    <x v="0"/>
    <s v="July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0"/>
    <d v="2015-07-24T00:00:00"/>
    <d v="2015-08-23T00:00:00"/>
    <x v="552"/>
    <d v="2015-08-23T00:00:00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3"/>
    <d v="2014-10-10T00:00:00"/>
    <d v="2014-11-09T00:00:00"/>
    <x v="553"/>
    <d v="2014-11-09T00:00:00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2"/>
    <d v="2016-09-23T00:00:00"/>
    <d v="2016-10-23T00:00:00"/>
    <x v="554"/>
    <d v="2016-10-23T00:00:00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d v="2014-12-17T00:00:00"/>
    <d v="2015-01-16T00:00:00"/>
    <x v="555"/>
    <d v="2015-01-16T00:00:00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d v="2015-06-18T00:00:00"/>
    <d v="2015-07-18T00:00:00"/>
    <x v="476"/>
    <d v="2015-07-18T00:00:00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0"/>
    <d v="2015-03-14T00:00:00"/>
    <d v="2015-04-13T00:00:00"/>
    <x v="556"/>
    <d v="2015-04-13T00:00:00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2"/>
    <d v="2016-11-14T00:00:00"/>
    <d v="2017-01-13T00:00:00"/>
    <x v="295"/>
    <d v="2017-01-13T00:00:00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d v="2014-07-18T00:00:00"/>
    <d v="2014-08-17T00:00:00"/>
    <x v="557"/>
    <d v="2014-08-17T00:00:00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2"/>
    <d v="2016-09-19T00:00:00"/>
    <d v="2016-10-29T00:00:00"/>
    <x v="494"/>
    <d v="2016-10-29T00:00:00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0"/>
    <d v="2015-03-27T00:00:00"/>
    <d v="2015-05-11T00:00:00"/>
    <x v="558"/>
    <d v="2015-05-11T00:00:00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d v="2016-06-06T00:00:00"/>
    <d v="2016-07-06T00:00:00"/>
    <x v="177"/>
    <d v="2016-07-06T00:00:00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2"/>
    <d v="2016-05-16T00:00:00"/>
    <d v="2016-06-19T00:00:00"/>
    <x v="559"/>
    <d v="2016-06-19T00:0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3"/>
    <d v="2014-12-11T00:00:00"/>
    <d v="2015-01-13T00:00:00"/>
    <x v="560"/>
    <d v="2015-01-13T00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3"/>
    <d v="2014-12-01T00:00:00"/>
    <d v="2014-12-31T00:00:00"/>
    <x v="561"/>
    <d v="2014-12-31T00:00:00"/>
    <x v="11"/>
    <s v="December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d v="2014-07-18T00:00:00"/>
    <d v="2014-09-01T00:00:00"/>
    <x v="557"/>
    <d v="2014-09-01T00:00:00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d v="2014-06-12T00:00:00"/>
    <d v="2014-08-11T00:00:00"/>
    <x v="42"/>
    <d v="2014-08-11T00:00:00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3"/>
    <d v="2014-12-02T00:00:00"/>
    <d v="2015-01-01T00:00:00"/>
    <x v="489"/>
    <d v="2015-01-01T00:00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0"/>
    <d v="2015-01-08T00:00:00"/>
    <d v="2015-02-07T00:00:00"/>
    <x v="562"/>
    <d v="2015-02-07T00:00:00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d v="2016-05-14T00:00:00"/>
    <d v="2016-06-28T00:00:00"/>
    <x v="563"/>
    <d v="2016-06-28T00:00:00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2"/>
    <d v="2016-04-21T00:00:00"/>
    <d v="2016-05-21T00:00:00"/>
    <x v="203"/>
    <d v="2016-05-21T00:00:00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2"/>
    <d v="2016-07-05T00:00:00"/>
    <d v="2016-09-03T00:00:00"/>
    <x v="176"/>
    <d v="2016-09-03T00:00:00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3"/>
    <d v="2014-08-13T00:00:00"/>
    <d v="2014-09-17T00:00:00"/>
    <x v="564"/>
    <d v="2014-09-17T00:00:00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d v="2016-09-26T00:00:00"/>
    <d v="2016-10-26T00:00:00"/>
    <x v="565"/>
    <d v="2016-10-26T00:00:00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d v="2017-02-12T00:00:00"/>
    <d v="2017-03-14T00:00:00"/>
    <x v="566"/>
    <d v="2017-03-14T00:00:00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2"/>
    <d v="2016-09-21T00:00:00"/>
    <d v="2016-10-31T00:00:00"/>
    <x v="567"/>
    <d v="2016-10-31T00:00:00"/>
    <x v="8"/>
    <s v="October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3"/>
    <d v="2014-06-19T00:00:00"/>
    <d v="2014-07-24T00:00:00"/>
    <x v="568"/>
    <d v="2014-07-24T00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3"/>
    <d v="2014-11-28T00:00:00"/>
    <d v="2015-01-12T00:00:00"/>
    <x v="41"/>
    <d v="2015-01-12T00:00:00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d v="2015-07-04T00:00:00"/>
    <d v="2015-08-03T00:00:00"/>
    <x v="569"/>
    <d v="2015-08-03T00:00:0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2"/>
    <d v="2016-12-07T00:00:00"/>
    <d v="2017-02-05T00:00:00"/>
    <x v="169"/>
    <d v="2017-02-05T00:00:00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d v="2015-09-14T00:00:00"/>
    <d v="2015-10-14T00:00:00"/>
    <x v="311"/>
    <d v="2015-10-14T00:00:00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2"/>
    <d v="2016-11-01T00:00:00"/>
    <d v="2016-12-07T00:00:00"/>
    <x v="463"/>
    <d v="2016-12-07T00:00:00"/>
    <x v="4"/>
    <s v="December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2"/>
    <d v="2016-07-28T00:00:00"/>
    <d v="2016-09-09T00:00:00"/>
    <x v="570"/>
    <d v="2016-09-09T00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d v="2015-06-02T00:00:00"/>
    <d v="2015-06-30T00:00:00"/>
    <x v="462"/>
    <d v="2015-06-30T00:00:00"/>
    <x v="0"/>
    <s v="June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2"/>
    <d v="2016-11-22T00:00:00"/>
    <d v="2016-12-22T00:00:00"/>
    <x v="571"/>
    <d v="2016-12-22T00:00:00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0"/>
    <d v="2015-03-31T00:00:00"/>
    <d v="2015-04-30T00:00:00"/>
    <x v="572"/>
    <d v="2015-04-30T00:00:00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d v="2017-01-02T00:00:00"/>
    <d v="2017-02-01T00:00:00"/>
    <x v="573"/>
    <d v="2017-02-01T00:00:00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3"/>
    <d v="2014-10-01T00:00:00"/>
    <d v="2014-10-31T00:00:00"/>
    <x v="470"/>
    <d v="2014-10-31T00:00:00"/>
    <x v="9"/>
    <s v="October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d v="2014-06-25T00:00:00"/>
    <d v="2014-07-25T00:00:00"/>
    <x v="574"/>
    <d v="2014-07-25T00:00:00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2"/>
    <d v="2016-01-19T00:00:00"/>
    <d v="2016-02-03T00:00:00"/>
    <x v="492"/>
    <d v="2016-02-03T00:00:00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3"/>
    <d v="2014-08-15T00:00:00"/>
    <d v="2014-09-17T00:00:00"/>
    <x v="184"/>
    <d v="2014-09-17T00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4"/>
    <d v="2013-10-16T00:00:00"/>
    <d v="2013-11-22T00:00:00"/>
    <x v="575"/>
    <d v="2013-11-22T00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d v="2016-12-11T00:00:00"/>
    <d v="2017-01-10T00:00:00"/>
    <x v="576"/>
    <d v="2017-01-10T00:00:00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3"/>
    <d v="2014-06-23T00:00:00"/>
    <d v="2014-07-23T00:00:00"/>
    <x v="577"/>
    <d v="2014-07-23T00:00:0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2"/>
    <d v="2016-10-25T00:00:00"/>
    <d v="2016-11-24T00:00:00"/>
    <x v="578"/>
    <d v="2016-11-24T00:00:00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2"/>
    <d v="2016-12-07T00:00:00"/>
    <d v="2017-01-31T00:00:00"/>
    <x v="169"/>
    <d v="2017-01-31T00:00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2"/>
    <d v="2016-12-21T00:00:00"/>
    <d v="2017-02-19T00:00:00"/>
    <x v="579"/>
    <d v="2017-02-19T00:00:00"/>
    <x v="11"/>
    <s v="February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2"/>
    <d v="2016-12-22T00:00:00"/>
    <d v="2017-01-21T00:00:00"/>
    <x v="580"/>
    <d v="2017-01-21T00:00:00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d v="2016-11-02T00:00:00"/>
    <d v="2016-12-14T00:00:00"/>
    <x v="481"/>
    <d v="2016-12-14T00:00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2"/>
    <d v="2016-11-22T00:00:00"/>
    <d v="2017-01-01T00:00:00"/>
    <x v="571"/>
    <d v="2017-01-01T00:00:00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d v="2014-07-15T00:00:00"/>
    <d v="2014-09-13T00:00:00"/>
    <x v="62"/>
    <d v="2014-09-13T00:00:00"/>
    <x v="3"/>
    <s v="September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3"/>
    <d v="2014-11-04T00:00:00"/>
    <d v="2014-12-04T00:00:00"/>
    <x v="509"/>
    <d v="2014-12-04T00:00:00"/>
    <x v="4"/>
    <s v="December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d v="2014-07-17T00:00:00"/>
    <d v="2014-08-19T00:00:00"/>
    <x v="325"/>
    <d v="2014-08-19T00:00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2"/>
    <d v="2016-11-04T00:00:00"/>
    <d v="2016-12-14T00:00:00"/>
    <x v="581"/>
    <d v="2016-12-14T00:00:00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d v="2016-01-15T00:00:00"/>
    <d v="2016-02-14T00:00:00"/>
    <x v="533"/>
    <d v="2016-02-14T00:00:00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d v="2016-05-06T00:00:00"/>
    <d v="2016-06-05T00:00:00"/>
    <x v="53"/>
    <d v="2016-06-05T00:00:00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2"/>
    <d v="2016-12-30T00:00:00"/>
    <d v="2017-02-28T00:00:00"/>
    <x v="582"/>
    <d v="2017-02-28T00:00:00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d v="2015-09-25T00:00:00"/>
    <d v="2015-11-04T00:00:00"/>
    <x v="423"/>
    <d v="2015-11-04T00:00:0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3"/>
    <d v="2014-10-28T00:00:00"/>
    <d v="2014-11-30T00:00:00"/>
    <x v="583"/>
    <d v="2014-11-30T00:00:00"/>
    <x v="9"/>
    <s v="November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d v="2014-08-06T00:00:00"/>
    <d v="2014-09-05T00:00:00"/>
    <x v="584"/>
    <d v="2014-09-05T00:00:00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d v="2017-01-17T00:00:00"/>
    <d v="2017-02-18T00:00:00"/>
    <x v="459"/>
    <d v="2017-02-18T00:00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d v="2016-02-08T00:00:00"/>
    <d v="2016-02-22T00:00:00"/>
    <x v="585"/>
    <d v="2016-02-22T00:00:00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5"/>
    <d v="2012-01-01T00:00:00"/>
    <d v="2012-01-29T00:00:00"/>
    <x v="586"/>
    <d v="2012-01-29T00:00:00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3"/>
    <d v="2014-06-17T00:00:00"/>
    <d v="2014-08-01T00:00:00"/>
    <x v="14"/>
    <d v="2014-08-01T00:00:00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5"/>
    <d v="2012-03-09T00:00:00"/>
    <d v="2012-04-08T00:00:00"/>
    <x v="587"/>
    <d v="2012-04-08T00:00:00"/>
    <x v="7"/>
    <s v="April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d v="2015-06-29T00:00:00"/>
    <d v="2015-07-29T00:00:00"/>
    <x v="294"/>
    <d v="2015-07-29T00:00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6"/>
    <d v="2011-05-31T00:00:00"/>
    <d v="2011-06-30T00:00:00"/>
    <x v="588"/>
    <d v="2011-06-30T00:00:00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0"/>
    <d v="2015-11-13T00:00:00"/>
    <d v="2015-12-13T00:00:00"/>
    <x v="483"/>
    <d v="2015-12-13T00:00:00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4"/>
    <d v="2013-03-12T00:00:00"/>
    <d v="2013-04-11T00:00:00"/>
    <x v="589"/>
    <d v="2013-04-11T00:00:00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5"/>
    <d v="2012-12-03T00:00:00"/>
    <d v="2013-01-14T00:00:00"/>
    <x v="590"/>
    <d v="2013-01-14T00:0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6"/>
    <d v="2011-07-07T00:00:00"/>
    <d v="2011-08-21T00:00:00"/>
    <x v="591"/>
    <d v="2011-08-21T00:00:00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d v="2012-07-20T00:00:00"/>
    <d v="2012-09-18T00:00:00"/>
    <x v="592"/>
    <d v="2012-09-18T00:00:00"/>
    <x v="3"/>
    <s v="September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6"/>
    <d v="2011-11-07T00:00:00"/>
    <d v="2011-12-07T00:00:00"/>
    <x v="593"/>
    <d v="2011-12-07T00:00:00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6"/>
    <d v="2011-12-02T00:00:00"/>
    <d v="2012-01-22T00:00:00"/>
    <x v="594"/>
    <d v="2012-01-22T00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4"/>
    <d v="2013-07-31T00:00:00"/>
    <d v="2013-09-29T00:00:00"/>
    <x v="595"/>
    <d v="2013-09-29T00:00:00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d v="2013-11-20T00:00:00"/>
    <d v="2013-12-20T00:00:00"/>
    <x v="596"/>
    <d v="2013-12-20T00:00:00"/>
    <x v="4"/>
    <s v="December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0"/>
    <d v="2015-04-07T00:00:00"/>
    <d v="2015-05-09T00:00:00"/>
    <x v="302"/>
    <d v="2015-05-09T00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3"/>
    <d v="2014-11-02T00:00:00"/>
    <d v="2014-12-03T00:00:00"/>
    <x v="597"/>
    <d v="2014-12-03T00:00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d v="2013-11-01T00:00:00"/>
    <d v="2013-11-20T00:00:00"/>
    <x v="598"/>
    <d v="2013-11-20T00:00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3"/>
    <d v="2014-01-28T00:00:00"/>
    <d v="2014-02-14T00:00:00"/>
    <x v="599"/>
    <d v="2014-02-14T0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3"/>
    <d v="2014-10-31T00:00:00"/>
    <d v="2014-11-30T00:00:00"/>
    <x v="319"/>
    <d v="2014-11-30T00:00:00"/>
    <x v="9"/>
    <s v="Nov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d v="2014-07-09T00:00:00"/>
    <d v="2014-08-11T00:00:00"/>
    <x v="600"/>
    <d v="2014-08-11T00:00:00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d v="2015-06-06T00:00:00"/>
    <d v="2015-06-20T00:00:00"/>
    <x v="601"/>
    <d v="2015-06-20T00:00:00"/>
    <x v="0"/>
    <s v="June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4"/>
    <d v="2013-05-07T00:00:00"/>
    <d v="2013-06-11T00:00:00"/>
    <x v="225"/>
    <d v="2013-06-11T00:00:00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3"/>
    <d v="2014-02-19T00:00:00"/>
    <d v="2014-03-21T00:00:00"/>
    <x v="602"/>
    <d v="2014-03-21T00:00:00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d v="2012-03-22T00:00:00"/>
    <d v="2012-04-16T00:00:00"/>
    <x v="352"/>
    <d v="2012-04-16T00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5"/>
    <d v="2012-11-13T00:00:00"/>
    <d v="2012-12-13T00:00:00"/>
    <x v="603"/>
    <d v="2012-12-13T00:00:00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4"/>
    <d v="2013-04-03T00:00:00"/>
    <d v="2013-05-03T00:00:00"/>
    <x v="604"/>
    <d v="2013-05-03T00:00:00"/>
    <x v="6"/>
    <s v="May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5"/>
    <d v="2012-09-04T00:00:00"/>
    <d v="2012-09-22T00:00:00"/>
    <x v="441"/>
    <d v="2012-09-22T00:00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3"/>
    <d v="2014-12-15T00:00:00"/>
    <d v="2015-01-15T00:00:00"/>
    <x v="605"/>
    <d v="2015-01-15T00:00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d v="2014-07-11T00:00:00"/>
    <d v="2014-08-10T00:00:00"/>
    <x v="526"/>
    <d v="2014-08-10T00:00:00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2"/>
    <d v="2016-12-29T00:00:00"/>
    <d v="2017-01-28T00:00:00"/>
    <x v="606"/>
    <d v="2017-01-28T00:00:0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4"/>
    <d v="2013-01-25T00:00:00"/>
    <d v="2013-02-24T00:00:00"/>
    <x v="607"/>
    <d v="2013-02-24T00:00:00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6"/>
    <d v="2011-06-19T00:00:00"/>
    <d v="2011-08-04T00:00:00"/>
    <x v="608"/>
    <d v="2011-08-04T00:00:00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2"/>
    <d v="2016-09-26T00:00:00"/>
    <d v="2016-10-16T00:00:00"/>
    <x v="565"/>
    <d v="2016-10-16T00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0"/>
    <d v="2015-01-15T00:00:00"/>
    <d v="2015-02-14T00:00:00"/>
    <x v="609"/>
    <d v="2015-02-14T00:00:00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5"/>
    <d v="2012-12-06T00:00:00"/>
    <d v="2013-01-05T00:00:00"/>
    <x v="610"/>
    <d v="2013-01-05T00:00:00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4"/>
    <d v="2013-04-19T00:00:00"/>
    <d v="2013-05-19T00:00:00"/>
    <x v="611"/>
    <d v="2013-05-19T00:00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6"/>
    <d v="2011-02-16T00:00:00"/>
    <d v="2011-04-18T00:00:00"/>
    <x v="612"/>
    <d v="2011-04-18T00:00:00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5"/>
    <d v="2012-11-21T00:00:00"/>
    <d v="2012-12-05T00:00:00"/>
    <x v="613"/>
    <d v="2012-12-05T00:00:00"/>
    <x v="4"/>
    <s v="December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"/>
    <d v="2010-09-08T00:00:00"/>
    <d v="2010-10-08T00:00:00"/>
    <x v="614"/>
    <d v="2010-10-08T00:00:00"/>
    <x v="8"/>
    <s v="October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3"/>
    <d v="2014-05-30T00:00:00"/>
    <d v="2014-07-09T00:00:00"/>
    <x v="39"/>
    <d v="2014-07-09T00:00:00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d v="2016-10-27T00:00:00"/>
    <d v="2016-11-26T00:00:00"/>
    <x v="615"/>
    <d v="2016-11-26T00:00:00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3"/>
    <d v="2014-01-03T00:00:00"/>
    <d v="2014-02-02T00:00:00"/>
    <x v="616"/>
    <d v="2014-02-02T00:00:00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d v="2016-11-16T00:00:00"/>
    <d v="2016-12-04T00:00:00"/>
    <x v="617"/>
    <d v="2016-12-04T00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d v="2013-07-16T00:00:00"/>
    <d v="2013-08-15T00:00:00"/>
    <x v="618"/>
    <d v="2013-08-15T00:00:00"/>
    <x v="3"/>
    <s v="August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d v="2015-08-10T00:00:00"/>
    <d v="2015-09-09T00:00:00"/>
    <x v="619"/>
    <d v="2015-09-09T00:00:00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3"/>
    <d v="2014-09-19T00:00:00"/>
    <d v="2014-10-19T00:00:00"/>
    <x v="478"/>
    <d v="2014-10-19T00:00:00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d v="2015-01-17T00:00:00"/>
    <d v="2015-02-16T00:00:00"/>
    <x v="486"/>
    <d v="2015-02-16T00:00:00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d v="2015-04-20T00:00:00"/>
    <d v="2015-05-20T00:00:00"/>
    <x v="121"/>
    <d v="2015-05-20T00:00:0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d v="2013-11-15T00:00:00"/>
    <d v="2013-12-15T00:00:00"/>
    <x v="620"/>
    <d v="2013-12-15T00:00:0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d v="2013-11-26T00:00:00"/>
    <d v="2013-12-26T00:00:00"/>
    <x v="412"/>
    <d v="2013-12-26T00:00:00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d v="2013-01-15T00:00:00"/>
    <d v="2013-02-24T00:00:00"/>
    <x v="621"/>
    <d v="2013-02-24T00:00:00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d v="2015-12-11T00:00:00"/>
    <d v="2016-01-30T00:00:00"/>
    <x v="622"/>
    <d v="2016-01-30T00:00:00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d v="2009-09-11T00:00:00"/>
    <d v="2009-10-31T00:00:00"/>
    <x v="623"/>
    <d v="2009-10-31T00:00:00"/>
    <x v="8"/>
    <s v="Octo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d v="2015-04-06T00:00:00"/>
    <d v="2015-05-10T00:00:00"/>
    <x v="544"/>
    <d v="2015-05-10T00:00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3"/>
    <d v="2014-01-24T00:00:00"/>
    <d v="2014-02-23T00:00:00"/>
    <x v="65"/>
    <d v="2014-02-23T00:00:00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6"/>
    <d v="2011-11-15T00:00:00"/>
    <d v="2011-12-15T00:00:00"/>
    <x v="217"/>
    <d v="2011-12-15T00:00:00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0"/>
    <d v="2015-09-03T00:00:00"/>
    <d v="2015-10-11T00:00:00"/>
    <x v="624"/>
    <d v="2015-10-11T00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4"/>
    <d v="2013-07-01T00:00:00"/>
    <d v="2013-07-31T00:00:00"/>
    <x v="383"/>
    <d v="2013-07-31T00:00:00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d v="2014-03-31T00:00:00"/>
    <d v="2014-04-30T00:00:00"/>
    <x v="625"/>
    <d v="2014-04-30T00:00:0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7"/>
    <d v="2010-09-15T00:00:00"/>
    <d v="2010-10-14T00:00:00"/>
    <x v="626"/>
    <d v="2010-10-14T00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d v="2011-04-03T00:00:00"/>
    <d v="2011-05-03T00:00:00"/>
    <x v="627"/>
    <d v="2011-05-03T00:00:00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4"/>
    <d v="2013-05-08T00:00:00"/>
    <d v="2013-06-07T00:00:00"/>
    <x v="86"/>
    <d v="2013-06-07T00:00:00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d v="2012-07-26T00:00:00"/>
    <d v="2012-08-25T00:00:00"/>
    <x v="628"/>
    <d v="2012-08-25T00:00:00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5"/>
    <d v="2012-03-19T00:00:00"/>
    <d v="2012-04-27T00:00:00"/>
    <x v="103"/>
    <d v="2012-04-27T00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3"/>
    <d v="2014-02-04T00:00:00"/>
    <d v="2014-03-16T00:00:00"/>
    <x v="629"/>
    <d v="2014-03-16T00:00:00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4"/>
    <d v="2013-01-29T00:00:00"/>
    <d v="2013-02-28T00:00:00"/>
    <x v="630"/>
    <d v="2013-02-28T00:00:00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5"/>
    <d v="2012-03-14T00:00:00"/>
    <d v="2012-05-11T00:00:00"/>
    <x v="631"/>
    <d v="2012-05-11T00:00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4"/>
    <d v="2013-10-02T00:00:00"/>
    <d v="2013-11-01T00:00:00"/>
    <x v="632"/>
    <d v="2013-11-01T00:00:00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d v="2012-05-29T00:00:00"/>
    <d v="2012-07-06T00:00:00"/>
    <x v="633"/>
    <d v="2012-07-06T00:00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4"/>
    <d v="2013-01-02T00:00:00"/>
    <d v="2013-01-21T00:00:00"/>
    <x v="634"/>
    <d v="2013-01-21T00:00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4"/>
    <d v="2013-01-01T00:00:00"/>
    <d v="2013-01-31T00:00:00"/>
    <x v="635"/>
    <d v="2013-01-31T00:00:00"/>
    <x v="1"/>
    <s v="Jan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4"/>
    <d v="2013-10-10T00:00:00"/>
    <d v="2013-11-13T00:00:00"/>
    <x v="107"/>
    <d v="2013-11-13T00:00:00"/>
    <x v="9"/>
    <s v="November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4"/>
    <d v="2013-10-08T00:00:00"/>
    <d v="2013-11-07T00:00:00"/>
    <x v="636"/>
    <d v="2013-11-07T00:00:00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4"/>
    <d v="2013-06-17T00:00:00"/>
    <d v="2013-07-02T00:00:00"/>
    <x v="637"/>
    <d v="2013-07-02T00:00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6"/>
    <d v="2011-07-11T00:00:00"/>
    <d v="2011-09-05T00:00:00"/>
    <x v="638"/>
    <d v="2011-09-05T00:00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5"/>
    <d v="2012-02-24T00:00:00"/>
    <d v="2012-04-06T00:00:00"/>
    <x v="639"/>
    <d v="2012-04-06T00:00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4"/>
    <d v="2013-08-16T00:00:00"/>
    <d v="2013-09-15T00:00:00"/>
    <x v="640"/>
    <d v="2013-09-15T00:0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5"/>
    <d v="2012-03-28T00:00:00"/>
    <d v="2012-04-28T00:00:00"/>
    <x v="74"/>
    <d v="2012-04-28T00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3"/>
    <d v="2014-08-31T00:00:00"/>
    <d v="2014-09-30T00:00:00"/>
    <x v="126"/>
    <d v="2014-09-30T00:00:00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5"/>
    <d v="2012-03-28T00:00:00"/>
    <d v="2012-04-27T00:00:00"/>
    <x v="74"/>
    <d v="2012-04-27T00:00:00"/>
    <x v="7"/>
    <s v="April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3"/>
    <d v="2014-08-12T00:00:00"/>
    <d v="2014-09-11T00:00:00"/>
    <x v="371"/>
    <d v="2014-09-11T00:00:00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6"/>
    <d v="2011-06-01T00:00:00"/>
    <d v="2011-07-01T00:00:00"/>
    <x v="641"/>
    <d v="2011-07-01T00:00:0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5"/>
    <d v="2012-08-01T00:00:00"/>
    <d v="2012-09-16T00:00:00"/>
    <x v="642"/>
    <d v="2012-09-16T00:00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6"/>
    <d v="2011-05-02T00:00:00"/>
    <d v="2011-05-28T00:00:00"/>
    <x v="643"/>
    <d v="2011-05-28T00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6"/>
    <d v="2011-07-05T00:00:00"/>
    <d v="2011-07-22T00:00:00"/>
    <x v="644"/>
    <d v="2011-07-22T00:00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6"/>
    <d v="2011-05-27T00:00:00"/>
    <d v="2011-07-16T00:00:00"/>
    <x v="645"/>
    <d v="2011-07-16T00:00:00"/>
    <x v="5"/>
    <s v="Jul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6"/>
    <d v="2011-08-08T00:00:00"/>
    <d v="2011-09-07T00:00:00"/>
    <x v="349"/>
    <d v="2011-09-07T00:00:00"/>
    <x v="10"/>
    <s v="September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d v="2017-01-24T00:00:00"/>
    <d v="2017-02-28T00:00:00"/>
    <x v="253"/>
    <d v="2017-02-28T00:00:00"/>
    <x v="1"/>
    <s v="Februar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3"/>
    <d v="2014-11-18T00:00:00"/>
    <d v="2014-12-21T00:00:00"/>
    <x v="646"/>
    <d v="2014-12-21T00:00:00"/>
    <x v="4"/>
    <s v="December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4"/>
    <d v="2013-12-20T00:00:00"/>
    <d v="2014-01-19T00:00:00"/>
    <x v="647"/>
    <d v="2014-01-19T00:00:0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5"/>
    <d v="2012-08-01T00:00:00"/>
    <d v="2012-08-31T00:00:00"/>
    <x v="642"/>
    <d v="2012-08-31T00:00:00"/>
    <x v="10"/>
    <s v="August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4"/>
    <d v="2013-06-18T00:00:00"/>
    <d v="2013-07-10T00:00:00"/>
    <x v="648"/>
    <d v="2013-07-10T00:00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4"/>
    <d v="2013-01-07T00:00:00"/>
    <d v="2013-03-01T00:00:00"/>
    <x v="649"/>
    <d v="2013-03-01T00:00:00"/>
    <x v="1"/>
    <s v="March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5"/>
    <d v="2012-06-20T00:00:00"/>
    <d v="2012-07-20T00:00:00"/>
    <x v="650"/>
    <d v="2012-07-20T00:00:00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6"/>
    <d v="2011-05-16T00:00:00"/>
    <d v="2011-05-31T00:00:00"/>
    <x v="651"/>
    <d v="2011-05-31T00:00:00"/>
    <x v="5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3"/>
    <d v="2014-10-02T00:00:00"/>
    <d v="2014-11-01T00:00:00"/>
    <x v="652"/>
    <d v="2014-11-01T00:00:00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d v="2013-03-08T00:00:00"/>
    <d v="2013-04-09T00:00:00"/>
    <x v="653"/>
    <d v="2013-04-09T00:0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5"/>
    <d v="2012-01-17T00:00:00"/>
    <d v="2012-03-10T00:00:00"/>
    <x v="654"/>
    <d v="2012-03-10T00:00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5"/>
    <d v="2012-07-30T00:00:00"/>
    <d v="2012-08-07T00:00:00"/>
    <x v="655"/>
    <d v="2012-08-07T00:00:00"/>
    <x v="3"/>
    <s v="August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4"/>
    <d v="2013-12-11T00:00:00"/>
    <d v="2013-12-20T00:00:00"/>
    <x v="656"/>
    <d v="2013-12-20T00:00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3"/>
    <d v="2014-05-09T00:00:00"/>
    <d v="2014-06-09T00:00:00"/>
    <x v="657"/>
    <d v="2014-06-09T00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0"/>
    <d v="2015-03-30T00:00:00"/>
    <d v="2015-05-03T00:00:00"/>
    <x v="305"/>
    <d v="2015-05-03T00:00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5"/>
    <d v="2012-09-05T00:00:00"/>
    <d v="2012-10-05T00:00:00"/>
    <x v="658"/>
    <d v="2012-10-05T00:00:0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0"/>
    <d v="2015-02-20T00:00:00"/>
    <d v="2015-03-22T00:00:00"/>
    <x v="499"/>
    <d v="2015-03-22T00:00:00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d v="2010-03-13T00:00:00"/>
    <d v="2010-04-18T00:00:00"/>
    <x v="659"/>
    <d v="2010-04-18T00:00:00"/>
    <x v="7"/>
    <s v="April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5"/>
    <d v="2012-10-04T00:00:00"/>
    <d v="2012-10-29T00:00:00"/>
    <x v="660"/>
    <d v="2012-10-29T00:00:00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5"/>
    <d v="2012-03-04T00:00:00"/>
    <d v="2012-03-25T00:00:00"/>
    <x v="661"/>
    <d v="2012-03-25T00:00:0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5"/>
    <d v="2012-01-19T00:00:00"/>
    <d v="2012-02-14T00:00:00"/>
    <x v="662"/>
    <d v="2012-02-14T00:00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5"/>
    <d v="2012-06-12T00:00:00"/>
    <d v="2012-06-25T00:00:00"/>
    <x v="663"/>
    <d v="2012-06-25T00:00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d v="2016-05-14T00:00:00"/>
    <d v="2016-07-13T00:00:00"/>
    <x v="563"/>
    <d v="2016-07-13T00:00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4"/>
    <d v="2013-02-20T00:00:00"/>
    <d v="2013-03-22T00:00:00"/>
    <x v="664"/>
    <d v="2013-03-22T00:00:00"/>
    <x v="2"/>
    <s v="March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d v="2012-03-28T00:00:00"/>
    <d v="2012-04-27T00:00:00"/>
    <x v="74"/>
    <d v="2012-04-27T00:00:00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6"/>
    <d v="2011-11-22T00:00:00"/>
    <d v="2012-01-21T00:00:00"/>
    <x v="665"/>
    <d v="2012-01-21T00:00:00"/>
    <x v="4"/>
    <s v="January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3"/>
    <d v="2014-03-20T00:00:00"/>
    <d v="2014-04-19T00:00:00"/>
    <x v="666"/>
    <d v="2014-04-19T00:00:00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d v="2013-05-28T00:00:00"/>
    <d v="2013-06-30T00:00:00"/>
    <x v="667"/>
    <d v="2013-06-30T00:00:00"/>
    <x v="5"/>
    <s v="June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5"/>
    <d v="2012-04-06T00:00:00"/>
    <d v="2012-05-18T00:00:00"/>
    <x v="668"/>
    <d v="2012-05-18T00:00:00"/>
    <x v="6"/>
    <s v="May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4"/>
    <d v="2013-09-06T00:00:00"/>
    <d v="2013-10-06T00:00:00"/>
    <x v="669"/>
    <d v="2013-10-06T00:00:00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3"/>
    <d v="2014-04-01T00:00:00"/>
    <d v="2014-05-01T00:00:00"/>
    <x v="670"/>
    <d v="2014-05-01T00:00:00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6"/>
    <d v="2011-12-18T00:00:00"/>
    <d v="2012-01-17T00:00:00"/>
    <x v="671"/>
    <d v="2012-01-17T00:00:00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5"/>
    <d v="2012-08-23T00:00:00"/>
    <d v="2012-09-22T00:00:00"/>
    <x v="342"/>
    <d v="2012-09-22T00:00:00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2"/>
    <d v="2016-08-25T00:00:00"/>
    <d v="2016-09-24T00:00:00"/>
    <x v="672"/>
    <d v="2016-09-24T00:00:00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3"/>
    <d v="2014-10-11T00:00:00"/>
    <d v="2014-11-10T00:00:00"/>
    <x v="673"/>
    <d v="2014-11-10T00:00:00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4"/>
    <d v="2013-09-09T00:00:00"/>
    <d v="2013-10-13T00:00:00"/>
    <x v="350"/>
    <d v="2013-10-13T00:00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2"/>
    <d v="2016-11-21T00:00:00"/>
    <d v="2016-12-08T00:00:00"/>
    <x v="674"/>
    <d v="2016-12-08T00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3"/>
    <d v="2014-09-23T00:00:00"/>
    <d v="2014-10-31T00:00:00"/>
    <x v="129"/>
    <d v="2014-10-31T00:00:00"/>
    <x v="8"/>
    <s v="October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2"/>
    <d v="2016-07-26T00:00:00"/>
    <d v="2016-09-04T00:00:00"/>
    <x v="675"/>
    <d v="2016-09-04T00:00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3"/>
    <d v="2014-02-24T00:00:00"/>
    <d v="2014-03-10T00:00:00"/>
    <x v="676"/>
    <d v="2014-03-10T00:00:00"/>
    <x v="2"/>
    <s v="March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d v="2015-06-10T00:00:00"/>
    <d v="2015-07-10T00:00:00"/>
    <x v="192"/>
    <d v="2015-07-10T00:00:00"/>
    <x v="0"/>
    <s v="July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d v="2015-03-15T00:00:00"/>
    <d v="2015-04-14T00:00:00"/>
    <x v="321"/>
    <d v="2015-04-14T00:00:00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0"/>
    <d v="2015-02-15T00:00:00"/>
    <d v="2015-03-15T00:00:00"/>
    <x v="677"/>
    <d v="2015-03-15T00:00:00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2"/>
    <d v="2016-03-23T00:00:00"/>
    <d v="2016-04-24T00:00:00"/>
    <x v="678"/>
    <d v="2016-04-24T00:00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2"/>
    <d v="2016-06-01T00:00:00"/>
    <d v="2016-07-31T00:00:00"/>
    <x v="679"/>
    <d v="2016-07-31T00:00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2"/>
    <d v="2016-10-13T00:00:00"/>
    <d v="2016-10-24T00:00:00"/>
    <x v="680"/>
    <d v="2016-10-24T00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d v="2015-01-17T00:00:00"/>
    <d v="2015-02-16T00:00:00"/>
    <x v="486"/>
    <d v="2015-02-16T00:00:00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2"/>
    <d v="2016-11-28T00:00:00"/>
    <d v="2016-12-28T00:00:00"/>
    <x v="681"/>
    <d v="2016-12-28T00:00:00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2"/>
    <d v="2016-06-23T00:00:00"/>
    <d v="2016-07-23T00:00:00"/>
    <x v="682"/>
    <d v="2016-07-23T00:00:00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2"/>
    <d v="2016-08-27T00:00:00"/>
    <d v="2016-10-25T00:00:00"/>
    <x v="683"/>
    <d v="2016-10-25T00:00:00"/>
    <x v="10"/>
    <s v="October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d v="2015-10-14T00:00:00"/>
    <d v="2015-11-25T00:00:00"/>
    <x v="83"/>
    <d v="2015-11-25T00:00:00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0"/>
    <d v="2015-03-16T00:00:00"/>
    <d v="2015-04-15T00:00:00"/>
    <x v="199"/>
    <d v="2015-04-15T00:00:00"/>
    <x v="7"/>
    <s v="Apri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0"/>
    <d v="2015-05-04T00:00:00"/>
    <d v="2015-06-03T00:00:00"/>
    <x v="684"/>
    <d v="2015-06-03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4"/>
    <d v="2013-10-23T00:00:00"/>
    <d v="2013-11-22T00:00:00"/>
    <x v="685"/>
    <d v="2013-11-22T00:00:00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d v="2016-08-17T00:00:00"/>
    <d v="2016-09-16T00:00:00"/>
    <x v="686"/>
    <d v="2016-09-16T00:00:00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4"/>
    <d v="2013-10-12T00:00:00"/>
    <d v="2013-11-11T00:00:00"/>
    <x v="687"/>
    <d v="2013-11-11T00:00:00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d v="2012-01-12T00:00:00"/>
    <d v="2012-02-11T00:00:00"/>
    <x v="688"/>
    <d v="2012-02-11T00:00:00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4"/>
    <d v="2013-09-23T00:00:00"/>
    <d v="2013-10-16T00:00:00"/>
    <x v="689"/>
    <d v="2013-10-16T00:00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d v="2012-11-17T00:00:00"/>
    <d v="2013-01-16T00:00:00"/>
    <x v="690"/>
    <d v="2013-01-16T00:00:00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0"/>
    <d v="2015-01-21T00:00:00"/>
    <d v="2015-02-28T00:00:00"/>
    <x v="691"/>
    <d v="2015-02-28T00:0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8"/>
    <d v="2009-10-01T00:00:00"/>
    <d v="2009-11-30T00:00:00"/>
    <x v="692"/>
    <d v="2009-11-30T00:00:00"/>
    <x v="9"/>
    <s v="Nov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d v="2013-12-07T00:00:00"/>
    <d v="2014-01-06T00:00:00"/>
    <x v="693"/>
    <d v="2014-01-06T00:00:00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4"/>
    <d v="2013-03-09T00:00:00"/>
    <d v="2013-04-08T00:00:00"/>
    <x v="694"/>
    <d v="2013-04-08T00:00:00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d v="2013-08-01T00:00:00"/>
    <d v="2013-08-31T00:00:00"/>
    <x v="695"/>
    <d v="2013-08-31T00:00:00"/>
    <x v="10"/>
    <s v="August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4"/>
    <d v="2013-10-30T00:00:00"/>
    <d v="2013-11-29T00:00:00"/>
    <x v="696"/>
    <d v="2013-11-29T00:00:00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d v="2011-01-24T00:00:00"/>
    <d v="2011-03-10T00:00:00"/>
    <x v="280"/>
    <d v="2011-03-10T00:00:00"/>
    <x v="1"/>
    <s v="March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5"/>
    <d v="2012-10-01T00:00:00"/>
    <d v="2012-11-11T00:00:00"/>
    <x v="697"/>
    <d v="2012-11-11T00:00:0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4"/>
    <d v="2013-04-04T00:00:00"/>
    <d v="2013-05-04T00:00:00"/>
    <x v="698"/>
    <d v="2013-05-04T00:00:00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d v="2015-09-01T00:00:00"/>
    <d v="2015-09-21T00:00:00"/>
    <x v="188"/>
    <d v="2015-09-21T00:00:00"/>
    <x v="8"/>
    <s v="September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4"/>
    <d v="2013-01-02T00:00:00"/>
    <d v="2013-02-04T00:00:00"/>
    <x v="634"/>
    <d v="2013-02-04T00:00:00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d v="2013-11-19T00:00:00"/>
    <d v="2013-12-19T00:00:00"/>
    <x v="363"/>
    <d v="2013-12-19T00:00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d v="2010-11-23T00:00:00"/>
    <d v="2010-12-23T00:00:00"/>
    <x v="699"/>
    <d v="2010-12-23T00:00:00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d v="2012-05-08T00:00:00"/>
    <d v="2012-05-29T00:00:00"/>
    <x v="700"/>
    <d v="2012-05-29T00:00:00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5"/>
    <d v="2012-09-27T00:00:00"/>
    <d v="2012-10-30T00:00:00"/>
    <x v="701"/>
    <d v="2012-10-30T00:00:00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d v="2011-11-30T00:00:00"/>
    <d v="2012-01-14T00:00:00"/>
    <x v="702"/>
    <d v="2012-01-14T00:00:00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6"/>
    <d v="2011-08-04T00:00:00"/>
    <d v="2011-09-06T00:00:00"/>
    <x v="703"/>
    <d v="2011-09-06T00:00:0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2"/>
    <d v="2016-01-02T00:00:00"/>
    <d v="2016-03-02T00:00:00"/>
    <x v="704"/>
    <d v="2016-03-02T00:00:00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d v="2012-03-13T00:00:00"/>
    <d v="2012-05-11T00:00:00"/>
    <x v="705"/>
    <d v="2012-05-11T00:00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2"/>
    <d v="2016-12-09T00:00:00"/>
    <d v="2016-12-30T00:00:00"/>
    <x v="213"/>
    <d v="2016-12-30T00:00:00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d v="2016-08-21T00:00:00"/>
    <d v="2016-09-15T00:00:00"/>
    <x v="706"/>
    <d v="2016-09-15T00:00:00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d v="2012-04-27T00:00:00"/>
    <d v="2012-05-27T00:00:00"/>
    <x v="707"/>
    <d v="2012-05-27T00:00:00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6"/>
    <d v="2011-07-27T00:00:00"/>
    <d v="2011-09-01T00:00:00"/>
    <x v="708"/>
    <d v="2011-09-01T00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d v="2014-09-05T00:00:00"/>
    <d v="2014-10-05T00:00:00"/>
    <x v="40"/>
    <d v="2014-10-05T00:00:00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4"/>
    <d v="2013-10-22T00:00:00"/>
    <d v="2013-11-21T00:00:00"/>
    <x v="709"/>
    <d v="2013-11-21T00:00:00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d v="2014-07-21T00:00:00"/>
    <d v="2014-08-20T00:00:00"/>
    <x v="33"/>
    <d v="2014-08-20T00:00:0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7"/>
    <d v="2010-05-05T00:00:00"/>
    <d v="2010-07-31T00:00:00"/>
    <x v="710"/>
    <d v="2010-07-31T00:00:00"/>
    <x v="5"/>
    <s v="Jul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d v="2015-03-02T00:00:00"/>
    <d v="2015-04-01T00:00:00"/>
    <x v="418"/>
    <d v="2015-04-01T00:00:00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2"/>
    <d v="2016-05-06T00:00:00"/>
    <d v="2016-06-05T00:00:00"/>
    <x v="53"/>
    <d v="2016-06-05T00:00:0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7"/>
    <d v="2010-09-09T00:00:00"/>
    <d v="2010-10-24T00:00:00"/>
    <x v="222"/>
    <d v="2010-10-24T00:00:00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0"/>
    <d v="2015-08-02T00:00:00"/>
    <d v="2015-08-27T00:00:00"/>
    <x v="711"/>
    <d v="2015-08-27T00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d v="2012-10-29T00:00:00"/>
    <d v="2012-11-28T00:00:00"/>
    <x v="712"/>
    <d v="2012-11-28T00:00:00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6"/>
    <d v="2011-12-01T00:00:00"/>
    <d v="2012-01-15T00:00:00"/>
    <x v="713"/>
    <d v="2012-01-15T00:00:0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d v="2011-04-12T00:00:00"/>
    <d v="2011-05-27T00:00:00"/>
    <x v="714"/>
    <d v="2011-05-27T00:00:00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d v="2016-02-29T00:00:00"/>
    <d v="2016-03-30T00:00:00"/>
    <x v="200"/>
    <d v="2016-03-30T00:00:00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d v="2010-04-23T00:00:00"/>
    <d v="2010-06-08T00:00:00"/>
    <x v="715"/>
    <d v="2010-06-08T00:00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d v="2014-07-09T00:00:00"/>
    <d v="2014-08-30T00:00:00"/>
    <x v="600"/>
    <d v="2014-08-30T00:0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d v="2012-08-28T00:00:00"/>
    <d v="2012-09-22T00:00:00"/>
    <x v="237"/>
    <d v="2012-09-22T00:00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0"/>
    <d v="2015-12-03T00:00:00"/>
    <d v="2016-01-02T00:00:00"/>
    <x v="209"/>
    <d v="2016-01-02T00:00:00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7"/>
    <d v="2010-11-25T00:00:00"/>
    <d v="2011-01-24T00:00:00"/>
    <x v="716"/>
    <d v="2011-01-24T00:00:00"/>
    <x v="4"/>
    <s v="January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d v="2014-02-10T00:00:00"/>
    <d v="2014-03-12T00:00:00"/>
    <x v="717"/>
    <d v="2014-03-12T00:00:00"/>
    <x v="2"/>
    <s v="March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d v="2011-08-11T00:00:00"/>
    <d v="2011-09-10T00:00:00"/>
    <x v="718"/>
    <d v="2011-09-10T00:00:00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d v="2010-06-11T00:00:00"/>
    <d v="2010-07-26T00:00:00"/>
    <x v="719"/>
    <d v="2010-07-26T00:00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d v="2012-06-21T00:00:00"/>
    <d v="2012-07-22T00:00:00"/>
    <x v="720"/>
    <d v="2012-07-22T00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d v="2017-01-02T00:00:00"/>
    <d v="2017-03-03T00:00:00"/>
    <x v="573"/>
    <d v="2017-03-03T00:00:00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d v="2014-01-02T00:00:00"/>
    <d v="2014-01-23T00:00:00"/>
    <x v="721"/>
    <d v="2014-01-23T00:00:00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5"/>
    <d v="2012-10-11T00:00:00"/>
    <d v="2012-12-10T00:00:00"/>
    <x v="722"/>
    <d v="2012-12-10T00:00:00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5"/>
    <d v="2012-04-04T00:00:00"/>
    <d v="2012-05-04T00:00:00"/>
    <x v="723"/>
    <d v="2012-05-04T00:00:00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d v="2012-07-26T00:00:00"/>
    <d v="2012-08-25T00:00:00"/>
    <x v="628"/>
    <d v="2012-08-25T00:00:00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5"/>
    <d v="2012-01-29T00:00:00"/>
    <d v="2012-02-29T00:00:00"/>
    <x v="724"/>
    <d v="2012-02-29T00:00:00"/>
    <x v="1"/>
    <s v="Februa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d v="2010-09-13T00:00:00"/>
    <d v="2010-10-22T00:00:00"/>
    <x v="725"/>
    <d v="2010-10-22T00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d v="2014-06-12T00:00:00"/>
    <d v="2014-07-13T00:00:00"/>
    <x v="42"/>
    <d v="2014-07-13T00:0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d v="2014-11-01T00:00:00"/>
    <d v="2014-12-01T00:00:00"/>
    <x v="432"/>
    <d v="2014-12-01T00:00:00"/>
    <x v="4"/>
    <s v="December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d v="2012-11-14T00:00:00"/>
    <d v="2012-12-19T00:00:00"/>
    <x v="726"/>
    <d v="2012-12-19T00:00:00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d v="2013-10-15T00:00:00"/>
    <d v="2013-11-14T00:00:00"/>
    <x v="727"/>
    <d v="2013-11-14T00:00:00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d v="2011-10-30T00:00:00"/>
    <d v="2011-12-12T00:00:00"/>
    <x v="728"/>
    <d v="2011-12-12T00:00:00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3"/>
    <d v="2014-08-27T00:00:00"/>
    <d v="2014-10-01T00:00:00"/>
    <x v="21"/>
    <d v="2014-10-01T00:00:00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3"/>
    <d v="2014-10-22T00:00:00"/>
    <d v="2014-11-21T00:00:00"/>
    <x v="322"/>
    <d v="2014-11-21T00:00:00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d v="2013-01-14T00:00:00"/>
    <d v="2013-02-13T00:00:00"/>
    <x v="729"/>
    <d v="2013-02-13T00:00:00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4"/>
    <d v="2013-10-28T00:00:00"/>
    <d v="2013-11-27T00:00:00"/>
    <x v="730"/>
    <d v="2013-11-27T00:00:00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d v="2010-06-08T00:00:00"/>
    <d v="2010-07-08T00:00:00"/>
    <x v="731"/>
    <d v="2010-07-08T00:00:00"/>
    <x v="0"/>
    <s v="July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d v="2012-04-14T00:00:00"/>
    <d v="2012-05-14T00:00:00"/>
    <x v="226"/>
    <d v="2012-05-14T00:00:00"/>
    <x v="6"/>
    <s v="May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5"/>
    <d v="2012-09-28T00:00:00"/>
    <d v="2012-11-17T00:00:00"/>
    <x v="732"/>
    <d v="2012-11-17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d v="2012-03-10T00:00:00"/>
    <d v="2012-04-08T00:00:00"/>
    <x v="733"/>
    <d v="2012-04-08T00:00:00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d v="2010-05-14T00:00:00"/>
    <d v="2010-06-25T00:00:00"/>
    <x v="734"/>
    <d v="2010-06-25T00:00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3"/>
    <d v="2014-02-10T00:00:00"/>
    <d v="2014-03-16T00:00:00"/>
    <x v="717"/>
    <d v="2014-03-16T00:00:00"/>
    <x v="2"/>
    <s v="March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4"/>
    <d v="2013-02-05T00:00:00"/>
    <d v="2013-03-22T00:00:00"/>
    <x v="735"/>
    <d v="2013-03-22T00:00:00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d v="2014-03-12T00:00:00"/>
    <d v="2014-05-11T00:00:00"/>
    <x v="736"/>
    <d v="2014-05-11T00:00:00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3"/>
    <d v="2014-04-04T00:00:00"/>
    <d v="2014-05-04T00:00:00"/>
    <x v="737"/>
    <d v="2014-05-04T00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d v="2015-12-30T00:00:00"/>
    <d v="2016-01-29T00:00:00"/>
    <x v="738"/>
    <d v="2016-01-29T00:00:00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d v="2011-12-05T00:00:00"/>
    <d v="2012-01-18T00:00:00"/>
    <x v="427"/>
    <d v="2012-01-18T0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d v="2013-10-04T00:00:00"/>
    <d v="2013-11-03T00:00:00"/>
    <x v="739"/>
    <d v="2013-11-03T00:00:00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d v="2012-08-03T00:00:00"/>
    <d v="2012-09-02T00:00:00"/>
    <x v="740"/>
    <d v="2012-09-02T00:00:00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d v="2013-05-22T00:00:00"/>
    <d v="2013-06-30T00:00:00"/>
    <x v="741"/>
    <d v="2013-06-30T00:00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d v="2015-06-26T00:00:00"/>
    <d v="2015-08-10T00:00:00"/>
    <x v="742"/>
    <d v="2015-08-10T00:00:00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d v="2017-01-10T00:00:00"/>
    <d v="2017-02-09T00:00:00"/>
    <x v="743"/>
    <d v="2017-02-09T00:00:00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d v="2016-01-13T00:00:00"/>
    <d v="2016-02-18T00:00:00"/>
    <x v="744"/>
    <d v="2016-02-18T00:00:00"/>
    <x v="1"/>
    <s v="February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2"/>
    <d v="2016-10-30T00:00:00"/>
    <d v="2016-11-29T00:00:00"/>
    <x v="745"/>
    <d v="2016-11-29T00:00:00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2"/>
    <d v="2016-03-15T00:00:00"/>
    <d v="2016-04-18T00:00:00"/>
    <x v="746"/>
    <d v="2016-04-18T00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d v="2016-12-28T00:00:00"/>
    <d v="2017-02-18T00:00:00"/>
    <x v="747"/>
    <d v="2017-02-18T00:00:00"/>
    <x v="11"/>
    <s v="February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d v="2016-08-10T00:00:00"/>
    <d v="2016-09-09T00:00:00"/>
    <x v="748"/>
    <d v="2016-09-09T00:00:00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d v="2016-05-01T00:00:00"/>
    <d v="2016-06-30T00:00:00"/>
    <x v="130"/>
    <d v="2016-06-30T00:00:00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d v="2016-02-11T00:00:00"/>
    <d v="2016-03-12T00:00:00"/>
    <x v="487"/>
    <d v="2016-03-12T00:00:00"/>
    <x v="2"/>
    <s v="March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d v="2015-12-22T00:00:00"/>
    <d v="2016-02-20T00:00:00"/>
    <x v="71"/>
    <d v="2016-02-20T00:00:00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0"/>
    <d v="2015-12-18T00:00:00"/>
    <d v="2016-01-17T00:00:00"/>
    <x v="749"/>
    <d v="2016-01-17T00:00:00"/>
    <x v="11"/>
    <s v="January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2"/>
    <d v="2016-04-20T00:00:00"/>
    <d v="2016-06-04T00:00:00"/>
    <x v="750"/>
    <d v="2016-06-04T00:00:00"/>
    <x v="6"/>
    <s v="June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2"/>
    <d v="2016-10-19T00:00:00"/>
    <d v="2016-11-18T00:00:00"/>
    <x v="751"/>
    <d v="2016-11-18T00:00:00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d v="2014-12-25T00:00:00"/>
    <d v="2015-01-24T00:00:00"/>
    <x v="752"/>
    <d v="2015-01-24T00:00:00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0"/>
    <d v="2015-07-09T00:00:00"/>
    <d v="2015-08-20T00:00:00"/>
    <x v="513"/>
    <d v="2015-08-20T00:00:00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2"/>
    <d v="2016-08-04T00:00:00"/>
    <d v="2016-09-13T00:00:00"/>
    <x v="753"/>
    <d v="2016-09-13T00:00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0"/>
    <d v="2015-02-25T00:00:00"/>
    <d v="2015-04-26T00:00:00"/>
    <x v="754"/>
    <d v="2015-04-26T00:00:00"/>
    <x v="2"/>
    <s v="April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2"/>
    <d v="2016-10-17T00:00:00"/>
    <d v="2016-11-17T00:00:00"/>
    <x v="755"/>
    <d v="2016-11-17T00:00:00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0"/>
    <d v="2015-03-19T00:00:00"/>
    <d v="2015-04-09T00:00:00"/>
    <x v="506"/>
    <d v="2015-04-09T00:00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3"/>
    <d v="2014-12-19T00:00:00"/>
    <d v="2015-01-18T00:00:00"/>
    <x v="756"/>
    <d v="2015-01-18T00:00:00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d v="2017-01-31T00:00:00"/>
    <d v="2017-03-14T00:00:00"/>
    <x v="1"/>
    <d v="2017-03-14T00:00:00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d v="2017-01-05T00:00:00"/>
    <d v="2017-02-20T00:00:00"/>
    <x v="757"/>
    <d v="2017-02-20T00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2"/>
    <d v="2016-01-04T00:00:00"/>
    <d v="2016-02-11T00:00:00"/>
    <x v="758"/>
    <d v="2016-02-11T00:00:00"/>
    <x v="1"/>
    <s v="February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2"/>
    <d v="2016-09-12T00:00:00"/>
    <d v="2016-10-17T00:00:00"/>
    <x v="759"/>
    <d v="2016-10-17T00:00:00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0"/>
    <d v="2015-07-23T00:00:00"/>
    <d v="2015-09-01T00:00:00"/>
    <x v="760"/>
    <d v="2015-09-01T00:00:00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2"/>
    <d v="2016-09-23T00:00:00"/>
    <d v="2016-10-25T00:00:00"/>
    <x v="554"/>
    <d v="2016-10-25T00:00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2"/>
    <d v="2016-09-06T00:00:00"/>
    <d v="2016-10-06T00:00:00"/>
    <x v="761"/>
    <d v="2016-10-06T00:00:00"/>
    <x v="8"/>
    <s v="October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d v="2016-02-22T00:00:00"/>
    <d v="2016-04-22T00:00:00"/>
    <x v="762"/>
    <d v="2016-04-22T00:00:00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d v="2014-07-16T00:00:00"/>
    <d v="2014-08-15T00:00:00"/>
    <x v="763"/>
    <d v="2014-08-15T00:00:00"/>
    <x v="3"/>
    <s v="August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d v="2017-01-07T00:00:00"/>
    <d v="2017-02-09T00:00:00"/>
    <x v="764"/>
    <d v="2017-02-09T00:00:00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d v="2016-12-17T00:00:00"/>
    <d v="2017-01-22T00:00:00"/>
    <x v="765"/>
    <d v="2017-01-22T00:00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d v="2015-04-17T00:00:00"/>
    <d v="2015-06-01T00:00:00"/>
    <x v="310"/>
    <d v="2015-06-01T00:00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3"/>
    <d v="2014-08-05T00:00:00"/>
    <d v="2014-09-04T00:00:00"/>
    <x v="175"/>
    <d v="2014-09-04T00:00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0"/>
    <d v="2015-09-09T00:00:00"/>
    <d v="2015-11-08T00:00:00"/>
    <x v="15"/>
    <d v="2015-11-08T00:00:00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d v="2016-02-24T00:00:00"/>
    <d v="2016-03-25T00:00:00"/>
    <x v="766"/>
    <d v="2016-03-25T00:00:00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2"/>
    <d v="2016-04-29T00:00:00"/>
    <d v="2016-06-28T00:00:00"/>
    <x v="536"/>
    <d v="2016-06-28T00:00:00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d v="2015-06-29T00:00:00"/>
    <d v="2015-08-13T00:00:00"/>
    <x v="294"/>
    <d v="2015-08-13T00:00:00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d v="2016-01-22T00:00:00"/>
    <d v="2016-02-21T00:00:00"/>
    <x v="767"/>
    <d v="2016-02-21T00:00:00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2"/>
    <d v="2016-01-26T00:00:00"/>
    <d v="2016-02-25T00:00:00"/>
    <x v="768"/>
    <d v="2016-02-25T00:00:00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2"/>
    <d v="2016-05-16T00:00:00"/>
    <d v="2016-06-20T00:00:00"/>
    <x v="559"/>
    <d v="2016-06-20T00:00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3"/>
    <d v="2014-10-16T00:00:00"/>
    <d v="2014-11-30T00:00:00"/>
    <x v="26"/>
    <d v="2014-11-30T00:00:00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d v="2014-07-10T00:00:00"/>
    <d v="2014-08-09T00:00:00"/>
    <x v="448"/>
    <d v="2014-08-09T00:00:00"/>
    <x v="3"/>
    <s v="August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d v="2016-09-02T00:00:00"/>
    <d v="2016-10-02T00:00:00"/>
    <x v="117"/>
    <d v="2016-10-02T00:00:00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2"/>
    <d v="2016-07-23T00:00:00"/>
    <d v="2016-08-23T00:00:00"/>
    <x v="769"/>
    <d v="2016-08-23T00:00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0"/>
    <d v="2015-02-25T00:00:00"/>
    <d v="2015-03-27T00:00:00"/>
    <x v="754"/>
    <d v="2015-03-27T00:00:00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0"/>
    <d v="2015-12-01T00:00:00"/>
    <d v="2015-12-31T00:00:00"/>
    <x v="770"/>
    <d v="2015-12-31T00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0"/>
    <d v="2015-11-16T00:00:00"/>
    <d v="2016-01-09T00:00:00"/>
    <x v="27"/>
    <d v="2016-01-09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3"/>
    <d v="2014-05-14T00:00:00"/>
    <d v="2014-06-23T00:00:00"/>
    <x v="771"/>
    <d v="2014-06-23T00:00:0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d v="2016-09-01T00:00:00"/>
    <d v="2016-10-01T00:00:00"/>
    <x v="772"/>
    <d v="2016-10-01T00:00:00"/>
    <x v="8"/>
    <s v="October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2"/>
    <d v="2016-08-29T00:00:00"/>
    <d v="2016-09-28T00:00:00"/>
    <x v="773"/>
    <d v="2016-09-28T00:00:00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d v="2014-08-04T00:00:00"/>
    <d v="2014-09-03T00:00:00"/>
    <x v="163"/>
    <d v="2014-09-03T00:00:00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2"/>
    <d v="2016-06-17T00:00:00"/>
    <d v="2016-07-12T00:00:00"/>
    <x v="774"/>
    <d v="2016-07-12T00:00:00"/>
    <x v="0"/>
    <s v="July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2"/>
    <d v="2016-03-08T00:00:00"/>
    <d v="2016-05-07T00:00:00"/>
    <x v="301"/>
    <d v="2016-05-07T00:00:00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2"/>
    <d v="2016-10-09T00:00:00"/>
    <d v="2016-11-12T00:00:00"/>
    <x v="775"/>
    <d v="2016-11-12T00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3"/>
    <d v="2014-10-09T00:00:00"/>
    <d v="2014-11-30T00:00:00"/>
    <x v="776"/>
    <d v="2014-11-30T00:00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3"/>
    <d v="2014-11-04T00:00:00"/>
    <d v="2014-11-29T00:00:00"/>
    <x v="509"/>
    <d v="2014-11-29T00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d v="2014-06-27T00:00:00"/>
    <d v="2014-07-27T00:00:00"/>
    <x v="777"/>
    <d v="2014-07-27T00:00:00"/>
    <x v="0"/>
    <s v="July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3"/>
    <d v="2014-10-28T00:00:00"/>
    <d v="2014-11-27T00:00:00"/>
    <x v="583"/>
    <d v="2014-11-27T00:00:00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0"/>
    <d v="2015-10-04T00:00:00"/>
    <d v="2015-11-19T00:00:00"/>
    <x v="778"/>
    <d v="2015-11-19T00:00:00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3"/>
    <d v="2014-10-14T00:00:00"/>
    <d v="2014-11-13T00:00:00"/>
    <x v="309"/>
    <d v="2014-11-13T00:00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d v="2017-01-13T00:00:00"/>
    <d v="2017-03-14T00:00:00"/>
    <x v="779"/>
    <d v="2017-03-14T00:00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d v="2016-12-16T00:00:00"/>
    <d v="2017-01-30T00:00:00"/>
    <x v="89"/>
    <d v="2017-01-30T00:00:00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0"/>
    <d v="2015-11-17T00:00:00"/>
    <d v="2015-12-17T00:00:00"/>
    <x v="780"/>
    <d v="2015-12-17T00:00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1"/>
    <d v="2017-02-14T00:00:00"/>
    <d v="2017-03-16T00:00:00"/>
    <x v="781"/>
    <d v="2017-03-16T00:00:00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2"/>
    <d v="2016-01-19T00:00:00"/>
    <d v="2016-02-18T00:00:00"/>
    <x v="492"/>
    <d v="2016-02-18T00:00:00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0"/>
    <d v="2015-09-29T00:00:00"/>
    <d v="2015-10-30T00:00:00"/>
    <x v="475"/>
    <d v="2015-10-30T00:00:00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d v="2014-12-03T00:00:00"/>
    <d v="2014-12-12T00:00:00"/>
    <x v="782"/>
    <d v="2014-12-12T00:00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2"/>
    <d v="2016-11-02T00:00:00"/>
    <d v="2016-12-14T00:00:00"/>
    <x v="481"/>
    <d v="2016-12-14T00:00:00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2"/>
    <d v="2016-11-28T00:00:00"/>
    <d v="2016-12-28T00:00:00"/>
    <x v="681"/>
    <d v="2016-12-28T00:00:00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d v="2016-05-20T00:00:00"/>
    <d v="2016-06-19T00:00:00"/>
    <x v="783"/>
    <d v="2016-06-19T00:00:00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d v="2016-07-10T00:00:00"/>
    <d v="2016-09-04T00:00:00"/>
    <x v="784"/>
    <d v="2016-09-04T00:00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d v="2014-11-03T00:00:00"/>
    <d v="2014-12-18T00:00:00"/>
    <x v="504"/>
    <d v="2014-12-18T00:00:00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2"/>
    <d v="2016-12-10T00:00:00"/>
    <d v="2017-01-24T00:00:00"/>
    <x v="785"/>
    <d v="2017-01-24T00:00:00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0"/>
    <d v="2015-12-01T00:00:00"/>
    <d v="2015-12-29T00:00:00"/>
    <x v="770"/>
    <d v="2015-12-29T0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3"/>
    <d v="2014-11-11T00:00:00"/>
    <d v="2014-12-31T00:00:00"/>
    <x v="786"/>
    <d v="2014-12-31T00:00:00"/>
    <x v="4"/>
    <s v="December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0"/>
    <d v="2015-10-26T00:00:00"/>
    <d v="2015-11-25T00:00:00"/>
    <x v="537"/>
    <d v="2015-11-25T00:00:00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d v="2016-02-21T00:00:00"/>
    <d v="2016-04-06T00:00:00"/>
    <x v="787"/>
    <d v="2016-04-06T00:00:00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0"/>
    <d v="2015-10-12T00:00:00"/>
    <d v="2015-11-21T00:00:00"/>
    <x v="788"/>
    <d v="2015-11-21T00:00:00"/>
    <x v="9"/>
    <s v="November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2"/>
    <d v="2016-06-14T00:00:00"/>
    <d v="2016-07-14T00:00:00"/>
    <x v="488"/>
    <d v="2016-07-14T00:00:00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d v="2015-01-05T00:00:00"/>
    <d v="2015-02-04T00:00:00"/>
    <x v="196"/>
    <d v="2015-02-04T00:00:00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d v="2015-05-02T00:00:00"/>
    <d v="2015-06-01T00:00:00"/>
    <x v="789"/>
    <d v="2015-06-01T00:00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0"/>
    <d v="2015-09-24T00:00:00"/>
    <d v="2015-10-16T00:00:00"/>
    <x v="790"/>
    <d v="2015-10-16T00:00:00"/>
    <x v="8"/>
    <s v="October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0"/>
    <d v="2015-04-17T00:00:00"/>
    <d v="2015-05-17T00:00:00"/>
    <x v="310"/>
    <d v="2015-05-17T00:00:00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0"/>
    <d v="2015-05-21T00:00:00"/>
    <d v="2015-06-20T00:00:00"/>
    <x v="791"/>
    <d v="2015-06-20T00:00:00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2"/>
    <d v="2016-01-01T00:00:00"/>
    <d v="2016-01-31T00:00:00"/>
    <x v="339"/>
    <d v="2016-01-31T00:00:00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0"/>
    <d v="2015-02-14T00:00:00"/>
    <d v="2015-03-16T00:00:00"/>
    <x v="500"/>
    <d v="2015-03-16T00:00:00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d v="2016-02-26T00:00:00"/>
    <d v="2016-03-31T00:00:00"/>
    <x v="792"/>
    <d v="2016-03-31T00:00:00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3"/>
    <d v="2014-09-22T00:00:00"/>
    <d v="2014-10-22T00:00:00"/>
    <x v="120"/>
    <d v="2014-10-22T00:00:00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d v="2017-01-20T00:00:00"/>
    <d v="2017-03-06T00:00:00"/>
    <x v="793"/>
    <d v="2017-03-06T0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0"/>
    <d v="2015-02-09T00:00:00"/>
    <d v="2015-04-04T00:00:00"/>
    <x v="794"/>
    <d v="2015-04-04T00:00:00"/>
    <x v="2"/>
    <s v="April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2"/>
    <d v="2016-08-29T00:00:00"/>
    <d v="2016-09-12T00:00:00"/>
    <x v="773"/>
    <d v="2016-09-12T00:00:00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0"/>
    <d v="2015-11-16T00:00:00"/>
    <d v="2015-12-16T00:00:00"/>
    <x v="27"/>
    <d v="2015-12-16T00:00:00"/>
    <x v="4"/>
    <s v="December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2"/>
    <d v="2016-05-24T00:00:00"/>
    <d v="2016-06-23T00:00:00"/>
    <x v="152"/>
    <d v="2016-06-23T00:00:00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2"/>
    <d v="2016-11-14T00:00:00"/>
    <d v="2016-12-12T00:00:00"/>
    <x v="295"/>
    <d v="2016-12-12T00:00:0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2"/>
    <d v="2016-07-03T00:00:00"/>
    <d v="2016-08-04T00:00:00"/>
    <x v="795"/>
    <d v="2016-08-04T00:00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0"/>
    <d v="2015-01-12T00:00:00"/>
    <d v="2015-02-11T00:00:00"/>
    <x v="796"/>
    <d v="2015-02-11T00:00:0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5"/>
    <d v="2012-12-06T00:00:00"/>
    <d v="2013-01-07T00:00:00"/>
    <x v="610"/>
    <d v="2013-01-07T00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0"/>
    <d v="2015-04-25T00:00:00"/>
    <d v="2015-05-18T00:00:00"/>
    <x v="797"/>
    <d v="2015-05-18T00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d v="2016-02-18T00:00:00"/>
    <d v="2016-03-18T00:00:00"/>
    <x v="798"/>
    <d v="2016-03-18T00:00:00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2"/>
    <d v="2016-11-17T00:00:00"/>
    <d v="2016-12-13T00:00:00"/>
    <x v="799"/>
    <d v="2016-12-13T00:00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d v="2016-07-28T00:00:00"/>
    <d v="2016-08-27T00:00:00"/>
    <x v="570"/>
    <d v="2016-08-27T00:00:00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d v="2014-07-10T00:00:00"/>
    <d v="2014-07-30T00:00:00"/>
    <x v="448"/>
    <d v="2014-07-30T00:00:00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d v="2014-07-31T00:00:00"/>
    <d v="2014-09-12T00:00:00"/>
    <x v="800"/>
    <d v="2014-09-12T0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0"/>
    <d v="2015-04-20T00:00:00"/>
    <d v="2015-05-20T00:00:00"/>
    <x v="121"/>
    <d v="2015-05-20T00:00:00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d v="2015-01-07T00:00:00"/>
    <d v="2015-03-05T00:00:00"/>
    <x v="801"/>
    <d v="2015-03-05T00:00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d v="2014-07-24T00:00:00"/>
    <d v="2014-08-23T00:00:00"/>
    <x v="414"/>
    <d v="2014-08-23T00:00:0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d v="2015-11-11T00:00:00"/>
    <d v="2015-12-26T00:00:00"/>
    <x v="802"/>
    <d v="2015-12-26T00:00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d v="2014-10-06T00:00:00"/>
    <d v="2014-11-05T00:00:00"/>
    <x v="803"/>
    <d v="2014-11-05T00:00:00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d v="2016-08-15T00:00:00"/>
    <d v="2016-09-24T00:00:00"/>
    <x v="804"/>
    <d v="2016-09-24T00:00:00"/>
    <x v="10"/>
    <s v="September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d v="2016-01-13T00:00:00"/>
    <d v="2016-02-12T00:00:00"/>
    <x v="744"/>
    <d v="2016-02-12T00:00:00"/>
    <x v="1"/>
    <s v="February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d v="2015-08-15T00:00:00"/>
    <d v="2015-09-14T00:00:00"/>
    <x v="805"/>
    <d v="2015-09-14T00:00:00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d v="2014-07-29T00:00:00"/>
    <d v="2014-08-26T00:00:00"/>
    <x v="806"/>
    <d v="2014-08-26T00:00:00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d v="2016-04-23T00:00:00"/>
    <d v="2016-06-06T00:00:00"/>
    <x v="807"/>
    <d v="2016-06-06T00:00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d v="2017-02-08T00:00:00"/>
    <d v="2017-03-05T00:00:00"/>
    <x v="808"/>
    <d v="2017-03-05T00:00:00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d v="2014-07-11T00:00:00"/>
    <d v="2014-08-10T00:00:00"/>
    <x v="526"/>
    <d v="2014-08-10T00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d v="2016-02-06T00:00:00"/>
    <d v="2016-03-07T00:00:00"/>
    <x v="809"/>
    <d v="2016-03-07T00:00:00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d v="2015-02-23T00:00:00"/>
    <d v="2015-04-24T00:00:00"/>
    <x v="297"/>
    <d v="2015-04-24T00:00:00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d v="2016-11-04T00:00:00"/>
    <d v="2016-12-04T00:00:00"/>
    <x v="581"/>
    <d v="2016-12-04T00:00:00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d v="2015-02-12T00:00:00"/>
    <d v="2015-03-25T00:00:00"/>
    <x v="140"/>
    <d v="2015-03-25T00:00:00"/>
    <x v="2"/>
    <s v="March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d v="2015-02-11T00:00:00"/>
    <d v="2015-03-13T00:00:00"/>
    <x v="303"/>
    <d v="2015-03-13T00:00:00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d v="2015-03-16T00:00:00"/>
    <d v="2015-04-15T00:00:00"/>
    <x v="199"/>
    <d v="2015-04-15T00:00:00"/>
    <x v="7"/>
    <s v="April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d v="2016-03-03T00:00:00"/>
    <d v="2016-05-01T00:00:00"/>
    <x v="810"/>
    <d v="2016-05-01T00:00:00"/>
    <x v="7"/>
    <s v="May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2"/>
    <d v="2016-07-05T00:00:00"/>
    <d v="2016-07-12T00:00:00"/>
    <x v="176"/>
    <d v="2016-07-12T00:00:00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d v="2016-07-31T00:00:00"/>
    <d v="2016-08-30T00:00:00"/>
    <x v="811"/>
    <d v="2016-08-30T00:00:00"/>
    <x v="3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4"/>
    <d v="2013-05-23T00:00:00"/>
    <d v="2013-07-07T00:00:00"/>
    <x v="812"/>
    <d v="2013-07-07T00:00:00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d v="2014-01-22T00:00:00"/>
    <d v="2014-02-19T00:00:00"/>
    <x v="218"/>
    <d v="2014-02-19T00:00:00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4"/>
    <d v="2013-06-20T00:00:00"/>
    <d v="2013-08-04T00:00:00"/>
    <x v="813"/>
    <d v="2013-08-04T00:00:00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d v="2013-11-21T00:00:00"/>
    <d v="2013-12-21T00:00:00"/>
    <x v="814"/>
    <d v="2013-12-21T00:00:00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d v="2016-03-11T00:00:00"/>
    <d v="2016-04-10T00:00:00"/>
    <x v="815"/>
    <d v="2016-04-10T00:00:00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4"/>
    <d v="2013-10-25T00:00:00"/>
    <d v="2013-11-26T00:00:00"/>
    <x v="816"/>
    <d v="2013-11-26T00:00:00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5"/>
    <d v="2012-09-10T00:00:00"/>
    <d v="2012-09-30T00:00:00"/>
    <x v="420"/>
    <d v="2012-09-30T00:00:00"/>
    <x v="8"/>
    <s v="September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d v="2015-10-18T00:00:00"/>
    <d v="2015-11-17T00:00:00"/>
    <x v="817"/>
    <d v="2015-11-17T00:00:00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d v="2014-01-06T00:00:00"/>
    <d v="2014-02-05T00:00:00"/>
    <x v="818"/>
    <d v="2014-02-05T00:00:00"/>
    <x v="1"/>
    <s v="February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6"/>
    <d v="2011-09-16T00:00:00"/>
    <d v="2011-10-16T00:00:00"/>
    <x v="819"/>
    <d v="2011-10-16T00:00:00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4"/>
    <d v="2013-12-04T00:00:00"/>
    <d v="2014-01-03T00:00:00"/>
    <x v="60"/>
    <d v="2014-01-03T00:00:00"/>
    <x v="11"/>
    <s v="January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d v="2012-04-06T00:00:00"/>
    <d v="2012-05-06T00:00:00"/>
    <x v="668"/>
    <d v="2012-05-06T00:00:00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d v="2014-07-18T00:00:00"/>
    <d v="2014-09-11T00:00:00"/>
    <x v="557"/>
    <d v="2014-09-11T00:00:0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0"/>
    <d v="2015-12-14T00:00:00"/>
    <d v="2016-01-13T00:00:00"/>
    <x v="820"/>
    <d v="2016-01-13T00:00:00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d v="2011-06-06T00:00:00"/>
    <d v="2011-07-21T00:00:00"/>
    <x v="821"/>
    <d v="2011-07-21T00:00:00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2"/>
    <d v="2016-04-19T00:00:00"/>
    <d v="2016-05-14T00:00:00"/>
    <x v="232"/>
    <d v="2016-05-14T00:00:00"/>
    <x v="6"/>
    <s v="May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3"/>
    <d v="2014-04-10T00:00:00"/>
    <d v="2014-05-10T00:00:00"/>
    <x v="822"/>
    <d v="2014-05-10T00:00:00"/>
    <x v="6"/>
    <s v="May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d v="2014-12-29T00:00:00"/>
    <d v="2015-01-28T00:00:00"/>
    <x v="823"/>
    <d v="2015-01-28T00:00:00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5"/>
    <d v="2012-07-11T00:00:00"/>
    <d v="2012-08-10T00:00:00"/>
    <x v="824"/>
    <d v="2012-08-10T00:00:00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3"/>
    <d v="2014-06-03T00:00:00"/>
    <d v="2014-08-02T00:00:00"/>
    <x v="6"/>
    <d v="2014-08-02T00:00:00"/>
    <x v="0"/>
    <s v="August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d v="2014-07-09T00:00:00"/>
    <d v="2014-08-08T00:00:00"/>
    <x v="600"/>
    <d v="2014-08-08T00:00:00"/>
    <x v="3"/>
    <s v="August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d v="2016-02-13T00:00:00"/>
    <d v="2016-03-14T00:00:00"/>
    <x v="825"/>
    <d v="2016-03-14T00:00:00"/>
    <x v="2"/>
    <s v="March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d v="2014-07-25T00:00:00"/>
    <d v="2014-08-24T00:00:00"/>
    <x v="826"/>
    <d v="2014-08-24T00:00:00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d v="2014-05-16T00:00:00"/>
    <d v="2014-06-15T00:00:00"/>
    <x v="827"/>
    <d v="2014-06-15T00:00:00"/>
    <x v="5"/>
    <s v="June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3"/>
    <d v="2014-03-25T00:00:00"/>
    <d v="2014-04-24T00:00:00"/>
    <x v="828"/>
    <d v="2014-04-24T00:00:00"/>
    <x v="7"/>
    <s v="April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0"/>
    <d v="2015-05-26T00:00:00"/>
    <d v="2015-06-25T00:00:00"/>
    <x v="829"/>
    <d v="2015-06-25T00:00:00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d v="2015-04-28T00:00:00"/>
    <d v="2015-05-28T00:00:00"/>
    <x v="830"/>
    <d v="2015-05-28T00:00:00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d v="2016-03-11T00:00:00"/>
    <d v="2016-04-10T00:00:00"/>
    <x v="815"/>
    <d v="2016-04-10T00:00:00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d v="2012-12-06T00:00:00"/>
    <d v="2013-01-05T00:00:00"/>
    <x v="610"/>
    <d v="2013-01-05T00:00:00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2"/>
    <d v="2016-01-27T00:00:00"/>
    <d v="2016-02-11T00:00:00"/>
    <x v="150"/>
    <d v="2016-02-11T00:00:00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6"/>
    <d v="2011-09-09T00:00:00"/>
    <d v="2011-10-09T00:00:00"/>
    <x v="79"/>
    <d v="2011-10-09T00:00:00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4"/>
    <d v="2013-07-31T00:00:00"/>
    <d v="2013-08-30T00:00:00"/>
    <x v="595"/>
    <d v="2013-08-30T00:00:0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3"/>
    <d v="2014-09-03T00:00:00"/>
    <d v="2014-10-03T00:00:00"/>
    <x v="831"/>
    <d v="2014-10-03T00:0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3"/>
    <d v="2014-01-21T00:00:00"/>
    <d v="2014-03-02T00:00:00"/>
    <x v="832"/>
    <d v="2014-03-02T00:00:00"/>
    <x v="1"/>
    <s v="March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3"/>
    <d v="2014-03-14T00:00:00"/>
    <d v="2014-04-13T00:00:00"/>
    <x v="833"/>
    <d v="2014-04-13T00:00:00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d v="2015-04-13T00:00:00"/>
    <d v="2015-05-13T00:00:00"/>
    <x v="396"/>
    <d v="2015-05-13T00:00:00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d v="2016-01-14T00:00:00"/>
    <d v="2016-02-13T00:00:00"/>
    <x v="207"/>
    <d v="2016-02-13T00:00:00"/>
    <x v="1"/>
    <s v="February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2"/>
    <d v="2016-06-17T00:00:00"/>
    <d v="2016-07-14T00:00:00"/>
    <x v="774"/>
    <d v="2016-07-14T00:00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4"/>
    <d v="2013-10-29T00:00:00"/>
    <d v="2013-12-09T00:00:00"/>
    <x v="381"/>
    <d v="2013-12-09T00:00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2"/>
    <d v="2016-04-19T00:00:00"/>
    <d v="2016-06-18T00:00:00"/>
    <x v="232"/>
    <d v="2016-06-18T00:00:0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3"/>
    <d v="2014-05-12T00:00:00"/>
    <d v="2014-06-11T00:00:00"/>
    <x v="834"/>
    <d v="2014-06-11T00:00:00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d v="2014-02-21T00:00:00"/>
    <d v="2014-03-23T00:00:00"/>
    <x v="835"/>
    <d v="2014-03-23T00:00:00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5"/>
    <d v="2012-03-05T00:00:00"/>
    <d v="2012-04-04T00:00:00"/>
    <x v="836"/>
    <d v="2012-04-04T00:00:00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d v="2014-06-23T00:00:00"/>
    <d v="2014-07-23T00:00:00"/>
    <x v="577"/>
    <d v="2014-07-23T00:00:00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5"/>
    <d v="2012-02-13T00:00:00"/>
    <d v="2012-04-13T00:00:00"/>
    <x v="837"/>
    <d v="2012-04-13T00:00:00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2"/>
    <d v="2016-10-19T00:00:00"/>
    <d v="2016-11-18T00:00:00"/>
    <x v="751"/>
    <d v="2016-11-18T00:00:0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5"/>
    <d v="2012-11-07T00:00:00"/>
    <d v="2012-12-07T00:00:00"/>
    <x v="838"/>
    <d v="2012-12-07T00:00:00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d v="2015-12-08T00:00:00"/>
    <d v="2016-01-07T00:00:00"/>
    <x v="839"/>
    <d v="2016-01-07T00:00:0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3"/>
    <d v="2014-11-20T00:00:00"/>
    <d v="2015-01-19T00:00:00"/>
    <x v="840"/>
    <d v="2015-01-19T00:0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d v="2014-07-15T00:00:00"/>
    <d v="2014-08-14T00:00:00"/>
    <x v="62"/>
    <d v="2014-08-14T00:00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4"/>
    <d v="2013-09-09T00:00:00"/>
    <d v="2013-10-09T00:00:00"/>
    <x v="350"/>
    <d v="2013-10-09T00:00:00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d v="2016-02-29T00:00:00"/>
    <d v="2016-03-30T00:00:00"/>
    <x v="200"/>
    <d v="2016-03-30T00:00:00"/>
    <x v="2"/>
    <s v="March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5"/>
    <d v="2012-04-10T00:00:00"/>
    <d v="2012-06-09T00:00:00"/>
    <x v="841"/>
    <d v="2012-06-09T00:00:00"/>
    <x v="6"/>
    <s v="June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0"/>
    <d v="2015-11-25T00:00:00"/>
    <d v="2015-12-25T00:00:00"/>
    <x v="52"/>
    <d v="2015-12-25T00:00:00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3"/>
    <d v="2014-03-05T00:00:00"/>
    <d v="2014-04-04T00:00:00"/>
    <x v="413"/>
    <d v="2014-04-04T00:00:00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3"/>
    <d v="2014-03-24T00:00:00"/>
    <d v="2014-04-06T00:00:00"/>
    <x v="842"/>
    <d v="2014-04-06T00:00:00"/>
    <x v="7"/>
    <s v="April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d v="2011-09-13T00:00:00"/>
    <d v="2011-10-28T00:00:00"/>
    <x v="843"/>
    <d v="2011-10-28T00:00:00"/>
    <x v="8"/>
    <s v="October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d v="2016-02-12T00:00:00"/>
    <d v="2016-03-13T00:00:00"/>
    <x v="844"/>
    <d v="2016-03-13T00:00:00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d v="2013-05-16T00:00:00"/>
    <d v="2013-05-30T00:00:00"/>
    <x v="845"/>
    <d v="2013-05-30T00:00:00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3"/>
    <d v="2014-03-20T00:00:00"/>
    <d v="2014-04-19T00:00:00"/>
    <x v="666"/>
    <d v="2014-04-19T00:00:00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0"/>
    <d v="2015-03-31T00:00:00"/>
    <d v="2015-04-30T00:00:00"/>
    <x v="572"/>
    <d v="2015-04-30T00:00:00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d v="2015-07-27T00:00:00"/>
    <d v="2015-09-25T00:00:00"/>
    <x v="846"/>
    <d v="2015-09-25T00:00:0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d v="2016-06-14T00:00:00"/>
    <d v="2016-07-14T00:00:00"/>
    <x v="488"/>
    <d v="2016-07-14T00:00:00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3"/>
    <d v="2014-10-14T00:00:00"/>
    <d v="2014-11-14T00:00:00"/>
    <x v="309"/>
    <d v="2014-11-14T00:00:00"/>
    <x v="9"/>
    <s v="November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d v="2014-07-08T00:00:00"/>
    <d v="2014-08-07T00:00:00"/>
    <x v="3"/>
    <d v="2014-08-07T00:00:00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d v="2016-05-06T00:00:00"/>
    <d v="2016-06-05T00:00:00"/>
    <x v="53"/>
    <d v="2016-06-05T00:00:00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3"/>
    <d v="2014-09-26T00:00:00"/>
    <d v="2014-11-25T00:00:00"/>
    <x v="525"/>
    <d v="2014-11-25T00:00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d v="2015-11-24T00:00:00"/>
    <d v="2015-12-24T00:00:00"/>
    <x v="847"/>
    <d v="2015-12-24T00:00:00"/>
    <x v="4"/>
    <s v="December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2"/>
    <d v="2016-12-01T00:00:00"/>
    <d v="2016-12-31T00:00:00"/>
    <x v="848"/>
    <d v="2016-12-31T00:00:00"/>
    <x v="11"/>
    <s v="December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d v="2014-07-01T00:00:00"/>
    <d v="2014-07-31T00:00:00"/>
    <x v="849"/>
    <d v="2014-07-31T00:00:00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d v="2014-11-15T00:00:00"/>
    <d v="2014-11-28T00:00:00"/>
    <x v="850"/>
    <d v="2014-11-28T00:00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d v="2016-07-07T00:00:00"/>
    <d v="2016-08-06T00:00:00"/>
    <x v="139"/>
    <d v="2016-08-06T00:00:00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0"/>
    <d v="2015-11-19T00:00:00"/>
    <d v="2015-12-19T00:00:00"/>
    <x v="4"/>
    <d v="2015-12-19T00:00:00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2"/>
    <d v="2016-03-24T00:00:00"/>
    <d v="2016-04-23T00:00:00"/>
    <x v="851"/>
    <d v="2016-04-23T00:00:00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d v="2017-01-01T00:00:00"/>
    <d v="2017-01-21T00:00:00"/>
    <x v="852"/>
    <d v="2017-01-21T00:00:00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d v="2014-12-02T00:00:00"/>
    <d v="2015-01-01T00:00:00"/>
    <x v="489"/>
    <d v="2015-01-01T00:00:00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d v="2015-07-07T00:00:00"/>
    <d v="2015-08-06T00:00:00"/>
    <x v="458"/>
    <d v="2015-08-06T00:00:00"/>
    <x v="3"/>
    <s v="August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d v="2015-06-09T00:00:00"/>
    <d v="2015-07-09T00:00:00"/>
    <x v="206"/>
    <d v="2015-07-09T00:00:0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d v="2015-01-17T00:00:00"/>
    <d v="2015-02-16T00:00:00"/>
    <x v="486"/>
    <d v="2015-02-16T00:00:00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d v="2015-11-16T00:00:00"/>
    <d v="2015-12-16T00:00:00"/>
    <x v="27"/>
    <d v="2015-12-16T00:00:00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d v="2015-03-29T00:00:00"/>
    <d v="2015-04-28T00:00:00"/>
    <x v="853"/>
    <d v="2015-04-28T00:00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d v="2014-08-03T00:00:00"/>
    <d v="2014-10-02T00:00:00"/>
    <x v="854"/>
    <d v="2014-10-02T00:00:00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3"/>
    <d v="2014-03-25T00:00:00"/>
    <d v="2014-05-02T00:00:00"/>
    <x v="828"/>
    <d v="2014-05-02T00:00:00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d v="2014-08-20T00:00:00"/>
    <d v="2014-10-19T00:00:00"/>
    <x v="855"/>
    <d v="2014-10-19T00:00:00"/>
    <x v="10"/>
    <s v="October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2"/>
    <d v="2016-10-31T00:00:00"/>
    <d v="2016-12-01T00:00:00"/>
    <x v="856"/>
    <d v="2016-12-01T00:00:00"/>
    <x v="9"/>
    <s v="December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d v="2016-05-17T00:00:00"/>
    <d v="2016-06-16T00:00:00"/>
    <x v="300"/>
    <d v="2016-06-16T00:00:00"/>
    <x v="5"/>
    <s v="June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d v="2015-11-09T00:00:00"/>
    <d v="2016-01-08T00:00:00"/>
    <x v="25"/>
    <d v="2016-01-08T00:00:00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d v="2015-08-07T00:00:00"/>
    <d v="2015-09-06T00:00:00"/>
    <x v="451"/>
    <d v="2015-09-06T00:00:00"/>
    <x v="10"/>
    <s v="September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0"/>
    <d v="2015-04-15T00:00:00"/>
    <d v="2015-05-15T00:00:00"/>
    <x v="137"/>
    <d v="2015-05-15T00:00:00"/>
    <x v="6"/>
    <s v="May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d v="2015-05-19T00:00:00"/>
    <d v="2015-06-18T00:00:00"/>
    <x v="511"/>
    <d v="2015-06-18T00:00:00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0"/>
    <d v="2015-08-06T00:00:00"/>
    <d v="2015-09-05T00:00:00"/>
    <x v="857"/>
    <d v="2015-09-05T00:00:00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d v="2014-07-15T00:00:00"/>
    <d v="2014-08-14T00:00:00"/>
    <x v="62"/>
    <d v="2014-08-14T00:00:00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d v="2015-01-24T00:00:00"/>
    <d v="2015-02-23T00:00:00"/>
    <x v="858"/>
    <d v="2015-02-23T00:00:00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3"/>
    <d v="2014-10-06T00:00:00"/>
    <d v="2014-12-05T00:00:00"/>
    <x v="803"/>
    <d v="2014-12-05T00:00:0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3"/>
    <d v="2014-11-08T00:00:00"/>
    <d v="2014-12-08T00:00:00"/>
    <x v="859"/>
    <d v="2014-12-08T00:00:00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d v="2015-05-30T00:00:00"/>
    <d v="2015-06-30T00:00:00"/>
    <x v="860"/>
    <d v="2015-06-30T00:00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0"/>
    <d v="2015-02-25T00:00:00"/>
    <d v="2015-03-27T00:00:00"/>
    <x v="754"/>
    <d v="2015-03-27T00:00:00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d v="2015-04-28T00:00:00"/>
    <d v="2015-05-19T00:00:00"/>
    <x v="830"/>
    <d v="2015-05-19T00:00:00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3"/>
    <d v="2014-08-25T00:00:00"/>
    <d v="2014-09-25T00:00:00"/>
    <x v="861"/>
    <d v="2014-09-25T00:00:00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d v="2014-07-10T00:00:00"/>
    <d v="2014-08-09T00:00:00"/>
    <x v="448"/>
    <d v="2014-08-09T00:00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d v="2016-05-19T00:00:00"/>
    <d v="2016-06-18T00:00:00"/>
    <x v="862"/>
    <d v="2016-06-18T00:00:00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3"/>
    <d v="2014-06-02T00:00:00"/>
    <d v="2014-07-06T00:00:00"/>
    <x v="154"/>
    <d v="2014-07-06T00:00:0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0"/>
    <d v="2015-05-26T00:00:00"/>
    <d v="2015-06-25T00:00:00"/>
    <x v="829"/>
    <d v="2015-06-25T00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3"/>
    <d v="2014-08-12T00:00:00"/>
    <d v="2014-09-12T00:00:00"/>
    <x v="371"/>
    <d v="2014-09-12T00:00:00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d v="2016-08-22T00:00:00"/>
    <d v="2016-09-21T00:00:00"/>
    <x v="75"/>
    <d v="2016-09-21T00:00:00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0"/>
    <d v="2015-01-23T00:00:00"/>
    <d v="2015-02-22T00:00:00"/>
    <x v="863"/>
    <d v="2015-02-22T00:00:00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d v="2015-04-30T00:00:00"/>
    <d v="2015-05-30T00:00:00"/>
    <x v="864"/>
    <d v="2015-05-30T00:00:00"/>
    <x v="6"/>
    <s v="May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d v="2014-10-26T00:00:00"/>
    <d v="2014-11-13T00:00:00"/>
    <x v="138"/>
    <d v="2014-11-13T00:00:00"/>
    <x v="9"/>
    <s v="November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d v="2014-07-21T00:00:00"/>
    <d v="2014-08-20T00:00:00"/>
    <x v="33"/>
    <d v="2014-08-20T00:00:00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d v="2015-06-28T00:00:00"/>
    <d v="2015-08-02T00:00:00"/>
    <x v="865"/>
    <d v="2015-08-02T00:00:00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2"/>
    <d v="2016-04-08T00:00:00"/>
    <d v="2016-05-08T00:00:00"/>
    <x v="8"/>
    <d v="2016-05-08T00:00:00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d v="2015-06-15T00:00:00"/>
    <d v="2015-07-15T00:00:00"/>
    <x v="866"/>
    <d v="2015-07-15T00:00:00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d v="2017-01-10T00:00:00"/>
    <d v="2017-03-06T00:00:00"/>
    <x v="743"/>
    <d v="2017-03-06T00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d v="2014-09-15T00:00:00"/>
    <d v="2014-10-15T00:00:00"/>
    <x v="867"/>
    <d v="2014-10-15T00:00:00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d v="2014-07-17T00:00:00"/>
    <d v="2014-08-16T00:00:00"/>
    <x v="325"/>
    <d v="2014-08-16T00:00:00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0"/>
    <d v="2015-09-28T00:00:00"/>
    <d v="2015-10-28T00:00:00"/>
    <x v="373"/>
    <d v="2015-10-28T00:00:00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3"/>
    <d v="2014-05-22T00:00:00"/>
    <d v="2014-06-28T00:00:00"/>
    <x v="868"/>
    <d v="2014-06-28T00:00:00"/>
    <x v="5"/>
    <s v="June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0"/>
    <d v="2015-01-30T00:00:00"/>
    <d v="2015-03-01T00:00:00"/>
    <x v="869"/>
    <d v="2015-03-01T00:00:00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d v="2016-12-24T00:00:00"/>
    <d v="2017-01-12T00:00:00"/>
    <x v="870"/>
    <d v="2017-01-12T00:00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2"/>
    <d v="2016-10-13T00:00:00"/>
    <d v="2016-11-01T00:00:00"/>
    <x v="680"/>
    <d v="2016-11-01T00:00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d v="2017-01-06T00:00:00"/>
    <d v="2017-02-06T00:00:00"/>
    <x v="182"/>
    <d v="2017-02-06T00:00:00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0"/>
    <d v="2015-05-06T00:00:00"/>
    <d v="2015-06-07T00:00:00"/>
    <x v="390"/>
    <d v="2015-06-07T00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0"/>
    <d v="2015-04-29T00:00:00"/>
    <d v="2015-06-01T00:00:00"/>
    <x v="871"/>
    <d v="2015-06-01T00:00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0"/>
    <d v="2015-04-15T00:00:00"/>
    <d v="2015-05-17T00:00:00"/>
    <x v="137"/>
    <d v="2015-05-17T00:00:00"/>
    <x v="6"/>
    <s v="Ma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2"/>
    <d v="2016-12-07T00:00:00"/>
    <d v="2016-12-28T00:00:00"/>
    <x v="169"/>
    <d v="2016-12-28T00:00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2"/>
    <d v="2016-06-08T00:00:00"/>
    <d v="2016-06-29T00:00:00"/>
    <x v="872"/>
    <d v="2016-06-29T00:00:00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3"/>
    <d v="2014-08-01T00:00:00"/>
    <d v="2014-08-31T00:00:00"/>
    <x v="873"/>
    <d v="2014-08-31T00:00:00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d v="2016-02-19T00:00:00"/>
    <d v="2016-03-20T00:00:00"/>
    <x v="874"/>
    <d v="2016-03-20T00:00:00"/>
    <x v="2"/>
    <s v="March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d v="2017-01-12T00:00:00"/>
    <d v="2017-02-11T00:00:00"/>
    <x v="875"/>
    <d v="2017-02-11T00:00:00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d v="2016-02-09T00:00:00"/>
    <d v="2016-04-09T00:00:00"/>
    <x v="876"/>
    <d v="2016-04-09T00:00:00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0"/>
    <d v="2015-03-09T00:00:00"/>
    <d v="2015-04-08T00:00:00"/>
    <x v="162"/>
    <d v="2015-04-08T00:00:00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0"/>
    <d v="2015-10-21T00:00:00"/>
    <d v="2015-12-20T00:00:00"/>
    <x v="877"/>
    <d v="2015-12-20T00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0"/>
    <d v="2015-11-18T00:00:00"/>
    <d v="2015-12-18T00:00:00"/>
    <x v="878"/>
    <d v="2015-12-18T00:00:00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d v="2016-05-13T00:00:00"/>
    <d v="2016-06-13T00:00:00"/>
    <x v="479"/>
    <d v="2016-06-13T00:00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0"/>
    <d v="2015-11-25T00:00:00"/>
    <d v="2015-12-30T00:00:00"/>
    <x v="52"/>
    <d v="2015-12-30T00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d v="2015-06-06T00:00:00"/>
    <d v="2015-07-08T00:00:00"/>
    <x v="601"/>
    <d v="2015-07-08T00:0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0"/>
    <d v="2015-03-26T00:00:00"/>
    <d v="2015-04-16T00:00:00"/>
    <x v="55"/>
    <d v="2015-04-16T00:00:00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2"/>
    <d v="2016-06-15T00:00:00"/>
    <d v="2016-07-15T00:00:00"/>
    <x v="879"/>
    <d v="2016-07-15T00:00:00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0"/>
    <d v="2015-05-28T00:00:00"/>
    <d v="2015-06-27T00:00:00"/>
    <x v="880"/>
    <d v="2015-06-27T00:00:00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0"/>
    <d v="2015-05-01T00:00:00"/>
    <d v="2015-05-31T00:00:00"/>
    <x v="108"/>
    <d v="2015-05-31T00:00:00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0"/>
    <d v="2015-10-20T00:00:00"/>
    <d v="2015-12-04T00:00:00"/>
    <x v="318"/>
    <d v="2015-12-04T00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0"/>
    <d v="2015-05-14T00:00:00"/>
    <d v="2015-06-13T00:00:00"/>
    <x v="495"/>
    <d v="2015-06-13T00:00:00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1"/>
    <d v="2017-02-06T00:00:00"/>
    <d v="2017-03-11T00:00:00"/>
    <x v="306"/>
    <d v="2017-03-11T00:00:00"/>
    <x v="2"/>
    <s v="March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2"/>
    <d v="2016-03-01T00:00:00"/>
    <d v="2016-03-31T00:00:00"/>
    <x v="881"/>
    <d v="2016-03-31T0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d v="2016-02-23T00:00:00"/>
    <d v="2016-03-24T00:00:00"/>
    <x v="386"/>
    <d v="2016-03-24T00:00:00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d v="2017-01-26T00:00:00"/>
    <d v="2017-02-25T00:00:00"/>
    <x v="523"/>
    <d v="2017-02-25T00:00:00"/>
    <x v="1"/>
    <s v="February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0"/>
    <d v="2015-05-08T00:00:00"/>
    <d v="2015-05-31T00:00:00"/>
    <x v="882"/>
    <d v="2015-05-31T00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d v="2016-05-25T00:00:00"/>
    <d v="2016-06-09T00:00:00"/>
    <x v="7"/>
    <d v="2016-06-09T00:00:00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0"/>
    <d v="2015-11-10T00:00:00"/>
    <d v="2015-11-26T00:00:00"/>
    <x v="453"/>
    <d v="2015-11-26T00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2"/>
    <d v="2016-12-27T00:00:00"/>
    <d v="2017-01-31T00:00:00"/>
    <x v="883"/>
    <d v="2017-01-31T00:00:0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d v="2015-04-10T00:00:00"/>
    <d v="2015-06-09T00:00:00"/>
    <x v="884"/>
    <d v="2015-06-09T00:00:00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3"/>
    <d v="2014-04-30T00:00:00"/>
    <d v="2014-05-30T00:00:00"/>
    <x v="402"/>
    <d v="2014-05-30T00:00:00"/>
    <x v="6"/>
    <s v="Ma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0"/>
    <d v="2015-08-31T00:00:00"/>
    <d v="2015-10-02T00:00:00"/>
    <x v="521"/>
    <d v="2015-10-02T00:00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2"/>
    <d v="2016-06-14T00:00:00"/>
    <d v="2016-07-14T00:00:00"/>
    <x v="488"/>
    <d v="2016-07-14T00:00:0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0"/>
    <d v="2015-10-01T00:00:00"/>
    <d v="2015-10-31T00:00:00"/>
    <x v="298"/>
    <d v="2015-10-31T00:00:00"/>
    <x v="9"/>
    <s v="October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2"/>
    <d v="2016-09-20T00:00:00"/>
    <d v="2016-10-20T00:00:00"/>
    <x v="885"/>
    <d v="2016-10-20T00:00:00"/>
    <x v="8"/>
    <s v="October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0"/>
    <d v="2015-07-26T00:00:00"/>
    <d v="2015-08-25T00:00:00"/>
    <x v="345"/>
    <d v="2015-08-25T00:00:00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2"/>
    <d v="2016-11-06T00:00:00"/>
    <d v="2016-12-03T00:00:00"/>
    <x v="886"/>
    <d v="2016-12-03T00:00:00"/>
    <x v="4"/>
    <s v="December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2"/>
    <d v="2016-03-01T00:00:00"/>
    <d v="2016-03-31T00:00:00"/>
    <x v="881"/>
    <d v="2016-03-31T00:00:00"/>
    <x v="7"/>
    <s v="March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2"/>
    <d v="2016-10-10T00:00:00"/>
    <d v="2016-11-10T00:00:00"/>
    <x v="887"/>
    <d v="2016-11-10T00:00:00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3"/>
    <d v="2014-04-07T00:00:00"/>
    <d v="2014-06-06T00:00:00"/>
    <x v="888"/>
    <d v="2014-06-06T00:00:00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4"/>
    <d v="2013-08-23T00:00:00"/>
    <d v="2013-10-22T00:00:00"/>
    <x v="889"/>
    <d v="2013-10-22T00:00:00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3"/>
    <d v="2014-03-17T00:00:00"/>
    <d v="2014-04-20T00:00:00"/>
    <x v="890"/>
    <d v="2014-04-20T00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d v="2014-07-07T00:00:00"/>
    <d v="2014-08-07T00:00:00"/>
    <x v="411"/>
    <d v="2014-08-07T00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6"/>
    <d v="2011-07-30T00:00:00"/>
    <d v="2011-09-28T00:00:00"/>
    <x v="891"/>
    <d v="2011-09-28T00:00:00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d v="2012-03-17T00:00:00"/>
    <d v="2012-04-16T00:00:00"/>
    <x v="892"/>
    <d v="2012-04-16T00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d v="2011-01-25T00:00:00"/>
    <d v="2011-02-24T00:00:00"/>
    <x v="893"/>
    <d v="2011-02-24T00:00:0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d v="2015-07-08T00:00:00"/>
    <d v="2015-08-27T00:00:00"/>
    <x v="894"/>
    <d v="2015-08-27T00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d v="2013-08-20T00:00:00"/>
    <d v="2013-10-06T00:00:00"/>
    <x v="259"/>
    <d v="2013-10-06T00:00:0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5"/>
    <d v="2012-01-31T00:00:00"/>
    <d v="2012-02-21T00:00:00"/>
    <x v="895"/>
    <d v="2012-02-21T00:00:00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d v="2015-01-03T00:00:00"/>
    <d v="2015-02-02T00:00:00"/>
    <x v="896"/>
    <d v="2015-02-02T00:00:00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d v="2013-11-04T00:00:00"/>
    <d v="2013-12-14T00:00:00"/>
    <x v="77"/>
    <d v="2013-12-14T00:00:00"/>
    <x v="4"/>
    <s v="December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d v="2012-07-20T00:00:00"/>
    <d v="2012-07-28T00:00:00"/>
    <x v="592"/>
    <d v="2012-07-28T00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d v="2012-08-04T00:00:00"/>
    <d v="2012-08-24T00:00:00"/>
    <x v="897"/>
    <d v="2012-08-24T00:00:00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6"/>
    <d v="2011-07-07T00:00:00"/>
    <d v="2011-08-06T00:00:00"/>
    <x v="591"/>
    <d v="2011-08-06T00:00:00"/>
    <x v="3"/>
    <s v="August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d v="2011-12-06T00:00:00"/>
    <d v="2012-01-05T00:00:00"/>
    <x v="898"/>
    <d v="2012-01-05T00:00:00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4"/>
    <d v="2013-05-14T00:00:00"/>
    <d v="2013-07-12T00:00:00"/>
    <x v="899"/>
    <d v="2013-07-12T00:00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3"/>
    <d v="2014-10-11T00:00:00"/>
    <d v="2014-11-03T00:00:00"/>
    <x v="673"/>
    <d v="2014-11-03T00:00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d v="2011-08-26T00:00:00"/>
    <d v="2011-09-11T00:00:00"/>
    <x v="900"/>
    <d v="2011-09-11T00:00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d v="2011-05-08T00:00:00"/>
    <d v="2011-07-08T00:00:00"/>
    <x v="901"/>
    <d v="2011-07-08T00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4"/>
    <d v="2013-03-22T00:00:00"/>
    <d v="2013-04-22T00:00:00"/>
    <x v="330"/>
    <d v="2013-04-22T00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3"/>
    <d v="2014-05-15T00:00:00"/>
    <d v="2014-06-14T00:00:00"/>
    <x v="902"/>
    <d v="2014-06-14T00:00:00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6"/>
    <d v="2011-10-21T00:00:00"/>
    <d v="2011-12-05T00:00:00"/>
    <x v="903"/>
    <d v="2011-12-05T00:00:00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4"/>
    <d v="2013-04-06T00:00:00"/>
    <d v="2013-05-06T00:00:00"/>
    <x v="904"/>
    <d v="2013-05-06T00:00:00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3"/>
    <d v="2014-05-08T00:00:00"/>
    <d v="2014-06-13T00:00:00"/>
    <x v="905"/>
    <d v="2014-06-13T00:00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5"/>
    <d v="2012-06-07T00:00:00"/>
    <d v="2012-07-07T00:00:00"/>
    <x v="906"/>
    <d v="2012-07-07T00:00:00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d v="2014-07-23T00:00:00"/>
    <d v="2014-09-06T00:00:00"/>
    <x v="907"/>
    <d v="2014-09-06T00:00:00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6"/>
    <d v="2011-07-27T00:00:00"/>
    <d v="2011-09-25T00:00:00"/>
    <x v="708"/>
    <d v="2011-09-25T00:00:00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4"/>
    <d v="2013-09-26T00:00:00"/>
    <d v="2013-10-24T00:00:00"/>
    <x v="361"/>
    <d v="2013-10-24T00:00:00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3"/>
    <d v="2014-08-04T00:00:00"/>
    <d v="2014-09-03T00:00:00"/>
    <x v="163"/>
    <d v="2014-09-03T00:00:00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7"/>
    <d v="2010-11-05T00:00:00"/>
    <d v="2010-12-31T00:00:00"/>
    <x v="908"/>
    <d v="2010-12-31T00:00:00"/>
    <x v="4"/>
    <s v="December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d v="2013-11-01T00:00:00"/>
    <d v="2013-12-01T00:00:00"/>
    <x v="598"/>
    <d v="2013-12-01T00:00:00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5"/>
    <d v="2012-01-13T00:00:00"/>
    <d v="2012-02-12T00:00:00"/>
    <x v="909"/>
    <d v="2012-02-12T00:00:00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6"/>
    <d v="2011-02-12T00:00:00"/>
    <d v="2011-04-02T00:00:00"/>
    <x v="910"/>
    <d v="2011-04-02T00:00:0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4"/>
    <d v="2013-08-01T00:00:00"/>
    <d v="2013-08-31T00:00:00"/>
    <x v="695"/>
    <d v="2013-08-31T00:00:00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3"/>
    <d v="2014-05-07T00:00:00"/>
    <d v="2014-06-08T00:00:00"/>
    <x v="911"/>
    <d v="2014-06-08T00:00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3"/>
    <d v="2014-01-27T00:00:00"/>
    <d v="2014-02-26T00:00:00"/>
    <x v="912"/>
    <d v="2014-02-26T00:00:0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4"/>
    <d v="2013-12-30T00:00:00"/>
    <d v="2014-01-29T00:00:00"/>
    <x v="913"/>
    <d v="2014-01-29T00:00:00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3"/>
    <d v="2014-01-17T00:00:00"/>
    <d v="2014-02-16T00:00:00"/>
    <x v="914"/>
    <d v="2014-02-16T00:00:00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3"/>
    <d v="2014-02-21T00:00:00"/>
    <d v="2014-03-28T00:00:00"/>
    <x v="835"/>
    <d v="2014-03-28T00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4"/>
    <d v="2013-09-30T00:00:00"/>
    <d v="2013-10-29T00:00:00"/>
    <x v="399"/>
    <d v="2013-10-29T00:00:00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7"/>
    <d v="2010-10-14T00:00:00"/>
    <d v="2010-11-30T00:00:00"/>
    <x v="915"/>
    <d v="2010-11-30T00:00:00"/>
    <x v="9"/>
    <s v="November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d v="2013-12-12T00:00:00"/>
    <d v="2014-01-11T00:00:00"/>
    <x v="431"/>
    <d v="2014-01-11T00:00:00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4"/>
    <d v="2013-06-24T00:00:00"/>
    <d v="2013-07-24T00:00:00"/>
    <x v="916"/>
    <d v="2013-07-24T00:00:00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4"/>
    <d v="2013-08-21T00:00:00"/>
    <d v="2013-09-20T00:00:00"/>
    <x v="917"/>
    <d v="2013-09-20T00:00:00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2"/>
    <d v="2016-03-16T00:00:00"/>
    <d v="2016-04-15T00:00:00"/>
    <x v="918"/>
    <d v="2016-04-15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5"/>
    <d v="2012-01-25T00:00:00"/>
    <d v="2012-03-25T00:00:00"/>
    <x v="274"/>
    <d v="2012-03-25T00:00:00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4"/>
    <d v="2013-10-14T00:00:00"/>
    <d v="2013-11-13T00:00:00"/>
    <x v="919"/>
    <d v="2013-11-13T00:00:00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7"/>
    <d v="2010-04-06T00:00:00"/>
    <d v="2010-06-14T00:00:00"/>
    <x v="920"/>
    <d v="2010-06-14T00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3"/>
    <d v="2014-08-01T00:00:00"/>
    <d v="2014-08-31T00:00:00"/>
    <x v="873"/>
    <d v="2014-08-31T00:00:00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5"/>
    <d v="2012-07-26T00:00:00"/>
    <d v="2012-08-30T00:00:00"/>
    <x v="628"/>
    <d v="2012-08-30T00:00:00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4"/>
    <d v="2013-07-03T00:00:00"/>
    <d v="2013-08-07T00:00:00"/>
    <x v="921"/>
    <d v="2013-08-07T00:00:00"/>
    <x v="3"/>
    <s v="August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8"/>
    <d v="2009-07-13T00:00:00"/>
    <d v="2009-08-31T00:00:00"/>
    <x v="922"/>
    <d v="2009-08-31T00:00:00"/>
    <x v="3"/>
    <s v="August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5"/>
    <d v="2012-07-31T00:00:00"/>
    <d v="2012-09-04T00:00:00"/>
    <x v="923"/>
    <d v="2012-09-04T00:00:00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3"/>
    <d v="2014-05-27T00:00:00"/>
    <d v="2014-06-24T00:00:00"/>
    <x v="85"/>
    <d v="2014-06-24T00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3"/>
    <d v="2014-02-11T00:00:00"/>
    <d v="2014-03-23T00:00:00"/>
    <x v="924"/>
    <d v="2014-03-23T00:00:0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7"/>
    <d v="2010-12-01T00:00:00"/>
    <d v="2011-03-01T00:00:00"/>
    <x v="925"/>
    <d v="2011-03-01T00:00:00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4"/>
    <d v="2013-07-08T00:00:00"/>
    <d v="2013-07-28T00:00:00"/>
    <x v="926"/>
    <d v="2013-07-28T00:00:00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d v="2013-11-08T00:00:00"/>
    <d v="2013-12-08T00:00:00"/>
    <x v="927"/>
    <d v="2013-12-08T00:00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4"/>
    <d v="2013-02-15T00:00:00"/>
    <d v="2013-03-10T00:00:00"/>
    <x v="928"/>
    <d v="2013-03-10T00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2"/>
    <d v="2016-12-08T00:00:00"/>
    <d v="2016-12-31T00:00:00"/>
    <x v="929"/>
    <d v="2016-12-31T00:00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d v="2015-06-05T00:00:00"/>
    <d v="2015-06-20T00:00:00"/>
    <x v="158"/>
    <d v="2015-06-20T00:00:00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d v="2015-02-04T00:00:00"/>
    <d v="2015-02-17T00:00:00"/>
    <x v="930"/>
    <d v="2015-02-17T00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d v="2015-04-13T00:00:00"/>
    <d v="2015-06-12T00:00:00"/>
    <x v="396"/>
    <d v="2015-06-12T00:00:00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2"/>
    <d v="2016-07-09T00:00:00"/>
    <d v="2016-08-09T00:00:00"/>
    <x v="931"/>
    <d v="2016-08-09T00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2"/>
    <d v="2016-12-04T00:00:00"/>
    <d v="2017-01-03T00:00:00"/>
    <x v="932"/>
    <d v="2017-01-03T00:00:00"/>
    <x v="11"/>
    <s v="January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0"/>
    <d v="2015-03-23T00:00:00"/>
    <d v="2015-04-23T00:00:00"/>
    <x v="518"/>
    <d v="2015-04-23T00:00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0"/>
    <d v="2015-03-01T00:00:00"/>
    <d v="2015-04-07T00:00:00"/>
    <x v="933"/>
    <d v="2015-04-07T00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0"/>
    <d v="2015-09-09T00:00:00"/>
    <d v="2015-10-06T00:00:00"/>
    <x v="15"/>
    <d v="2015-10-06T00:00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0"/>
    <d v="2015-10-15T00:00:00"/>
    <d v="2015-11-14T00:00:00"/>
    <x v="312"/>
    <d v="2015-11-14T00:00:00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0"/>
    <d v="2015-10-01T00:00:00"/>
    <d v="2015-10-19T00:00:00"/>
    <x v="298"/>
    <d v="2015-10-19T00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d v="2015-06-29T00:00:00"/>
    <d v="2015-07-29T00:00:00"/>
    <x v="294"/>
    <d v="2015-07-29T00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d v="2016-02-22T00:00:00"/>
    <d v="2016-03-13T00:00:00"/>
    <x v="762"/>
    <d v="2016-03-13T00:00:00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2"/>
    <d v="2016-04-01T00:00:00"/>
    <d v="2016-05-01T00:00:00"/>
    <x v="31"/>
    <d v="2016-05-01T00:00:00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2"/>
    <d v="2016-03-29T00:00:00"/>
    <d v="2016-04-28T00:00:00"/>
    <x v="934"/>
    <d v="2016-04-28T00:00:00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d v="2015-06-14T00:00:00"/>
    <d v="2015-07-14T00:00:00"/>
    <x v="935"/>
    <d v="2015-07-14T00:00:00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d v="2016-04-23T00:00:00"/>
    <d v="2016-06-01T00:00:00"/>
    <x v="807"/>
    <d v="2016-06-01T00:00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0"/>
    <d v="2015-07-10T00:00:00"/>
    <d v="2015-07-20T00:00:00"/>
    <x v="201"/>
    <d v="2015-07-20T00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d v="2016-10-31T00:00:00"/>
    <d v="2016-11-30T00:00:00"/>
    <x v="856"/>
    <d v="2016-11-30T00:00:00"/>
    <x v="9"/>
    <s v="November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2"/>
    <d v="2016-07-15T00:00:00"/>
    <d v="2016-07-31T00:00:00"/>
    <x v="189"/>
    <d v="2016-07-31T00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d v="2017-01-11T00:00:00"/>
    <d v="2017-03-12T00:00:00"/>
    <x v="936"/>
    <d v="2017-03-12T00:00:00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2"/>
    <d v="2016-06-22T00:00:00"/>
    <d v="2016-07-21T00:00:00"/>
    <x v="362"/>
    <d v="2016-07-21T00:0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3"/>
    <d v="2014-11-04T00:00:00"/>
    <d v="2014-12-04T00:00:00"/>
    <x v="509"/>
    <d v="2014-12-04T00:00:00"/>
    <x v="4"/>
    <s v="December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2"/>
    <d v="2016-01-18T00:00:00"/>
    <d v="2016-02-17T00:00:00"/>
    <x v="937"/>
    <d v="2016-02-17T00:00:00"/>
    <x v="1"/>
    <s v="February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2"/>
    <d v="2016-08-29T00:00:00"/>
    <d v="2016-10-08T00:00:00"/>
    <x v="773"/>
    <d v="2016-10-08T00:00:00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0"/>
    <d v="2015-09-10T00:00:00"/>
    <d v="2015-10-15T00:00:00"/>
    <x v="938"/>
    <d v="2015-10-15T00:00:00"/>
    <x v="8"/>
    <s v="October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2"/>
    <d v="2016-07-05T00:00:00"/>
    <d v="2016-08-19T00:00:00"/>
    <x v="176"/>
    <d v="2016-08-19T00:00:0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d v="2016-10-26T00:00:00"/>
    <d v="2016-11-30T00:00:00"/>
    <x v="426"/>
    <d v="2016-11-30T00:00:00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d v="2015-03-19T00:00:00"/>
    <d v="2015-04-18T00:00:00"/>
    <x v="506"/>
    <d v="2015-04-18T00:00:00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d v="2016-02-02T00:00:00"/>
    <d v="2016-03-03T00:00:00"/>
    <x v="167"/>
    <d v="2016-03-03T00:00:00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2"/>
    <d v="2016-08-22T00:00:00"/>
    <d v="2016-10-21T00:00:00"/>
    <x v="75"/>
    <d v="2016-10-21T00:00:0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0"/>
    <d v="2015-10-01T00:00:00"/>
    <d v="2015-11-05T00:00:00"/>
    <x v="298"/>
    <d v="2015-11-05T00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d v="2016-01-24T00:00:00"/>
    <d v="2016-02-28T00:00:00"/>
    <x v="939"/>
    <d v="2016-02-28T00:00:00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2"/>
    <d v="2016-05-30T00:00:00"/>
    <d v="2016-07-21T00:00:00"/>
    <x v="940"/>
    <d v="2016-07-21T00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3"/>
    <d v="2014-12-11T00:00:00"/>
    <d v="2015-01-10T00:00:00"/>
    <x v="560"/>
    <d v="2015-01-10T00:00:00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3"/>
    <d v="2014-06-26T00:00:00"/>
    <d v="2014-07-11T00:00:00"/>
    <x v="941"/>
    <d v="2014-07-11T00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2"/>
    <d v="2016-12-01T00:00:00"/>
    <d v="2016-12-30T00:00:00"/>
    <x v="848"/>
    <d v="2016-12-30T00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2"/>
    <d v="2016-11-23T00:00:00"/>
    <d v="2016-12-23T00:00:00"/>
    <x v="293"/>
    <d v="2016-12-23T00:00:00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d v="2015-04-21T00:00:00"/>
    <d v="2015-05-21T00:00:00"/>
    <x v="148"/>
    <d v="2015-05-21T00:00:00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2"/>
    <d v="2016-03-22T00:00:00"/>
    <d v="2016-04-26T00:00:00"/>
    <x v="942"/>
    <d v="2016-04-26T00:00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2"/>
    <d v="2016-09-13T00:00:00"/>
    <d v="2016-10-13T00:00:00"/>
    <x v="943"/>
    <d v="2016-10-13T00:00:00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2"/>
    <d v="2016-11-29T00:00:00"/>
    <d v="2016-12-29T00:00:00"/>
    <x v="944"/>
    <d v="2016-12-29T00:00:00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3"/>
    <d v="2014-12-01T00:00:00"/>
    <d v="2015-01-15T00:00:00"/>
    <x v="561"/>
    <d v="2015-01-15T00:00:00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0"/>
    <d v="2015-04-29T00:00:00"/>
    <d v="2015-05-29T00:00:00"/>
    <x v="871"/>
    <d v="2015-05-29T00:00:00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2"/>
    <d v="2016-08-30T00:00:00"/>
    <d v="2016-10-14T00:00:00"/>
    <x v="210"/>
    <d v="2016-10-14T00:00:00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3"/>
    <d v="2014-10-23T00:00:00"/>
    <d v="2014-12-02T00:00:00"/>
    <x v="324"/>
    <d v="2014-12-02T00:00:00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d v="2016-06-01T00:00:00"/>
    <d v="2016-07-01T00:00:00"/>
    <x v="679"/>
    <d v="2016-07-01T00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d v="2016-07-18T00:00:00"/>
    <d v="2016-08-17T00:00:00"/>
    <x v="945"/>
    <d v="2016-08-17T00:00:00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d v="2016-12-27T00:00:00"/>
    <d v="2017-01-26T00:00:00"/>
    <x v="883"/>
    <d v="2017-01-26T00:00:00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d v="2014-06-15T00:00:00"/>
    <d v="2014-07-15T00:00:00"/>
    <x v="946"/>
    <d v="2014-07-15T00:00:00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d v="2016-02-10T00:00:00"/>
    <d v="2016-03-11T00:00:00"/>
    <x v="947"/>
    <d v="2016-03-11T00:00:00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0"/>
    <d v="2015-11-05T00:00:00"/>
    <d v="2015-12-05T00:00:00"/>
    <x v="948"/>
    <d v="2015-12-05T00:00:00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3"/>
    <d v="2014-11-12T00:00:00"/>
    <d v="2014-12-17T00:00:00"/>
    <x v="550"/>
    <d v="2014-12-17T00:00:00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1"/>
    <d v="2017-02-01T00:00:00"/>
    <d v="2017-03-03T00:00:00"/>
    <x v="173"/>
    <d v="2017-03-03T00:00:00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0"/>
    <d v="2015-07-03T00:00:00"/>
    <d v="2015-08-02T00:00:00"/>
    <x v="949"/>
    <d v="2015-08-02T00:00:00"/>
    <x v="3"/>
    <s v="August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3"/>
    <d v="2014-10-24T00:00:00"/>
    <d v="2014-12-08T00:00:00"/>
    <x v="950"/>
    <d v="2014-12-08T00:00:00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d v="2014-07-16T00:00:00"/>
    <d v="2014-08-15T00:00:00"/>
    <x v="763"/>
    <d v="2014-08-15T00:00:00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2"/>
    <d v="2016-08-30T00:00:00"/>
    <d v="2016-10-01T00:00:00"/>
    <x v="210"/>
    <d v="2016-10-01T00:00:00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d v="2015-06-17T00:00:00"/>
    <d v="2015-07-17T00:00:00"/>
    <x v="951"/>
    <d v="2015-07-17T00:00:00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2"/>
    <d v="2016-06-21T00:00:00"/>
    <d v="2016-08-18T00:00:00"/>
    <x v="952"/>
    <d v="2016-08-18T00:00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2"/>
    <d v="2016-06-01T00:00:00"/>
    <d v="2016-06-30T00:00:00"/>
    <x v="679"/>
    <d v="2016-06-30T00:00:00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3"/>
    <d v="2014-06-09T00:00:00"/>
    <d v="2014-07-14T00:00:00"/>
    <x v="430"/>
    <d v="2014-07-14T00:00:00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4"/>
    <d v="2013-05-27T00:00:00"/>
    <d v="2013-06-26T00:00:00"/>
    <x v="953"/>
    <d v="2013-06-26T00:00:00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0"/>
    <d v="2015-02-05T00:00:00"/>
    <d v="2015-03-07T00:00:00"/>
    <x v="954"/>
    <d v="2015-03-07T00:00:00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3"/>
    <d v="2014-11-20T00:00:00"/>
    <d v="2014-12-18T00:00:00"/>
    <x v="840"/>
    <d v="2014-12-18T00:00:00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0"/>
    <d v="2015-11-09T00:00:00"/>
    <d v="2015-12-16T00:00:00"/>
    <x v="25"/>
    <d v="2015-12-16T00:00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0"/>
    <d v="2015-11-25T00:00:00"/>
    <d v="2015-12-25T00:00:00"/>
    <x v="52"/>
    <d v="2015-12-25T00:00:00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2"/>
    <d v="2016-01-13T00:00:00"/>
    <d v="2016-02-12T00:00:00"/>
    <x v="744"/>
    <d v="2016-02-12T00:00:00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0"/>
    <d v="2015-07-15T00:00:00"/>
    <d v="2015-09-04T00:00:00"/>
    <x v="20"/>
    <d v="2015-09-04T00:00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4"/>
    <d v="2013-02-03T00:00:00"/>
    <d v="2013-03-10T00:00:00"/>
    <x v="955"/>
    <d v="2013-03-10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2"/>
    <d v="2016-05-12T00:00:00"/>
    <d v="2016-06-11T00:00:00"/>
    <x v="956"/>
    <d v="2016-06-11T00:00:00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5"/>
    <d v="2012-10-31T00:00:00"/>
    <d v="2012-11-30T00:00:00"/>
    <x v="957"/>
    <d v="2012-11-30T0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4"/>
    <d v="2013-06-04T00:00:00"/>
    <d v="2013-07-04T00:00:00"/>
    <x v="958"/>
    <d v="2013-07-04T00:00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4"/>
    <d v="2013-01-30T00:00:00"/>
    <d v="2013-03-01T00:00:00"/>
    <x v="285"/>
    <d v="2013-03-01T00:00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6"/>
    <d v="2011-05-26T00:00:00"/>
    <d v="2011-06-25T00:00:00"/>
    <x v="959"/>
    <d v="2011-06-25T00:00:00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6"/>
    <d v="2011-05-05T00:00:00"/>
    <d v="2011-07-06T00:00:00"/>
    <x v="960"/>
    <d v="2011-07-06T00:00:00"/>
    <x v="5"/>
    <s v="Jul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5"/>
    <d v="2012-07-05T00:00:00"/>
    <d v="2012-08-02T00:00:00"/>
    <x v="961"/>
    <d v="2012-08-02T00:00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3"/>
    <d v="2014-05-22T00:00:00"/>
    <d v="2014-06-21T00:00:00"/>
    <x v="868"/>
    <d v="2014-06-21T00:00:00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d v="2013-07-09T00:00:00"/>
    <d v="2013-09-07T00:00:00"/>
    <x v="962"/>
    <d v="2013-09-07T00:00:00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d v="2016-01-27T00:00:00"/>
    <d v="2016-02-15T00:00:00"/>
    <x v="150"/>
    <d v="2016-02-15T00:00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3"/>
    <d v="2014-11-08T00:00:00"/>
    <d v="2015-01-07T00:00:00"/>
    <x v="859"/>
    <d v="2015-01-07T00:00:00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0"/>
    <d v="2015-02-14T00:00:00"/>
    <d v="2015-03-16T00:00:00"/>
    <x v="500"/>
    <d v="2015-03-16T00:00:00"/>
    <x v="2"/>
    <s v="March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3"/>
    <d v="2014-10-12T00:00:00"/>
    <d v="2014-11-26T00:00:00"/>
    <x v="963"/>
    <d v="2014-11-26T00:00:00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0"/>
    <d v="2015-10-14T00:00:00"/>
    <d v="2015-11-13T00:00:00"/>
    <x v="83"/>
    <d v="2015-11-13T00:00:0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0"/>
    <d v="2015-05-21T00:00:00"/>
    <d v="2015-06-14T00:00:00"/>
    <x v="791"/>
    <d v="2015-06-14T00:00:00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3"/>
    <d v="2014-03-12T00:00:00"/>
    <d v="2014-04-11T00:00:00"/>
    <x v="736"/>
    <d v="2014-04-11T00:00:00"/>
    <x v="7"/>
    <s v="April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4"/>
    <d v="2013-09-30T00:00:00"/>
    <d v="2013-10-15T00:00:00"/>
    <x v="399"/>
    <d v="2013-10-15T00:00:00"/>
    <x v="8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0"/>
    <d v="2015-04-07T00:00:00"/>
    <d v="2015-05-07T00:00:00"/>
    <x v="302"/>
    <d v="2015-05-07T00:00:00"/>
    <x v="6"/>
    <s v="May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d v="2012-06-12T00:00:00"/>
    <d v="2012-07-12T00:00:00"/>
    <x v="663"/>
    <d v="2012-07-12T00:00:00"/>
    <x v="0"/>
    <s v="Jul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2"/>
    <d v="2016-11-30T00:00:00"/>
    <d v="2016-12-30T00:00:00"/>
    <x v="964"/>
    <d v="2016-12-30T00:00:00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d v="2016-02-23T00:00:00"/>
    <d v="2016-03-24T00:00:00"/>
    <x v="386"/>
    <d v="2016-03-24T00:00:00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2"/>
    <d v="2016-12-15T00:00:00"/>
    <d v="2017-01-14T00:00:00"/>
    <x v="965"/>
    <d v="2017-01-14T00:00:00"/>
    <x v="11"/>
    <s v="January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2"/>
    <d v="2016-11-03T00:00:00"/>
    <d v="2016-12-03T00:00:00"/>
    <x v="966"/>
    <d v="2016-12-03T00:00:00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d v="2017-01-12T00:00:00"/>
    <d v="2017-02-02T00:00:00"/>
    <x v="875"/>
    <d v="2017-02-02T00:00:00"/>
    <x v="1"/>
    <s v="February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2"/>
    <d v="2016-07-17T00:00:00"/>
    <d v="2016-08-01T00:00:00"/>
    <x v="967"/>
    <d v="2016-08-01T00:00:00"/>
    <x v="3"/>
    <s v="August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0"/>
    <d v="2015-05-06T00:00:00"/>
    <d v="2015-06-05T00:00:00"/>
    <x v="390"/>
    <d v="2015-06-05T00:00:00"/>
    <x v="5"/>
    <s v="June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d v="2015-05-17T00:00:00"/>
    <d v="2015-06-08T00:00:00"/>
    <x v="968"/>
    <d v="2015-06-08T00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2"/>
    <d v="2016-11-29T00:00:00"/>
    <d v="2016-12-29T00:00:00"/>
    <x v="944"/>
    <d v="2016-12-29T00:00:00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4"/>
    <d v="2013-04-06T00:00:00"/>
    <d v="2013-05-06T00:00:00"/>
    <x v="904"/>
    <d v="2013-05-06T00:00:00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2"/>
    <d v="2016-12-02T00:00:00"/>
    <d v="2016-12-22T00:00:00"/>
    <x v="969"/>
    <d v="2016-12-22T00:00:00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d v="2015-06-05T00:00:00"/>
    <d v="2015-07-05T00:00:00"/>
    <x v="158"/>
    <d v="2015-07-05T00:00:00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2"/>
    <d v="2016-03-04T00:00:00"/>
    <d v="2016-04-29T00:00:00"/>
    <x v="469"/>
    <d v="2016-04-29T00:00:00"/>
    <x v="7"/>
    <s v="April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d v="2015-06-29T00:00:00"/>
    <d v="2015-07-29T00:00:00"/>
    <x v="294"/>
    <d v="2015-07-29T00:00:00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0"/>
    <d v="2015-05-02T00:00:00"/>
    <d v="2015-06-02T00:00:00"/>
    <x v="789"/>
    <d v="2015-06-02T00:0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2"/>
    <d v="2016-09-21T00:00:00"/>
    <d v="2016-10-17T00:00:00"/>
    <x v="567"/>
    <d v="2016-10-17T00:00:00"/>
    <x v="8"/>
    <s v="October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2"/>
    <d v="2016-07-14T00:00:00"/>
    <d v="2016-08-13T00:00:00"/>
    <x v="970"/>
    <d v="2016-08-13T00:00:00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0"/>
    <d v="2015-03-24T00:00:00"/>
    <d v="2015-04-27T00:00:00"/>
    <x v="524"/>
    <d v="2015-04-27T00:00:00"/>
    <x v="7"/>
    <s v="Apri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0"/>
    <d v="2015-07-08T00:00:00"/>
    <d v="2015-08-21T00:00:00"/>
    <x v="894"/>
    <d v="2015-08-21T00:00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2"/>
    <d v="2016-01-31T00:00:00"/>
    <d v="2016-03-02T00:00:00"/>
    <x v="374"/>
    <d v="2016-03-02T00:00:00"/>
    <x v="1"/>
    <s v="March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2"/>
    <d v="2016-07-02T00:00:00"/>
    <d v="2016-08-01T00:00:00"/>
    <x v="971"/>
    <d v="2016-08-01T00:00:00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d v="2017-01-16T00:00:00"/>
    <d v="2017-02-28T00:00:00"/>
    <x v="972"/>
    <d v="2017-02-28T00:00:00"/>
    <x v="1"/>
    <s v="February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2"/>
    <d v="2016-12-15T00:00:00"/>
    <d v="2017-01-14T00:00:00"/>
    <x v="965"/>
    <d v="2017-01-14T00:00:00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0"/>
    <d v="2015-01-14T00:00:00"/>
    <d v="2015-02-13T00:00:00"/>
    <x v="973"/>
    <d v="2015-02-13T00:00:00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2"/>
    <d v="2016-09-27T00:00:00"/>
    <d v="2016-10-27T00:00:00"/>
    <x v="974"/>
    <d v="2016-10-27T00:00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2"/>
    <d v="2016-06-05T00:00:00"/>
    <d v="2016-07-05T00:00:00"/>
    <x v="378"/>
    <d v="2016-07-05T00:00:00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3"/>
    <d v="2014-09-06T00:00:00"/>
    <d v="2014-10-06T00:00:00"/>
    <x v="975"/>
    <d v="2014-10-06T00:00:00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2"/>
    <d v="2016-05-08T00:00:00"/>
    <d v="2016-06-12T00:00:00"/>
    <x v="976"/>
    <d v="2016-06-12T00:0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4"/>
    <d v="2013-05-05T00:00:00"/>
    <d v="2013-05-26T00:00:00"/>
    <x v="977"/>
    <d v="2013-05-26T00:00:00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0"/>
    <d v="2015-03-01T00:00:00"/>
    <d v="2015-04-30T00:00:00"/>
    <x v="933"/>
    <d v="2015-04-30T00:00:00"/>
    <x v="7"/>
    <s v="April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4"/>
    <d v="2013-06-25T00:00:00"/>
    <d v="2013-07-25T00:00:00"/>
    <x v="978"/>
    <d v="2013-07-25T00:00:00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d v="2015-01-28T00:00:00"/>
    <d v="2015-02-22T00:00:00"/>
    <x v="36"/>
    <d v="2015-02-22T00:00:00"/>
    <x v="1"/>
    <s v="February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3"/>
    <d v="2014-10-29T00:00:00"/>
    <d v="2014-11-28T00:00:00"/>
    <x v="979"/>
    <d v="2014-11-28T00:00:00"/>
    <x v="9"/>
    <s v="November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d v="2015-10-20T00:00:00"/>
    <d v="2015-12-12T00:00:00"/>
    <x v="318"/>
    <d v="2015-12-12T0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d v="2014-07-18T00:00:00"/>
    <d v="2014-08-12T00:00:00"/>
    <x v="557"/>
    <d v="2014-08-12T00:00:00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0"/>
    <d v="2015-10-14T00:00:00"/>
    <d v="2015-11-13T00:00:00"/>
    <x v="83"/>
    <d v="2015-11-13T00:00:00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d v="2014-11-01T00:00:00"/>
    <d v="2014-12-31T00:00:00"/>
    <x v="432"/>
    <d v="2014-12-31T00:00:00"/>
    <x v="4"/>
    <s v="December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d v="2016-04-19T00:00:00"/>
    <d v="2016-06-03T00:00:00"/>
    <x v="232"/>
    <d v="2016-06-03T00:00:0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0"/>
    <d v="2015-01-08T00:00:00"/>
    <d v="2015-02-05T00:00:00"/>
    <x v="562"/>
    <d v="2015-02-05T00:00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3"/>
    <d v="2014-11-03T00:00:00"/>
    <d v="2014-12-03T00:00:00"/>
    <x v="504"/>
    <d v="2014-12-03T00:00:00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d v="2015-12-22T00:00:00"/>
    <d v="2016-02-20T00:00:00"/>
    <x v="71"/>
    <d v="2016-02-20T00:00:0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d v="2016-12-04T00:00:00"/>
    <d v="2017-01-03T00:00:00"/>
    <x v="932"/>
    <d v="2017-01-03T00:00:00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0"/>
    <d v="2015-07-07T00:00:00"/>
    <d v="2015-08-16T00:00:00"/>
    <x v="458"/>
    <d v="2015-08-16T00:00:00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d v="2015-10-22T00:00:00"/>
    <d v="2015-11-21T00:00:00"/>
    <x v="980"/>
    <d v="2015-11-21T00:00:00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d v="2015-08-15T00:00:00"/>
    <d v="2015-09-15T00:00:00"/>
    <x v="805"/>
    <d v="2015-09-15T00:00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d v="2016-01-26T00:00:00"/>
    <d v="2016-02-25T00:00:00"/>
    <x v="768"/>
    <d v="2016-02-25T00:00:00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d v="2016-09-09T00:00:00"/>
    <d v="2016-10-09T00:00:00"/>
    <x v="981"/>
    <d v="2016-10-09T00:00:00"/>
    <x v="8"/>
    <s v="October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d v="2016-06-03T00:00:00"/>
    <d v="2016-06-28T00:00:00"/>
    <x v="982"/>
    <d v="2016-06-28T00:00:00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d v="2015-01-09T00:00:00"/>
    <d v="2015-02-08T00:00:00"/>
    <x v="983"/>
    <d v="2015-02-08T00:00:00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d v="2016-08-22T00:00:00"/>
    <d v="2016-09-21T00:00:00"/>
    <x v="75"/>
    <d v="2016-09-21T00:00:00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0"/>
    <d v="2015-12-02T00:00:00"/>
    <d v="2016-01-01T00:00:00"/>
    <x v="491"/>
    <d v="2016-01-01T00:00:00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2"/>
    <d v="2016-11-02T00:00:00"/>
    <d v="2016-11-15T00:00:00"/>
    <x v="481"/>
    <d v="2016-11-15T00:00:00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d v="2015-03-29T00:00:00"/>
    <d v="2015-04-28T00:00:00"/>
    <x v="853"/>
    <d v="2015-04-28T00:00:00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d v="2015-06-25T00:00:00"/>
    <d v="2015-08-24T00:00:00"/>
    <x v="984"/>
    <d v="2015-08-24T00:00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d v="2016-08-19T00:00:00"/>
    <d v="2016-09-18T00:00:00"/>
    <x v="985"/>
    <d v="2016-09-18T00:00:00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d v="2016-03-03T00:00:00"/>
    <d v="2016-04-02T00:00:00"/>
    <x v="810"/>
    <d v="2016-04-02T00:00:00"/>
    <x v="7"/>
    <s v="April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d v="2015-03-10T00:00:00"/>
    <d v="2015-04-09T00:00:00"/>
    <x v="510"/>
    <d v="2015-04-09T00:00:00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d v="2014-11-18T00:00:00"/>
    <d v="2014-12-19T00:00:00"/>
    <x v="646"/>
    <d v="2014-12-19T00:00:00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0"/>
    <d v="2015-10-27T00:00:00"/>
    <d v="2015-11-26T00:00:00"/>
    <x v="166"/>
    <d v="2015-11-26T00:00:00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d v="2015-06-20T00:00:00"/>
    <d v="2015-07-20T00:00:00"/>
    <x v="19"/>
    <d v="2015-07-20T00:00:00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d v="2016-10-30T00:00:00"/>
    <d v="2016-12-10T00:00:00"/>
    <x v="745"/>
    <d v="2016-12-10T00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0"/>
    <d v="2015-05-18T00:00:00"/>
    <d v="2015-06-08T00:00:00"/>
    <x v="986"/>
    <d v="2015-06-08T00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d v="2015-09-11T00:00:00"/>
    <d v="2015-10-11T00:00:00"/>
    <x v="987"/>
    <d v="2015-10-11T00:00:0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d v="2016-01-22T00:00:00"/>
    <d v="2016-02-21T00:00:00"/>
    <x v="767"/>
    <d v="2016-02-21T00:00:00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3"/>
    <d v="2014-06-06T00:00:00"/>
    <d v="2014-07-12T00:00:00"/>
    <x v="988"/>
    <d v="2014-07-12T00:00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d v="2016-03-28T00:00:00"/>
    <d v="2016-04-27T00:00:00"/>
    <x v="44"/>
    <d v="2016-04-27T00:00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d v="2015-02-05T00:00:00"/>
    <d v="2015-03-07T00:00:00"/>
    <x v="954"/>
    <d v="2015-03-07T00:00:00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d v="2016-04-26T00:00:00"/>
    <d v="2016-05-26T00:00:00"/>
    <x v="989"/>
    <d v="2016-05-26T00:00:00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0"/>
    <d v="2015-07-13T00:00:00"/>
    <d v="2015-09-11T00:00:00"/>
    <x v="532"/>
    <d v="2015-09-11T00:00:00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d v="2016-04-25T00:00:00"/>
    <d v="2016-05-25T00:00:00"/>
    <x v="102"/>
    <d v="2016-05-25T00:00:00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d v="2016-12-03T00:00:00"/>
    <d v="2017-01-02T00:00:00"/>
    <x v="990"/>
    <d v="2017-01-02T00:00:00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d v="2015-07-14T00:00:00"/>
    <d v="2015-09-12T00:00:00"/>
    <x v="543"/>
    <d v="2015-09-12T00:00:00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d v="2015-05-15T00:00:00"/>
    <d v="2015-06-14T00:00:00"/>
    <x v="991"/>
    <d v="2015-06-14T00:00:00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d v="2016-04-01T00:00:00"/>
    <d v="2016-04-21T00:00:00"/>
    <x v="31"/>
    <d v="2016-04-21T00:00:00"/>
    <x v="6"/>
    <s v="April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d v="2016-06-08T00:00:00"/>
    <d v="2016-07-08T00:00:00"/>
    <x v="872"/>
    <d v="2016-07-08T00:00:00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d v="2015-04-21T00:00:00"/>
    <d v="2015-05-22T00:00:00"/>
    <x v="148"/>
    <d v="2015-05-22T00:00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d v="2015-03-23T00:00:00"/>
    <d v="2015-05-10T00:00:00"/>
    <x v="518"/>
    <d v="2015-05-10T00:00:00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d v="2016-01-20T00:00:00"/>
    <d v="2016-02-19T00:00:00"/>
    <x v="992"/>
    <d v="2016-02-19T00:00:00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d v="2014-10-19T00:00:00"/>
    <d v="2014-11-18T00:00:00"/>
    <x v="549"/>
    <d v="2014-11-18T00:00:00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d v="2014-06-28T00:00:00"/>
    <d v="2014-07-28T00:00:00"/>
    <x v="993"/>
    <d v="2014-07-28T00:00:00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d v="2017-03-01T00:00:00"/>
    <d v="2017-04-15T00:00:00"/>
    <x v="994"/>
    <d v="2017-04-15T00:00:00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2"/>
    <d v="2016-04-03T00:00:00"/>
    <d v="2016-04-24T00:00:00"/>
    <x v="995"/>
    <d v="2016-04-24T00:00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d v="2014-07-12T00:00:00"/>
    <d v="2014-09-05T00:00:00"/>
    <x v="546"/>
    <d v="2014-09-05T00:00:00"/>
    <x v="3"/>
    <s v="September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2"/>
    <d v="2016-12-04T00:00:00"/>
    <d v="2017-01-03T00:00:00"/>
    <x v="932"/>
    <d v="2017-01-03T00:00:00"/>
    <x v="11"/>
    <s v="January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d v="2015-10-12T00:00:00"/>
    <d v="2015-11-11T00:00:00"/>
    <x v="788"/>
    <d v="2015-11-11T00:00:00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d v="2014-07-11T00:00:00"/>
    <d v="2014-08-10T00:00:00"/>
    <x v="526"/>
    <d v="2014-08-10T00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d v="2015-11-03T00:00:00"/>
    <d v="2015-12-02T00:00:00"/>
    <x v="996"/>
    <d v="2015-12-02T00:00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d v="2014-10-03T00:00:00"/>
    <d v="2014-11-30T00:00:00"/>
    <x v="997"/>
    <d v="2014-11-30T00:00:00"/>
    <x v="9"/>
    <s v="November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3"/>
    <d v="2014-09-17T00:00:00"/>
    <d v="2014-10-20T00:00:00"/>
    <x v="178"/>
    <d v="2014-10-20T00:00:00"/>
    <x v="8"/>
    <s v="October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4"/>
    <d v="2013-03-11T00:00:00"/>
    <d v="2013-04-10T00:00:00"/>
    <x v="998"/>
    <d v="2013-04-10T00:00:00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d v="2013-02-21T00:00:00"/>
    <d v="2013-04-07T00:00:00"/>
    <x v="999"/>
    <d v="2013-04-07T00:00:00"/>
    <x v="2"/>
    <s v="April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4"/>
    <d v="2013-01-17T00:00:00"/>
    <d v="2013-02-16T00:00:00"/>
    <x v="1000"/>
    <d v="2013-02-16T00:00:00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5"/>
    <d v="2012-02-20T00:00:00"/>
    <d v="2012-03-21T00:00:00"/>
    <x v="1001"/>
    <d v="2012-03-21T00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0"/>
    <d v="2015-12-01T00:00:00"/>
    <d v="2016-01-12T00:00:00"/>
    <x v="770"/>
    <d v="2016-01-12T00:00:00"/>
    <x v="11"/>
    <s v="January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d v="2012-01-25T00:00:00"/>
    <d v="2012-03-25T00:00:00"/>
    <x v="274"/>
    <d v="2012-03-25T00:00:00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d v="2011-04-12T00:00:00"/>
    <d v="2011-06-11T00:00:00"/>
    <x v="714"/>
    <d v="2011-06-11T00:00:00"/>
    <x v="6"/>
    <s v="June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4"/>
    <d v="2013-01-16T00:00:00"/>
    <d v="2013-02-15T00:00:00"/>
    <x v="1002"/>
    <d v="2013-02-15T00:00:00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5"/>
    <d v="2012-12-07T00:00:00"/>
    <d v="2012-12-28T00:00:00"/>
    <x v="1003"/>
    <d v="2012-12-28T00:00:00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0"/>
    <d v="2015-03-10T00:00:00"/>
    <d v="2015-04-09T00:00:00"/>
    <x v="510"/>
    <d v="2015-04-09T00:00:00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4"/>
    <d v="2013-09-16T00:00:00"/>
    <d v="2013-10-16T00:00:00"/>
    <x v="1004"/>
    <d v="2013-10-16T00:00:00"/>
    <x v="8"/>
    <s v="October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5"/>
    <d v="2012-01-31T00:00:00"/>
    <d v="2012-03-01T00:00:00"/>
    <x v="895"/>
    <d v="2012-03-01T00:00:00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4"/>
    <d v="2013-08-14T00:00:00"/>
    <d v="2013-09-13T00:00:00"/>
    <x v="382"/>
    <d v="2013-09-13T00:00:00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3"/>
    <d v="2014-11-17T00:00:00"/>
    <d v="2014-12-19T00:00:00"/>
    <x v="484"/>
    <d v="2014-12-19T00:00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6"/>
    <d v="2011-08-10T00:00:00"/>
    <d v="2011-09-09T00:00:00"/>
    <x v="1005"/>
    <d v="2011-09-09T00:00:00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6"/>
    <d v="2011-10-24T00:00:00"/>
    <d v="2011-12-22T00:00:00"/>
    <x v="1006"/>
    <d v="2011-12-22T00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4"/>
    <d v="2013-04-30T00:00:00"/>
    <d v="2013-05-14T00:00:00"/>
    <x v="369"/>
    <d v="2013-05-14T00:00:00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3"/>
    <d v="2014-04-25T00:00:00"/>
    <d v="2014-05-09T00:00:00"/>
    <x v="343"/>
    <d v="2014-05-09T00:00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4"/>
    <d v="2013-07-09T00:00:00"/>
    <d v="2013-07-26T00:00:00"/>
    <x v="962"/>
    <d v="2013-07-26T00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d v="2013-10-03T00:00:00"/>
    <d v="2013-11-02T00:00:00"/>
    <x v="263"/>
    <d v="2013-11-02T00:00:00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d v="2012-08-15T00:00:00"/>
    <d v="2012-09-07T00:00:00"/>
    <x v="1007"/>
    <d v="2012-09-07T00:00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d v="2016-06-26T00:00:00"/>
    <d v="2016-07-21T00:00:00"/>
    <x v="1008"/>
    <d v="2016-07-21T00:00:00"/>
    <x v="0"/>
    <s v="July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d v="2012-05-23T00:00:00"/>
    <d v="2012-07-21T00:00:00"/>
    <x v="1009"/>
    <d v="2012-07-21T00:00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d v="2015-05-06T00:00:00"/>
    <d v="2015-06-20T00:00:00"/>
    <x v="390"/>
    <d v="2015-06-20T00:00:00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d v="2015-01-27T00:00:00"/>
    <d v="2015-02-26T00:00:00"/>
    <x v="202"/>
    <d v="2015-02-26T00:00:00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d v="2016-07-03T00:00:00"/>
    <d v="2016-08-02T00:00:00"/>
    <x v="795"/>
    <d v="2016-08-02T00:00:00"/>
    <x v="3"/>
    <s v="August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d v="2013-12-06T00:00:00"/>
    <d v="2014-01-05T00:00:00"/>
    <x v="1010"/>
    <d v="2014-01-05T00:00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d v="2012-10-16T00:00:00"/>
    <d v="2012-11-15T00:00:00"/>
    <x v="1011"/>
    <d v="2012-11-15T00:00:00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4"/>
    <d v="2013-09-03T00:00:00"/>
    <d v="2013-10-02T00:00:00"/>
    <x v="1012"/>
    <d v="2013-10-02T00:00:00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d v="2014-12-18T00:00:00"/>
    <d v="2015-02-15T00:00:00"/>
    <x v="438"/>
    <d v="2015-02-15T00:00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d v="2011-05-19T00:00:00"/>
    <d v="2011-06-18T00:00:00"/>
    <x v="1013"/>
    <d v="2011-06-18T00:00:00"/>
    <x v="5"/>
    <s v="June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d v="2013-05-17T00:00:00"/>
    <d v="2013-06-16T00:00:00"/>
    <x v="1014"/>
    <d v="2013-06-16T00:00:00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0"/>
    <d v="2015-03-04T00:00:00"/>
    <d v="2015-04-03T00:00:00"/>
    <x v="124"/>
    <d v="2015-04-03T00:00:00"/>
    <x v="7"/>
    <s v="April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d v="2011-07-28T00:00:00"/>
    <d v="2011-08-27T00:00:00"/>
    <x v="1015"/>
    <d v="2011-08-27T00:00:00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d v="2014-07-18T00:00:00"/>
    <d v="2014-09-16T00:00:00"/>
    <x v="557"/>
    <d v="2014-09-16T00:00:00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d v="2013-06-19T00:00:00"/>
    <d v="2013-07-31T00:00:00"/>
    <x v="1016"/>
    <d v="2013-07-31T00:00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d v="2014-07-20T00:00:00"/>
    <d v="2014-09-03T00:00:00"/>
    <x v="1017"/>
    <d v="2014-09-03T00:00:00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d v="2016-06-05T00:00:00"/>
    <d v="2016-08-04T00:00:00"/>
    <x v="378"/>
    <d v="2016-08-04T00:00:00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4"/>
    <d v="2013-04-01T00:00:00"/>
    <d v="2013-05-01T00:00:00"/>
    <x v="105"/>
    <d v="2013-05-01T00:00:00"/>
    <x v="6"/>
    <s v="May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d v="2015-06-08T00:00:00"/>
    <d v="2015-07-08T00:00:00"/>
    <x v="323"/>
    <d v="2015-07-08T00:00:00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d v="2016-02-26T00:00:00"/>
    <d v="2016-03-25T00:00:00"/>
    <x v="792"/>
    <d v="2016-03-25T00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2"/>
    <d v="2016-08-24T00:00:00"/>
    <d v="2016-10-23T00:00:00"/>
    <x v="1018"/>
    <d v="2016-10-23T00:00:00"/>
    <x v="10"/>
    <s v="October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3"/>
    <d v="2014-05-13T00:00:00"/>
    <d v="2014-06-10T00:00:00"/>
    <x v="1019"/>
    <d v="2014-06-10T00:00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d v="2016-02-14T00:00:00"/>
    <d v="2016-03-22T00:00:00"/>
    <x v="1020"/>
    <d v="2016-03-22T00:00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3"/>
    <d v="2014-06-24T00:00:00"/>
    <d v="2014-07-24T00:00:00"/>
    <x v="1021"/>
    <d v="2014-07-24T00:00:00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d v="2010-03-17T00:00:00"/>
    <d v="2010-05-15T00:00:00"/>
    <x v="1022"/>
    <d v="2010-05-15T00:0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3"/>
    <d v="2014-05-27T00:00:00"/>
    <d v="2014-06-27T00:00:00"/>
    <x v="85"/>
    <d v="2014-06-27T00:00:00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d v="2017-01-16T00:00:00"/>
    <d v="2017-02-14T00:00:00"/>
    <x v="972"/>
    <d v="2017-02-14T00:00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3"/>
    <d v="2014-06-19T00:00:00"/>
    <d v="2014-07-19T00:00:00"/>
    <x v="568"/>
    <d v="2014-07-19T00:00:00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0"/>
    <d v="2015-10-19T00:00:00"/>
    <d v="2015-11-18T00:00:00"/>
    <x v="214"/>
    <d v="2015-11-18T00:00:00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d v="2017-01-06T00:00:00"/>
    <d v="2017-02-05T00:00:00"/>
    <x v="182"/>
    <d v="2017-02-05T00:00:00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3"/>
    <d v="2014-06-16T00:00:00"/>
    <d v="2014-07-16T00:00:00"/>
    <x v="1023"/>
    <d v="2014-07-16T00:00:00"/>
    <x v="0"/>
    <s v="Jul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0"/>
    <d v="2015-08-18T00:00:00"/>
    <d v="2015-09-27T00:00:00"/>
    <x v="1024"/>
    <d v="2015-09-27T00:00:0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d v="2016-02-15T00:00:00"/>
    <d v="2016-03-16T00:00:00"/>
    <x v="320"/>
    <d v="2016-03-16T00:00:00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2"/>
    <d v="2016-09-06T00:00:00"/>
    <d v="2016-10-06T00:00:00"/>
    <x v="761"/>
    <d v="2016-10-06T00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3"/>
    <d v="2014-11-05T00:00:00"/>
    <d v="2014-12-06T00:00:00"/>
    <x v="1025"/>
    <d v="2014-12-06T00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3"/>
    <d v="2014-05-01T00:00:00"/>
    <d v="2014-05-31T00:00:00"/>
    <x v="16"/>
    <d v="2014-05-31T00:00:00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3"/>
    <d v="2014-05-23T00:00:00"/>
    <d v="2014-06-20T00:00:00"/>
    <x v="1026"/>
    <d v="2014-06-20T00:00:00"/>
    <x v="5"/>
    <s v="June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3"/>
    <d v="2014-11-12T00:00:00"/>
    <d v="2014-12-18T00:00:00"/>
    <x v="550"/>
    <d v="2014-12-18T00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2"/>
    <d v="2016-05-02T00:00:00"/>
    <d v="2016-06-06T00:00:00"/>
    <x v="456"/>
    <d v="2016-06-06T00:00:00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3"/>
    <d v="2014-09-17T00:00:00"/>
    <d v="2014-10-17T00:00:00"/>
    <x v="178"/>
    <d v="2014-10-17T00:00:00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3"/>
    <d v="2014-11-21T00:00:00"/>
    <d v="2014-12-22T00:00:00"/>
    <x v="1027"/>
    <d v="2014-12-22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d v="2017-01-21T00:00:00"/>
    <d v="2017-02-20T00:00:00"/>
    <x v="1028"/>
    <d v="2017-02-20T00:00:0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2"/>
    <d v="2016-07-19T00:00:00"/>
    <d v="2016-08-18T00:00:00"/>
    <x v="172"/>
    <d v="2016-08-18T00:00:00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0"/>
    <d v="2015-12-01T00:00:00"/>
    <d v="2016-01-19T00:00:00"/>
    <x v="770"/>
    <d v="2016-01-19T00:00:00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1"/>
    <d v="2017-02-14T00:00:00"/>
    <d v="2017-03-14T00:00:00"/>
    <x v="781"/>
    <d v="2017-03-14T00:00:00"/>
    <x v="2"/>
    <s v="March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d v="2017-01-01T00:00:00"/>
    <d v="2017-01-31T00:00:00"/>
    <x v="852"/>
    <d v="2017-01-31T00:00:00"/>
    <x v="1"/>
    <s v="January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0"/>
    <d v="2015-02-17T00:00:00"/>
    <d v="2015-03-19T00:00:00"/>
    <x v="136"/>
    <d v="2015-03-19T00:00:0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0"/>
    <d v="2015-09-28T00:00:00"/>
    <d v="2015-10-23T00:00:00"/>
    <x v="373"/>
    <d v="2015-10-23T00:00:00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3"/>
    <d v="2014-10-29T00:00:00"/>
    <d v="2014-11-30T00:00:00"/>
    <x v="979"/>
    <d v="2014-11-30T00:00:00"/>
    <x v="9"/>
    <s v="November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2"/>
    <d v="2016-01-22T00:00:00"/>
    <d v="2016-02-15T00:00:00"/>
    <x v="767"/>
    <d v="2016-02-15T00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2"/>
    <d v="2016-03-13T00:00:00"/>
    <d v="2016-05-01T00:00:00"/>
    <x v="1029"/>
    <d v="2016-05-01T00:00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0"/>
    <d v="2015-08-05T00:00:00"/>
    <d v="2015-09-04T00:00:00"/>
    <x v="131"/>
    <d v="2015-09-04T00:00:00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2"/>
    <d v="2016-04-24T00:00:00"/>
    <d v="2016-05-23T00:00:00"/>
    <x v="1030"/>
    <d v="2016-05-23T00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0"/>
    <d v="2015-07-28T00:00:00"/>
    <d v="2015-08-27T00:00:00"/>
    <x v="1031"/>
    <d v="2015-08-27T00:00:0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2"/>
    <d v="2016-07-01T00:00:00"/>
    <d v="2016-08-06T00:00:00"/>
    <x v="447"/>
    <d v="2016-08-06T00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3"/>
    <d v="2014-12-08T00:00:00"/>
    <d v="2015-01-22T00:00:00"/>
    <x v="1032"/>
    <d v="2015-01-22T00:00:0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2"/>
    <d v="2016-12-01T00:00:00"/>
    <d v="2017-01-03T00:00:00"/>
    <x v="848"/>
    <d v="2017-01-03T00:00:00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3"/>
    <d v="2014-10-26T00:00:00"/>
    <d v="2014-11-25T00:00:00"/>
    <x v="138"/>
    <d v="2014-11-25T00:00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d v="2014-12-01T00:00:00"/>
    <d v="2014-12-31T00:00:00"/>
    <x v="561"/>
    <d v="2014-12-31T00:00:00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d v="2015-06-15T00:00:00"/>
    <d v="2015-06-30T00:00:00"/>
    <x v="866"/>
    <d v="2015-06-30T00:00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d v="2014-10-23T00:00:00"/>
    <d v="2014-11-22T00:00:00"/>
    <x v="324"/>
    <d v="2014-11-22T00:00:00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d v="2015-02-17T00:00:00"/>
    <d v="2015-03-31T00:00:00"/>
    <x v="136"/>
    <d v="2015-03-31T00:00:00"/>
    <x v="2"/>
    <s v="March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d v="2015-01-27T00:00:00"/>
    <d v="2015-03-02T00:00:00"/>
    <x v="202"/>
    <d v="2015-03-02T00:00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d v="2014-07-19T00:00:00"/>
    <d v="2014-09-17T00:00:00"/>
    <x v="1033"/>
    <d v="2014-09-17T00:00:00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d v="2017-02-16T00:00:00"/>
    <d v="2017-02-23T00:00:00"/>
    <x v="1034"/>
    <d v="2017-02-23T00:00:00"/>
    <x v="2"/>
    <s v="February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d v="2015-10-09T00:00:00"/>
    <d v="2015-11-08T00:00:00"/>
    <x v="32"/>
    <d v="2015-11-08T00:00:0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0"/>
    <d v="2015-10-03T00:00:00"/>
    <d v="2015-11-02T00:00:00"/>
    <x v="1035"/>
    <d v="2015-11-02T00:00:00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2"/>
    <d v="2016-04-12T00:00:00"/>
    <d v="2016-05-12T00:00:00"/>
    <x v="464"/>
    <d v="2016-05-12T00:00:00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d v="2015-04-27T00:00:00"/>
    <d v="2015-05-27T00:00:00"/>
    <x v="529"/>
    <d v="2015-05-27T00:00:00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3"/>
    <d v="2014-09-10T00:00:00"/>
    <d v="2014-09-30T00:00:00"/>
    <x v="1036"/>
    <d v="2014-09-30T00:00:00"/>
    <x v="8"/>
    <s v="Septem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d v="2015-08-03T00:00:00"/>
    <d v="2015-09-02T00:00:00"/>
    <x v="1037"/>
    <d v="2015-09-02T00:00:00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d v="2015-07-03T00:00:00"/>
    <d v="2015-08-02T00:00:00"/>
    <x v="949"/>
    <d v="2015-08-02T00:00:0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d v="2015-08-25T00:00:00"/>
    <d v="2015-09-17T00:00:00"/>
    <x v="522"/>
    <d v="2015-09-17T00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2"/>
    <d v="2016-06-03T00:00:00"/>
    <d v="2016-07-03T00:00:00"/>
    <x v="982"/>
    <d v="2016-07-03T00:00:00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d v="2014-08-20T00:00:00"/>
    <d v="2014-09-20T00:00:00"/>
    <x v="855"/>
    <d v="2014-09-20T00:00:00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d v="2015-06-30T00:00:00"/>
    <d v="2015-08-28T00:00:00"/>
    <x v="1038"/>
    <d v="2015-08-28T00:00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0"/>
    <d v="2015-04-13T00:00:00"/>
    <d v="2015-04-28T00:00:00"/>
    <x v="396"/>
    <d v="2015-04-28T00:00:00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3"/>
    <d v="2014-10-23T00:00:00"/>
    <d v="2014-11-12T00:00:00"/>
    <x v="324"/>
    <d v="2014-11-12T00:00:00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d v="2013-10-07T00:00:00"/>
    <d v="2013-11-06T00:00:00"/>
    <x v="1039"/>
    <d v="2013-11-06T00:00:00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d v="2009-09-23T00:00:00"/>
    <d v="2009-12-01T00:00:00"/>
    <x v="1040"/>
    <d v="2009-12-01T00:0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3"/>
    <d v="2014-01-13T00:00:00"/>
    <d v="2014-03-14T00:00:00"/>
    <x v="1041"/>
    <d v="2014-03-14T00:00:00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d v="2015-04-27T00:00:00"/>
    <d v="2015-05-28T00:00:00"/>
    <x v="529"/>
    <d v="2015-05-28T00:00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d v="2011-05-09T00:00:00"/>
    <d v="2011-06-08T00:00:00"/>
    <x v="1042"/>
    <d v="2011-06-08T00:00:00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2"/>
    <d v="2016-06-28T00:00:00"/>
    <d v="2016-07-27T00:00:00"/>
    <x v="1043"/>
    <d v="2016-07-27T00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3"/>
    <d v="2014-02-01T00:00:00"/>
    <d v="2014-02-16T00:00:00"/>
    <x v="1044"/>
    <d v="2014-02-16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3"/>
    <d v="2014-11-18T00:00:00"/>
    <d v="2014-12-23T00:00:00"/>
    <x v="646"/>
    <d v="2014-12-23T00:00:00"/>
    <x v="4"/>
    <s v="December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d v="2013-04-25T00:00:00"/>
    <d v="2013-05-25T00:00:00"/>
    <x v="1045"/>
    <d v="2013-05-25T00:00:00"/>
    <x v="6"/>
    <s v="May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2"/>
    <d v="2016-03-09T00:00:00"/>
    <d v="2016-04-08T00:00:00"/>
    <x v="204"/>
    <d v="2016-04-08T00:00:00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d v="2015-05-20T00:00:00"/>
    <d v="2015-06-19T00:00:00"/>
    <x v="1046"/>
    <d v="2015-06-19T00:00:00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d v="2016-02-03T00:00:00"/>
    <d v="2016-02-28T00:00:00"/>
    <x v="1047"/>
    <d v="2016-02-28T00:00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1"/>
    <d v="2017-02-19T00:00:00"/>
    <d v="2017-03-31T00:00:00"/>
    <x v="1048"/>
    <d v="2017-03-31T00:00:00"/>
    <x v="2"/>
    <s v="March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0"/>
    <d v="2015-01-13T00:00:00"/>
    <d v="2015-02-17T00:00:00"/>
    <x v="1049"/>
    <d v="2015-02-17T00:00:00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3"/>
    <d v="2014-06-09T00:00:00"/>
    <d v="2014-07-09T00:00:00"/>
    <x v="430"/>
    <d v="2014-07-09T00:00:00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d v="2015-05-16T00:00:00"/>
    <d v="2015-06-30T00:00:00"/>
    <x v="516"/>
    <d v="2015-06-30T00:00:00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d v="2012-05-25T00:00:00"/>
    <d v="2012-07-24T00:00:00"/>
    <x v="1050"/>
    <d v="2012-07-24T00:00:00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7"/>
    <d v="2010-08-08T00:00:00"/>
    <d v="2010-09-01T00:00:00"/>
    <x v="1051"/>
    <d v="2010-09-01T00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d v="2013-07-26T00:00:00"/>
    <d v="2013-08-28T00:00:00"/>
    <x v="1052"/>
    <d v="2013-08-28T00:00:00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d v="2012-03-21T00:00:00"/>
    <d v="2012-05-20T00:00:00"/>
    <x v="1053"/>
    <d v="2012-05-20T00:00:00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d v="2015-11-17T00:00:00"/>
    <d v="2015-12-19T00:00:00"/>
    <x v="780"/>
    <d v="2015-12-19T00:00:00"/>
    <x v="4"/>
    <s v="December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d v="2015-08-30T00:00:00"/>
    <d v="2015-10-26T00:00:00"/>
    <x v="1054"/>
    <d v="2015-10-26T00:0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d v="2014-08-26T00:00:00"/>
    <d v="2014-09-25T00:00:00"/>
    <x v="548"/>
    <d v="2014-09-25T00:00:00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d v="2014-05-20T00:00:00"/>
    <d v="2014-05-30T00:00:00"/>
    <x v="10"/>
    <d v="2014-05-30T00:00:00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2"/>
    <d v="2016-12-03T00:00:00"/>
    <d v="2016-12-25T00:00:00"/>
    <x v="990"/>
    <d v="2016-12-25T00:00:00"/>
    <x v="11"/>
    <s v="December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d v="2015-03-05T00:00:00"/>
    <d v="2015-04-04T00:00:00"/>
    <x v="35"/>
    <d v="2015-04-04T00:00:00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d v="2014-11-13T00:00:00"/>
    <d v="2014-12-13T00:00:00"/>
    <x v="1055"/>
    <d v="2014-12-13T00:00:00"/>
    <x v="4"/>
    <s v="December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d v="2015-01-01T00:00:00"/>
    <d v="2015-01-31T00:00:00"/>
    <x v="1056"/>
    <d v="2015-01-31T00:00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d v="2015-09-09T00:00:00"/>
    <d v="2015-10-09T00:00:00"/>
    <x v="15"/>
    <d v="2015-10-09T00:00:00"/>
    <x v="8"/>
    <s v="October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0"/>
    <d v="2015-08-24T00:00:00"/>
    <d v="2015-09-23T00:00:00"/>
    <x v="1057"/>
    <d v="2015-09-23T00:00:00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2"/>
    <d v="2016-03-04T00:00:00"/>
    <d v="2016-04-03T00:00:00"/>
    <x v="469"/>
    <d v="2016-04-03T00:00:00"/>
    <x v="7"/>
    <s v="April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d v="2015-02-10T00:00:00"/>
    <d v="2015-03-27T00:00:00"/>
    <x v="551"/>
    <d v="2015-03-27T00:00:00"/>
    <x v="2"/>
    <s v="March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0"/>
    <d v="2015-01-29T00:00:00"/>
    <d v="2015-02-28T00:00:00"/>
    <x v="47"/>
    <d v="2015-02-28T00:00:00"/>
    <x v="1"/>
    <s v="February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d v="2016-03-16T00:00:00"/>
    <d v="2016-05-15T00:00:00"/>
    <x v="918"/>
    <d v="2016-05-15T00:00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3"/>
    <d v="2014-05-20T00:00:00"/>
    <d v="2014-06-18T00:00:00"/>
    <x v="10"/>
    <d v="2014-06-18T00:00:00"/>
    <x v="5"/>
    <s v="June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3"/>
    <d v="2014-10-29T00:00:00"/>
    <d v="2014-12-13T00:00:00"/>
    <x v="979"/>
    <d v="2014-12-13T00:00:00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d v="2016-08-21T00:00:00"/>
    <d v="2016-09-20T00:00:00"/>
    <x v="706"/>
    <d v="2016-09-20T00:00:00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d v="2015-05-27T00:00:00"/>
    <d v="2015-07-26T00:00:00"/>
    <x v="1058"/>
    <d v="2015-07-26T00:00:00"/>
    <x v="5"/>
    <s v="Jul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d v="2016-03-09T00:00:00"/>
    <d v="2016-04-08T00:00:00"/>
    <x v="204"/>
    <d v="2016-04-08T00:00:00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3"/>
    <d v="2014-05-31T00:00:00"/>
    <d v="2014-07-15T00:00:00"/>
    <x v="1059"/>
    <d v="2014-07-15T00:00:00"/>
    <x v="5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d v="2011-04-04T00:00:00"/>
    <d v="2011-05-04T00:00:00"/>
    <x v="244"/>
    <d v="2011-05-04T00:00:00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6"/>
    <d v="2011-09-02T00:00:00"/>
    <d v="2011-10-14T00:00:00"/>
    <x v="1060"/>
    <d v="2011-10-14T00:00:00"/>
    <x v="8"/>
    <s v="October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6"/>
    <d v="2011-11-28T00:00:00"/>
    <d v="2012-01-27T00:00:00"/>
    <x v="1061"/>
    <d v="2012-01-27T00:00:00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5"/>
    <d v="2012-02-06T00:00:00"/>
    <d v="2012-03-17T00:00:00"/>
    <x v="1062"/>
    <d v="2012-03-17T00:00:00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6"/>
    <d v="2011-07-22T00:00:00"/>
    <d v="2011-08-01T00:00:00"/>
    <x v="1063"/>
    <d v="2011-08-01T00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7"/>
    <d v="2010-12-23T00:00:00"/>
    <d v="2011-03-23T00:00:00"/>
    <x v="1064"/>
    <d v="2011-03-23T00:00:00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d v="2012-05-24T00:00:00"/>
    <d v="2012-06-14T00:00:00"/>
    <x v="1065"/>
    <d v="2012-06-14T00:00:00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d v="2013-11-29T00:00:00"/>
    <d v="2014-01-01T00:00:00"/>
    <x v="1066"/>
    <d v="2014-01-01T00:00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d v="2011-09-09T00:00:00"/>
    <d v="2011-11-02T00:00:00"/>
    <x v="79"/>
    <d v="2011-11-02T00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5"/>
    <d v="2012-11-15T00:00:00"/>
    <d v="2012-12-15T00:00:00"/>
    <x v="1067"/>
    <d v="2012-12-15T00:00:00"/>
    <x v="4"/>
    <s v="December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4"/>
    <d v="2013-05-14T00:00:00"/>
    <d v="2013-06-04T00:00:00"/>
    <x v="899"/>
    <d v="2013-06-04T00:00:00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d v="2012-12-03T00:00:00"/>
    <d v="2013-01-02T00:00:00"/>
    <x v="590"/>
    <d v="2013-01-02T00:00:00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5"/>
    <d v="2012-06-21T00:00:00"/>
    <d v="2012-07-21T00:00:00"/>
    <x v="720"/>
    <d v="2012-07-21T00:00:00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3"/>
    <d v="2014-06-04T00:00:00"/>
    <d v="2014-08-03T00:00:00"/>
    <x v="1068"/>
    <d v="2014-08-03T00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6"/>
    <d v="2011-10-28T00:00:00"/>
    <d v="2011-12-12T00:00:00"/>
    <x v="73"/>
    <d v="2011-12-12T00:00:00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5"/>
    <d v="2012-10-12T00:00:00"/>
    <d v="2012-11-22T00:00:00"/>
    <x v="1069"/>
    <d v="2012-11-22T00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4"/>
    <d v="2013-09-29T00:00:00"/>
    <d v="2013-11-01T00:00:00"/>
    <x v="1070"/>
    <d v="2013-11-01T00:00:00"/>
    <x v="8"/>
    <s v="November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4"/>
    <d v="2013-01-27T00:00:00"/>
    <d v="2013-03-08T00:00:00"/>
    <x v="1071"/>
    <d v="2013-03-08T00:00:00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3"/>
    <d v="2014-08-24T00:00:00"/>
    <d v="2014-09-14T00:00:00"/>
    <x v="1072"/>
    <d v="2014-09-14T00:00:00"/>
    <x v="10"/>
    <s v="September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4"/>
    <d v="2013-02-16T00:00:00"/>
    <d v="2013-02-23T00:00:00"/>
    <x v="1073"/>
    <d v="2013-02-23T00:00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5"/>
    <d v="2012-04-04T00:00:00"/>
    <d v="2012-05-27T00:00:00"/>
    <x v="723"/>
    <d v="2012-05-27T00:00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3"/>
    <d v="2014-11-07T00:00:00"/>
    <d v="2014-12-17T00:00:00"/>
    <x v="286"/>
    <d v="2014-12-17T00:00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4"/>
    <d v="2013-06-28T00:00:00"/>
    <d v="2013-08-27T00:00:00"/>
    <x v="1074"/>
    <d v="2013-08-27T00:00:00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d v="2012-11-30T00:00:00"/>
    <d v="2013-01-09T00:00:00"/>
    <x v="1075"/>
    <d v="2013-01-09T00:00:00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5"/>
    <d v="2012-08-14T00:00:00"/>
    <d v="2012-09-11T00:00:00"/>
    <x v="409"/>
    <d v="2012-09-11T00:00:00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d v="2013-11-01T00:00:00"/>
    <d v="2013-12-01T00:00:00"/>
    <x v="598"/>
    <d v="2013-12-01T00:00:00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5"/>
    <d v="2012-10-23T00:00:00"/>
    <d v="2012-11-25T00:00:00"/>
    <x v="1076"/>
    <d v="2012-11-25T00:00:00"/>
    <x v="9"/>
    <s v="November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3"/>
    <d v="2014-05-15T00:00:00"/>
    <d v="2014-06-17T00:00:00"/>
    <x v="902"/>
    <d v="2014-06-17T00:00:00"/>
    <x v="5"/>
    <s v="June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3"/>
    <d v="2014-01-06T00:00:00"/>
    <d v="2014-02-20T00:00:00"/>
    <x v="818"/>
    <d v="2014-02-20T00:00:00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5"/>
    <d v="2012-01-31T00:00:00"/>
    <d v="2012-03-02T00:00:00"/>
    <x v="895"/>
    <d v="2012-03-02T00:00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5"/>
    <d v="2012-09-12T00:00:00"/>
    <d v="2012-10-12T00:00:00"/>
    <x v="1077"/>
    <d v="2012-10-12T00:00:00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6"/>
    <d v="2011-07-26T00:00:00"/>
    <d v="2011-09-24T00:00:00"/>
    <x v="405"/>
    <d v="2011-09-24T00:00:00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6"/>
    <d v="2011-12-19T00:00:00"/>
    <d v="2012-01-16T00:00:00"/>
    <x v="1078"/>
    <d v="2012-01-16T00:00:00"/>
    <x v="11"/>
    <s v="January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d v="2011-04-24T00:00:00"/>
    <d v="2011-06-02T00:00:00"/>
    <x v="1079"/>
    <d v="2011-06-02T00:00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2"/>
    <d v="2016-05-12T00:00:00"/>
    <d v="2016-07-11T00:00:00"/>
    <x v="956"/>
    <d v="2016-07-11T00:00:00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d v="2011-04-29T00:00:00"/>
    <d v="2011-06-11T00:00:00"/>
    <x v="1080"/>
    <d v="2011-06-11T00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d v="2009-11-05T00:00:00"/>
    <d v="2009-12-31T00:00:00"/>
    <x v="1081"/>
    <d v="2009-12-31T00:00:00"/>
    <x v="4"/>
    <s v="December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4"/>
    <d v="2013-01-14T00:00:00"/>
    <d v="2013-02-28T00:00:00"/>
    <x v="729"/>
    <d v="2013-02-28T00:00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5"/>
    <d v="2012-02-02T00:00:00"/>
    <d v="2012-03-03T00:00:00"/>
    <x v="1082"/>
    <d v="2012-03-03T00:00:00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7"/>
    <d v="2010-07-20T00:00:00"/>
    <d v="2010-08-02T00:00:00"/>
    <x v="354"/>
    <d v="2010-08-02T00:00:00"/>
    <x v="3"/>
    <s v="August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d v="2014-11-19T00:00:00"/>
    <d v="2014-12-19T00:00:00"/>
    <x v="493"/>
    <d v="2014-12-19T00:00:00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6"/>
    <d v="2011-05-24T00:00:00"/>
    <d v="2011-06-13T00:00:00"/>
    <x v="1083"/>
    <d v="2011-06-13T00:00:00"/>
    <x v="5"/>
    <s v="June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5"/>
    <d v="2012-08-25T00:00:00"/>
    <d v="2012-09-24T00:00:00"/>
    <x v="1084"/>
    <d v="2012-09-24T00:00:00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5"/>
    <d v="2012-09-22T00:00:00"/>
    <d v="2012-11-21T00:00:00"/>
    <x v="1085"/>
    <d v="2012-11-21T00:00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4"/>
    <d v="2013-09-04T00:00:00"/>
    <d v="2013-09-18T00:00:00"/>
    <x v="1086"/>
    <d v="2013-09-18T00:00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d v="2014-07-13T00:00:00"/>
    <d v="2014-08-14T00:00:00"/>
    <x v="1087"/>
    <d v="2014-08-14T00:00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d v="2012-05-10T00:00:00"/>
    <d v="2012-06-09T00:00:00"/>
    <x v="1088"/>
    <d v="2012-06-09T00:00:00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6"/>
    <d v="2011-02-18T00:00:00"/>
    <d v="2011-03-20T00:00:00"/>
    <x v="1089"/>
    <d v="2011-03-20T00:00:00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3"/>
    <d v="2014-04-08T00:00:00"/>
    <d v="2014-05-23T00:00:00"/>
    <x v="1090"/>
    <d v="2014-05-23T00:00:00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4"/>
    <d v="2013-09-09T00:00:00"/>
    <d v="2013-10-09T00:00:00"/>
    <x v="350"/>
    <d v="2013-10-09T00:00:00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d v="2011-03-23T00:00:00"/>
    <d v="2011-04-26T00:00:00"/>
    <x v="1091"/>
    <d v="2011-04-26T00:00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4"/>
    <d v="2013-10-25T00:00:00"/>
    <d v="2013-11-24T00:00:00"/>
    <x v="816"/>
    <d v="2013-11-24T00:00:00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6"/>
    <d v="2011-03-24T00:00:00"/>
    <d v="2011-04-24T00:00:00"/>
    <x v="272"/>
    <d v="2011-04-24T00:00:00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5"/>
    <d v="2012-03-19T00:00:00"/>
    <d v="2012-04-18T00:00:00"/>
    <x v="103"/>
    <d v="2012-04-18T00:00:00"/>
    <x v="7"/>
    <s v="Apri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5"/>
    <d v="2012-03-06T00:00:00"/>
    <d v="2012-04-05T00:00:00"/>
    <x v="1092"/>
    <d v="2012-04-05T00:00:0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5"/>
    <d v="2012-11-13T00:00:00"/>
    <d v="2012-12-13T00:00:00"/>
    <x v="603"/>
    <d v="2012-12-13T00:00:00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5"/>
    <d v="2012-04-24T00:00:00"/>
    <d v="2012-05-24T00:00:00"/>
    <x v="1093"/>
    <d v="2012-05-24T00:00:00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5"/>
    <d v="2012-11-10T00:00:00"/>
    <d v="2012-12-18T00:00:00"/>
    <x v="1094"/>
    <d v="2012-12-18T00:0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d v="2013-11-18T00:00:00"/>
    <d v="2013-12-17T00:00:00"/>
    <x v="1095"/>
    <d v="2013-12-17T00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2"/>
    <d v="2016-03-30T00:00:00"/>
    <d v="2016-04-30T00:00:00"/>
    <x v="308"/>
    <d v="2016-04-30T00:00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0"/>
    <d v="2015-12-05T00:00:00"/>
    <d v="2016-01-17T00:00:00"/>
    <x v="1096"/>
    <d v="2016-01-17T00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6"/>
    <d v="2011-10-31T00:00:00"/>
    <d v="2011-12-31T00:00:00"/>
    <x v="1097"/>
    <d v="2011-12-31T00:00:00"/>
    <x v="9"/>
    <s v="December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d v="2015-01-01T00:00:00"/>
    <d v="2015-01-31T00:00:00"/>
    <x v="1056"/>
    <d v="2015-01-31T00:00:00"/>
    <x v="1"/>
    <s v="January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5"/>
    <d v="2012-01-31T00:00:00"/>
    <d v="2012-03-15T00:00:00"/>
    <x v="895"/>
    <d v="2012-03-15T00:00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6"/>
    <d v="2011-01-21T00:00:00"/>
    <d v="2011-02-21T00:00:00"/>
    <x v="1098"/>
    <d v="2011-02-21T00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4"/>
    <d v="2013-02-26T00:00:00"/>
    <d v="2013-03-28T00:00:00"/>
    <x v="392"/>
    <d v="2013-03-28T00:00:00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3"/>
    <d v="2014-02-11T00:00:00"/>
    <d v="2014-03-11T00:00:00"/>
    <x v="924"/>
    <d v="2014-03-11T00:00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6"/>
    <d v="2011-10-28T00:00:00"/>
    <d v="2011-11-27T00:00:00"/>
    <x v="73"/>
    <d v="2011-11-27T00:00:00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d v="2016-04-01T00:00:00"/>
    <d v="2016-05-31T00:00:00"/>
    <x v="31"/>
    <d v="2016-05-31T00:00:00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7"/>
    <d v="2010-05-15T00:00:00"/>
    <d v="2010-07-04T00:00:00"/>
    <x v="1099"/>
    <d v="2010-07-04T00:00:00"/>
    <x v="5"/>
    <s v="Jul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2"/>
    <d v="2016-07-02T00:00:00"/>
    <d v="2016-08-01T00:00:00"/>
    <x v="971"/>
    <d v="2016-08-01T00:00:00"/>
    <x v="3"/>
    <s v="August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d v="2012-05-05T00:00:00"/>
    <d v="2012-06-04T00:00:00"/>
    <x v="1100"/>
    <d v="2012-06-04T00:00:0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0"/>
    <d v="2015-02-04T00:00:00"/>
    <d v="2015-03-06T00:00:00"/>
    <x v="930"/>
    <d v="2015-03-06T00:00:00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2"/>
    <d v="2016-07-18T00:00:00"/>
    <d v="2016-08-18T00:00:00"/>
    <x v="945"/>
    <d v="2016-08-18T00:00:00"/>
    <x v="3"/>
    <s v="August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6"/>
    <d v="2011-09-16T00:00:00"/>
    <d v="2011-10-16T00:00:00"/>
    <x v="819"/>
    <d v="2011-10-16T00:00:00"/>
    <x v="8"/>
    <s v="October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5"/>
    <d v="2012-03-05T00:00:00"/>
    <d v="2012-04-20T00:00:00"/>
    <x v="836"/>
    <d v="2012-04-20T00:00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d v="2016-02-16T00:00:00"/>
    <d v="2016-04-16T00:00:00"/>
    <x v="194"/>
    <d v="2016-04-16T00:00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3"/>
    <d v="2014-01-23T00:00:00"/>
    <d v="2014-02-06T00:00:00"/>
    <x v="1101"/>
    <d v="2014-02-06T00:00:00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d v="2011-06-28T00:00:00"/>
    <d v="2011-07-21T00:00:00"/>
    <x v="115"/>
    <d v="2011-07-21T00:00:00"/>
    <x v="0"/>
    <s v="July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d v="2014-06-12T00:00:00"/>
    <d v="2014-07-12T00:00:00"/>
    <x v="42"/>
    <d v="2014-07-12T00:00:00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1:54:44"/>
    <d v="2017-03-28T21:00:00"/>
    <x v="1"/>
    <d v="2017-02-07T00:00:00"/>
    <d v="2017-03-28T00:00:00"/>
    <x v="1102"/>
    <d v="2017-03-28T00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d v="2017-02-13T00:00:00"/>
    <d v="2017-04-13T00:00:00"/>
    <x v="1103"/>
    <d v="2017-04-13T00:00:0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d v="2017-03-14T00:00:00"/>
    <d v="2017-04-07T00:00:00"/>
    <x v="1104"/>
    <d v="2017-04-07T00:00:00"/>
    <x v="7"/>
    <s v="April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1"/>
    <d v="2017-02-17T00:00:00"/>
    <d v="2017-03-17T00:00:00"/>
    <x v="1105"/>
    <d v="2017-03-17T00:00:00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"/>
    <d v="2017-02-22T00:00:00"/>
    <d v="2017-03-24T00:00:00"/>
    <x v="1106"/>
    <d v="2017-03-24T00:00:00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d v="2017-02-26T00:00:00"/>
    <d v="2017-04-27T00:00:00"/>
    <x v="1107"/>
    <d v="2017-04-27T00:00:00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1"/>
    <d v="2017-03-07T00:00:00"/>
    <d v="2017-04-10T00:00:00"/>
    <x v="1108"/>
    <d v="2017-04-10T00:00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1"/>
    <d v="2017-03-10T00:00:00"/>
    <d v="2017-04-09T00:00:00"/>
    <x v="1109"/>
    <d v="2017-04-09T00:00:00"/>
    <x v="7"/>
    <s v="April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"/>
    <d v="2017-02-14T00:00:00"/>
    <d v="2017-03-16T00:00:00"/>
    <x v="781"/>
    <d v="2017-03-16T00:00:0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1"/>
    <d v="2017-03-07T00:00:00"/>
    <d v="2017-04-06T00:00:00"/>
    <x v="1108"/>
    <d v="2017-04-06T00:00:00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1:50:08"/>
    <d v="2017-04-02T20:00:00"/>
    <x v="1"/>
    <d v="2017-03-01T00:00:00"/>
    <d v="2017-04-02T00:00:00"/>
    <x v="994"/>
    <d v="2017-04-02T00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1"/>
    <d v="2017-02-21T00:00:00"/>
    <d v="2017-03-26T00:00:00"/>
    <x v="1110"/>
    <d v="2017-03-26T00:00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d v="2017-03-09T00:00:00"/>
    <d v="2017-04-09T00:00:00"/>
    <x v="1111"/>
    <d v="2017-04-09T0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d v="2017-02-25T00:00:00"/>
    <d v="2017-03-26T00:00:00"/>
    <x v="1112"/>
    <d v="2017-03-26T00:00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1"/>
    <d v="2017-03-06T00:00:00"/>
    <d v="2017-04-09T00:00:00"/>
    <x v="1113"/>
    <d v="2017-04-09T00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d v="2017-03-01T00:00:00"/>
    <d v="2017-03-31T00:00:00"/>
    <x v="994"/>
    <d v="2017-03-31T00:00:00"/>
    <x v="7"/>
    <s v="Mar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9:47:28"/>
    <d v="2017-04-09T18:47:28"/>
    <x v="1"/>
    <d v="2017-03-10T00:00:00"/>
    <d v="2017-04-09T00:00:00"/>
    <x v="1109"/>
    <d v="2017-04-09T00:00:00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d v="2017-03-01T00:00:00"/>
    <d v="2017-03-25T00:00:00"/>
    <x v="994"/>
    <d v="2017-03-25T00:00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d v="2017-03-12T00:00:00"/>
    <d v="2017-04-11T00:00:00"/>
    <x v="1114"/>
    <d v="2017-04-11T00:00:00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1"/>
    <d v="2017-03-01T00:00:00"/>
    <d v="2017-03-31T00:00:00"/>
    <x v="994"/>
    <d v="2017-03-31T00:00:00"/>
    <x v="7"/>
    <s v="Marc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d v="2014-12-16T00:00:00"/>
    <d v="2015-01-15T00:00:00"/>
    <x v="22"/>
    <d v="2015-01-15T00:00:00"/>
    <x v="11"/>
    <s v="January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d v="2015-02-28T00:00:00"/>
    <d v="2015-03-30T00:00:00"/>
    <x v="1115"/>
    <d v="2015-03-30T00:00:0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d v="2015-07-02T00:00:00"/>
    <d v="2015-08-31T00:00:00"/>
    <x v="135"/>
    <d v="2015-08-31T00:00:00"/>
    <x v="3"/>
    <s v="August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0"/>
    <d v="2015-01-16T00:00:00"/>
    <d v="2015-02-15T00:00:00"/>
    <x v="501"/>
    <d v="2015-02-15T00:00:00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d v="2015-08-28T00:00:00"/>
    <d v="2015-09-09T00:00:00"/>
    <x v="1116"/>
    <d v="2015-09-09T00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d v="2015-06-24T00:00:00"/>
    <d v="2015-08-23T00:00:00"/>
    <x v="466"/>
    <d v="2015-08-23T00:00:00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d v="2016-02-27T00:00:00"/>
    <d v="2016-03-28T00:00:00"/>
    <x v="316"/>
    <d v="2016-03-28T00:00:00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d v="2016-03-22T00:00:00"/>
    <d v="2016-05-01T00:00:00"/>
    <x v="942"/>
    <d v="2016-05-01T00:00:00"/>
    <x v="7"/>
    <s v="May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d v="2014-07-21T00:00:00"/>
    <d v="2014-08-31T00:00:00"/>
    <x v="33"/>
    <d v="2014-08-31T00:00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0"/>
    <d v="2015-12-03T00:00:00"/>
    <d v="2016-01-18T00:00:00"/>
    <x v="209"/>
    <d v="2016-01-18T00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d v="2014-08-01T00:00:00"/>
    <d v="2014-09-01T00:00:00"/>
    <x v="873"/>
    <d v="2014-09-01T00:00:00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d v="2015-05-01T00:00:00"/>
    <d v="2015-06-30T00:00:00"/>
    <x v="108"/>
    <d v="2015-06-30T00:00:00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d v="2014-09-05T00:00:00"/>
    <d v="2014-10-05T00:00:00"/>
    <x v="40"/>
    <d v="2014-10-05T00:00:00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0"/>
    <d v="2015-04-01T00:00:00"/>
    <d v="2015-05-01T00:00:00"/>
    <x v="1117"/>
    <d v="2015-05-01T00:00:00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d v="2015-03-01T00:00:00"/>
    <d v="2015-03-30T00:00:00"/>
    <x v="933"/>
    <d v="2015-03-30T00:00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d v="2016-10-30T00:00:00"/>
    <d v="2016-12-09T00:00:00"/>
    <x v="745"/>
    <d v="2016-12-09T00:00:00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2"/>
    <d v="2016-03-31T00:00:00"/>
    <d v="2016-04-20T00:00:00"/>
    <x v="1118"/>
    <d v="2016-04-20T00:00:00"/>
    <x v="7"/>
    <s v="April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2"/>
    <d v="2016-03-31T00:00:00"/>
    <d v="2016-05-13T00:00:00"/>
    <x v="1118"/>
    <d v="2016-05-13T00:00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3"/>
    <d v="2014-08-18T00:00:00"/>
    <d v="2014-09-17T00:00:00"/>
    <x v="18"/>
    <d v="2014-09-17T00:00:00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3"/>
    <d v="2014-10-10T00:00:00"/>
    <d v="2014-11-09T00:00:00"/>
    <x v="553"/>
    <d v="2014-11-09T00:00:00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d v="2015-11-11T00:00:00"/>
    <d v="2015-12-11T00:00:00"/>
    <x v="802"/>
    <d v="2015-12-11T00:00:00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d v="2016-02-25T00:00:00"/>
    <d v="2016-04-02T00:00:00"/>
    <x v="334"/>
    <d v="2016-04-02T00:0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0"/>
    <d v="2015-05-05T00:00:00"/>
    <d v="2015-07-01T00:00:00"/>
    <x v="208"/>
    <d v="2015-07-01T00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d v="2014-09-30T00:00:00"/>
    <d v="2014-10-30T00:00:00"/>
    <x v="1119"/>
    <d v="2014-10-30T00:00:00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3"/>
    <d v="2014-07-25T00:00:00"/>
    <d v="2014-08-24T00:00:00"/>
    <x v="826"/>
    <d v="2014-08-24T00:00:00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d v="2014-05-29T00:00:00"/>
    <d v="2014-06-27T00:00:00"/>
    <x v="132"/>
    <d v="2014-06-27T00:00:00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d v="2015-02-09T00:00:00"/>
    <d v="2015-04-05T00:00:00"/>
    <x v="794"/>
    <d v="2015-04-05T00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0"/>
    <d v="2015-09-21T00:00:00"/>
    <d v="2015-10-21T00:00:00"/>
    <x v="485"/>
    <d v="2015-10-21T00:00:00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d v="2016-04-10T00:00:00"/>
    <d v="2016-06-09T00:00:00"/>
    <x v="1120"/>
    <d v="2016-06-09T00:00:00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d v="2015-09-24T00:00:00"/>
    <d v="2015-10-24T00:00:00"/>
    <x v="790"/>
    <d v="2015-10-24T00:00:00"/>
    <x v="8"/>
    <s v="October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d v="2015-05-28T00:00:00"/>
    <d v="2015-06-11T00:00:00"/>
    <x v="880"/>
    <d v="2015-06-11T00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d v="2015-11-17T00:00:00"/>
    <d v="2016-01-16T00:00:00"/>
    <x v="780"/>
    <d v="2016-01-16T00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d v="2016-09-01T00:00:00"/>
    <d v="2016-09-13T00:00:00"/>
    <x v="772"/>
    <d v="2016-09-13T00:0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d v="2015-04-07T00:00:00"/>
    <d v="2015-05-07T00:00:00"/>
    <x v="302"/>
    <d v="2015-05-07T00:00:00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d v="2016-07-08T00:00:00"/>
    <d v="2016-08-07T00:00:00"/>
    <x v="304"/>
    <d v="2016-08-07T00:00:00"/>
    <x v="3"/>
    <s v="August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d v="2015-10-09T00:00:00"/>
    <d v="2015-11-08T00:00:00"/>
    <x v="32"/>
    <d v="2015-11-08T00:00:00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0"/>
    <d v="2015-06-20T00:00:00"/>
    <d v="2015-07-20T00:00:00"/>
    <x v="19"/>
    <d v="2015-07-20T00:00:00"/>
    <x v="0"/>
    <s v="July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d v="2014-09-02T00:00:00"/>
    <d v="2014-10-02T00:00:00"/>
    <x v="1121"/>
    <d v="2014-10-02T00:00:00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d v="2016-03-06T00:00:00"/>
    <d v="2016-05-04T00:00:00"/>
    <x v="1122"/>
    <d v="2016-05-04T00:00:00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d v="2015-06-16T00:00:00"/>
    <d v="2015-07-16T00:00:00"/>
    <x v="153"/>
    <d v="2015-07-16T00:00:00"/>
    <x v="0"/>
    <s v="July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0"/>
    <d v="2015-04-26T00:00:00"/>
    <d v="2015-06-10T00:00:00"/>
    <x v="1123"/>
    <d v="2015-06-10T00:00:00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2"/>
    <d v="2016-12-06T00:00:00"/>
    <d v="2017-01-07T00:00:00"/>
    <x v="1124"/>
    <d v="2017-01-07T00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2"/>
    <d v="2016-08-04T00:00:00"/>
    <d v="2016-08-26T00:00:00"/>
    <x v="753"/>
    <d v="2016-08-26T00:00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0"/>
    <d v="2015-01-22T00:00:00"/>
    <d v="2015-03-08T00:00:00"/>
    <x v="1125"/>
    <d v="2015-03-08T00:00:00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2"/>
    <d v="2016-11-16T00:00:00"/>
    <d v="2016-12-21T00:00:00"/>
    <x v="617"/>
    <d v="2016-12-21T00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2"/>
    <d v="2016-10-24T00:00:00"/>
    <d v="2016-11-23T00:00:00"/>
    <x v="1126"/>
    <d v="2016-11-23T00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0"/>
    <d v="2015-10-15T00:00:00"/>
    <d v="2015-11-13T00:00:00"/>
    <x v="312"/>
    <d v="2015-11-13T00:00:00"/>
    <x v="9"/>
    <s v="November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0"/>
    <d v="2015-08-03T00:00:00"/>
    <d v="2015-09-02T00:00:00"/>
    <x v="1037"/>
    <d v="2015-09-02T00:00:00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d v="2017-01-23T00:00:00"/>
    <d v="2017-03-01T00:00:00"/>
    <x v="1127"/>
    <d v="2017-03-01T00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2"/>
    <d v="2016-03-25T00:00:00"/>
    <d v="2016-04-19T00:00:00"/>
    <x v="1128"/>
    <d v="2016-04-19T00:00:00"/>
    <x v="7"/>
    <s v="April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0"/>
    <d v="2015-02-17T00:00:00"/>
    <d v="2015-03-19T00:00:00"/>
    <x v="136"/>
    <d v="2015-03-19T00:00:00"/>
    <x v="2"/>
    <s v="March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2"/>
    <d v="2016-09-14T00:00:00"/>
    <d v="2016-10-14T00:00:00"/>
    <x v="1129"/>
    <d v="2016-10-14T00:00:00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d v="2016-02-20T00:00:00"/>
    <d v="2016-03-21T00:00:00"/>
    <x v="1130"/>
    <d v="2016-03-21T00:00:00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0"/>
    <d v="2015-03-04T00:00:00"/>
    <d v="2015-04-03T00:00:00"/>
    <x v="124"/>
    <d v="2015-04-03T00:00:00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d v="2015-09-05T00:00:00"/>
    <d v="2015-10-05T00:00:00"/>
    <x v="1131"/>
    <d v="2015-10-05T00:00:00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d v="2016-07-19T00:00:00"/>
    <d v="2016-08-28T00:00:00"/>
    <x v="172"/>
    <d v="2016-08-28T00:00:00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2"/>
    <d v="2016-12-29T00:00:00"/>
    <d v="2017-01-28T00:00:00"/>
    <x v="606"/>
    <d v="2017-01-28T00:00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2"/>
    <d v="2016-05-15T00:00:00"/>
    <d v="2016-07-14T00:00:00"/>
    <x v="1132"/>
    <d v="2016-07-14T00:00:00"/>
    <x v="5"/>
    <s v="Jul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0"/>
    <d v="2015-03-05T00:00:00"/>
    <d v="2015-03-25T00:00:00"/>
    <x v="35"/>
    <d v="2015-03-25T00:00:00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d v="2016-02-05T00:00:00"/>
    <d v="2016-02-25T00:00:00"/>
    <x v="2"/>
    <d v="2016-02-25T00:00:00"/>
    <x v="2"/>
    <s v="February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0"/>
    <d v="2015-07-24T00:00:00"/>
    <d v="2015-09-12T00:00:00"/>
    <x v="552"/>
    <d v="2015-09-12T00:00:00"/>
    <x v="3"/>
    <s v="September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d v="2016-02-10T00:00:00"/>
    <d v="2016-03-11T00:00:00"/>
    <x v="947"/>
    <d v="2016-03-11T00:00:00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2"/>
    <d v="2016-09-23T00:00:00"/>
    <d v="2016-10-23T00:00:00"/>
    <x v="554"/>
    <d v="2016-10-23T00:00:0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d v="2014-07-05T00:00:00"/>
    <d v="2014-08-03T00:00:00"/>
    <x v="171"/>
    <d v="2014-08-03T00:00:00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d v="2014-07-14T00:00:00"/>
    <d v="2014-08-13T00:00:00"/>
    <x v="155"/>
    <d v="2014-08-13T00:00:00"/>
    <x v="3"/>
    <s v="August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d v="2014-08-04T00:00:00"/>
    <d v="2014-08-25T00:00:00"/>
    <x v="163"/>
    <d v="2014-08-25T00:00:00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d v="2014-07-04T00:00:00"/>
    <d v="2014-08-03T00:00:00"/>
    <x v="1133"/>
    <d v="2014-08-03T00:00:00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d v="2014-07-29T00:00:00"/>
    <d v="2014-09-27T00:00:00"/>
    <x v="806"/>
    <d v="2014-09-27T00:00:00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3"/>
    <d v="2014-12-14T00:00:00"/>
    <d v="2015-01-13T00:00:00"/>
    <x v="1134"/>
    <d v="2015-01-13T00:00:00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3"/>
    <d v="2014-09-09T00:00:00"/>
    <d v="2014-10-14T00:00:00"/>
    <x v="547"/>
    <d v="2014-10-14T00:00:00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d v="2014-09-23T00:00:00"/>
    <d v="2014-10-23T00:00:00"/>
    <x v="129"/>
    <d v="2014-10-23T00:00:00"/>
    <x v="8"/>
    <s v="October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3"/>
    <d v="2014-05-07T00:00:00"/>
    <d v="2014-07-06T00:00:00"/>
    <x v="911"/>
    <d v="2014-07-06T00:00:00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3"/>
    <d v="2014-12-05T00:00:00"/>
    <d v="2015-01-19T00:00:00"/>
    <x v="1135"/>
    <d v="2015-01-19T00:00:00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3"/>
    <d v="2014-10-18T00:00:00"/>
    <d v="2014-11-29T00:00:00"/>
    <x v="1136"/>
    <d v="2014-11-29T00:00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3"/>
    <d v="2014-09-09T00:00:00"/>
    <d v="2014-10-24T00:00:00"/>
    <x v="547"/>
    <d v="2014-10-24T00:00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d v="2014-09-23T00:00:00"/>
    <d v="2014-10-29T00:00:00"/>
    <x v="129"/>
    <d v="2014-10-29T00:00:00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d v="2015-01-21T00:00:00"/>
    <d v="2015-02-20T00:00:00"/>
    <x v="691"/>
    <d v="2015-02-20T00:00:00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0"/>
    <d v="2015-02-10T00:00:00"/>
    <d v="2015-03-27T00:00:00"/>
    <x v="551"/>
    <d v="2015-03-27T00:00:00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2"/>
    <d v="2016-08-03T00:00:00"/>
    <d v="2016-09-02T00:00:00"/>
    <x v="315"/>
    <d v="2016-09-02T00:00:0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2"/>
    <d v="2016-05-03T00:00:00"/>
    <d v="2016-07-02T00:00:00"/>
    <x v="1137"/>
    <d v="2016-07-02T00:00:0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2"/>
    <d v="2016-08-15T00:00:00"/>
    <d v="2016-09-15T00:00:00"/>
    <x v="804"/>
    <d v="2016-09-15T00:00:00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2"/>
    <d v="2016-01-19T00:00:00"/>
    <d v="2016-02-21T00:00:00"/>
    <x v="492"/>
    <d v="2016-02-21T00:00:00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0"/>
    <d v="2015-04-21T00:00:00"/>
    <d v="2015-05-21T00:00:00"/>
    <x v="148"/>
    <d v="2015-05-21T00:00:00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3"/>
    <d v="2014-12-30T00:00:00"/>
    <d v="2015-01-30T00:00:00"/>
    <x v="1138"/>
    <d v="2015-01-30T00:00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3"/>
    <d v="2014-09-14T00:00:00"/>
    <d v="2014-10-15T00:00:00"/>
    <x v="1139"/>
    <d v="2014-10-15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3"/>
    <d v="2014-11-15T00:00:00"/>
    <d v="2014-12-15T00:00:00"/>
    <x v="850"/>
    <d v="2014-12-15T00:00:00"/>
    <x v="4"/>
    <s v="December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0"/>
    <d v="2015-03-05T00:00:00"/>
    <d v="2015-04-04T00:00:00"/>
    <x v="35"/>
    <d v="2015-04-04T00:00:00"/>
    <x v="7"/>
    <s v="April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d v="2014-10-01T00:00:00"/>
    <d v="2014-10-31T00:00:00"/>
    <x v="470"/>
    <d v="2014-10-31T00:00:00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d v="2014-11-13T00:00:00"/>
    <d v="2015-01-12T00:00:00"/>
    <x v="1055"/>
    <d v="2015-01-12T00:00:00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0"/>
    <d v="2015-01-06T00:00:00"/>
    <d v="2015-02-05T00:00:00"/>
    <x v="1140"/>
    <d v="2015-02-05T00:00:00"/>
    <x v="1"/>
    <s v="February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3"/>
    <d v="2014-11-30T00:00:00"/>
    <d v="2015-01-29T00:00:00"/>
    <x v="187"/>
    <d v="2015-01-29T00:00:00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0"/>
    <d v="2015-07-03T00:00:00"/>
    <d v="2015-08-10T00:00:00"/>
    <x v="949"/>
    <d v="2015-08-10T00:00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3"/>
    <d v="2014-10-28T00:00:00"/>
    <d v="2014-11-27T00:00:00"/>
    <x v="583"/>
    <d v="2014-11-27T00:00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0"/>
    <d v="2015-01-07T00:00:00"/>
    <d v="2015-02-11T00:00:00"/>
    <x v="801"/>
    <d v="2015-02-11T00:00:00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2"/>
    <d v="2016-09-15T00:00:00"/>
    <d v="2016-10-14T00:00:00"/>
    <x v="125"/>
    <d v="2016-10-14T00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2"/>
    <d v="2016-05-25T00:00:00"/>
    <d v="2016-07-24T00:00:00"/>
    <x v="7"/>
    <d v="2016-07-24T00:00:00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d v="2016-11-15T00:00:00"/>
    <d v="2016-12-15T00:00:00"/>
    <x v="1141"/>
    <d v="2016-12-15T00:00:00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0"/>
    <d v="2015-12-06T00:00:00"/>
    <d v="2016-02-04T00:00:00"/>
    <x v="1142"/>
    <d v="2016-02-04T00:00:00"/>
    <x v="11"/>
    <s v="February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3"/>
    <d v="2014-10-22T00:00:00"/>
    <d v="2014-11-11T00:00:00"/>
    <x v="322"/>
    <d v="2014-11-11T00:00:00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2"/>
    <d v="2016-09-10T00:00:00"/>
    <d v="2016-10-10T00:00:00"/>
    <x v="1143"/>
    <d v="2016-10-10T00:00:0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0:51:08"/>
    <d v="2015-12-15T07:10:00"/>
    <x v="0"/>
    <d v="2015-11-13T00:00:00"/>
    <d v="2015-12-15T00:00:00"/>
    <x v="483"/>
    <d v="2015-12-15T00:00:00"/>
    <x v="4"/>
    <s v="December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d v="2015-06-27T16:59:00"/>
    <x v="0"/>
    <d v="2015-06-04T00:00:00"/>
    <d v="2015-06-27T00:00:00"/>
    <x v="1144"/>
    <d v="2015-06-27T00:00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20:43:02"/>
    <d v="2015-02-13T20:43:02"/>
    <x v="0"/>
    <d v="2015-01-13T00:00:00"/>
    <d v="2015-02-13T00:00:00"/>
    <x v="1049"/>
    <d v="2015-02-13T00:00:00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d v="2015-11-14T12:16:44"/>
    <x v="0"/>
    <d v="2015-10-05T00:00:00"/>
    <d v="2015-11-14T00:00:00"/>
    <x v="467"/>
    <d v="2015-11-14T00:00:00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d v="2015-10-02T13:00:00"/>
    <x v="0"/>
    <d v="2015-08-31T00:00:00"/>
    <d v="2015-10-02T00:00:00"/>
    <x v="521"/>
    <d v="2015-10-02T00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0:19:09"/>
    <d v="2014-09-30T10:19:09"/>
    <x v="3"/>
    <d v="2014-08-26T00:00:00"/>
    <d v="2014-09-30T00:00:00"/>
    <x v="548"/>
    <d v="2014-09-30T00:00:00"/>
    <x v="10"/>
    <s v="September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20:38:33"/>
    <d v="2014-09-27T20:38:33"/>
    <x v="3"/>
    <d v="2014-08-28T00:00:00"/>
    <d v="2014-09-27T00:00:00"/>
    <x v="1145"/>
    <d v="2014-09-27T00:00:00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d v="2017-02-11T11:20:30"/>
    <x v="1"/>
    <d v="2017-01-07T00:00:00"/>
    <d v="2017-02-11T00:00:00"/>
    <x v="764"/>
    <d v="2017-02-11T00:00:0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d v="2015-03-01T16:47:19"/>
    <x v="0"/>
    <d v="2015-01-25T00:00:00"/>
    <d v="2015-03-01T00:00:00"/>
    <x v="1146"/>
    <d v="2015-03-01T00:00:00"/>
    <x v="1"/>
    <s v="March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d v="2014-08-09T00:00:00"/>
    <d v="2014-08-21T00:00:00"/>
    <x v="1147"/>
    <d v="2014-08-21T00:00:00"/>
    <x v="10"/>
    <s v="August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d v="2014-10-23T23:00:00"/>
    <x v="3"/>
    <d v="2014-08-25T00:00:00"/>
    <d v="2014-10-23T00:00:00"/>
    <x v="861"/>
    <d v="2014-10-23T00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2:38:56"/>
    <d v="2016-07-03T02:38:56"/>
    <x v="2"/>
    <d v="2016-06-03T00:00:00"/>
    <d v="2016-07-03T00:00:00"/>
    <x v="982"/>
    <d v="2016-07-03T00:00:00"/>
    <x v="0"/>
    <s v="July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d v="2014-07-09T00:00:00"/>
    <d v="2014-08-08T00:00:00"/>
    <x v="600"/>
    <d v="2014-08-08T00:00:00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2:32:16"/>
    <d v="2015-02-28T02:32:16"/>
    <x v="0"/>
    <d v="2015-01-29T00:00:00"/>
    <d v="2015-02-28T00:00:00"/>
    <x v="47"/>
    <d v="2015-02-28T00:00:00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d v="2015-06-17T00:00:00"/>
    <d v="2015-07-01T00:00:00"/>
    <x v="951"/>
    <d v="2015-07-01T00:00:00"/>
    <x v="0"/>
    <s v="July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6:01:43"/>
    <d v="2016-07-25T14:00:00"/>
    <x v="2"/>
    <d v="2016-06-27T00:00:00"/>
    <d v="2016-07-25T00:00:00"/>
    <x v="346"/>
    <d v="2016-07-25T00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d v="2016-12-01T00:00:00"/>
    <d v="2017-01-30T00:00:00"/>
    <x v="848"/>
    <d v="2017-01-30T00:00:00"/>
    <x v="11"/>
    <s v="January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d v="2015-03-04T00:00:00"/>
    <d v="2015-04-02T00:00:00"/>
    <x v="124"/>
    <d v="2015-04-02T00:00:0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3"/>
    <d v="2014-06-30T00:00:00"/>
    <d v="2014-07-30T00:00:00"/>
    <x v="1148"/>
    <d v="2014-07-30T00:00:00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1:01:30"/>
    <d v="2015-03-31T20:01:30"/>
    <x v="0"/>
    <d v="2015-03-01T00:00:00"/>
    <d v="2015-03-31T00:00:00"/>
    <x v="933"/>
    <d v="2015-03-31T00:00:00"/>
    <x v="7"/>
    <s v="March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5"/>
    <d v="2012-01-18T00:00:00"/>
    <d v="2012-03-03T00:00:00"/>
    <x v="1149"/>
    <d v="2012-03-03T00:00:00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4"/>
    <d v="2013-12-26T00:00:00"/>
    <d v="2014-01-31T00:00:00"/>
    <x v="395"/>
    <d v="2014-01-31T00:00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5"/>
    <d v="2012-09-24T00:00:00"/>
    <d v="2012-10-24T00:00:00"/>
    <x v="1150"/>
    <d v="2012-10-24T00:00:00"/>
    <x v="8"/>
    <s v="October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d v="2013-12-18T00:00:00"/>
    <d v="2014-01-07T00:00:00"/>
    <x v="1151"/>
    <d v="2014-01-07T00:00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d v="2013-06-18T00:00:00"/>
    <d v="2013-07-11T00:00:00"/>
    <x v="648"/>
    <d v="2013-07-11T00:00:00"/>
    <x v="0"/>
    <s v="July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3"/>
    <d v="2014-01-18T00:00:00"/>
    <d v="2014-02-17T00:00:00"/>
    <x v="337"/>
    <d v="2014-02-17T00:00:00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6"/>
    <d v="2011-01-12T00:00:00"/>
    <d v="2011-03-03T00:00:00"/>
    <x v="236"/>
    <d v="2011-03-03T00:00:00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3"/>
    <d v="2014-04-07T00:00:00"/>
    <d v="2014-05-09T00:00:00"/>
    <x v="888"/>
    <d v="2014-05-09T00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7"/>
    <d v="2010-12-03T00:00:00"/>
    <d v="2011-01-21T00:00:00"/>
    <x v="1152"/>
    <d v="2011-01-21T00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3"/>
    <d v="2014-01-25T00:00:00"/>
    <d v="2014-02-24T00:00:00"/>
    <x v="1153"/>
    <d v="2014-02-24T00:00:00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5"/>
    <d v="2012-04-27T00:00:00"/>
    <d v="2012-05-12T00:00:00"/>
    <x v="707"/>
    <d v="2012-05-12T00:00:00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d v="2011-02-02T00:00:00"/>
    <d v="2011-03-04T00:00:00"/>
    <x v="1154"/>
    <d v="2011-03-04T00:00:00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d v="2013-01-28T00:00:00"/>
    <d v="2013-03-02T00:00:00"/>
    <x v="1155"/>
    <d v="2013-03-02T00:00:00"/>
    <x v="1"/>
    <s v="March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3"/>
    <d v="2014-12-15T00:00:00"/>
    <d v="2015-01-24T00:00:00"/>
    <x v="605"/>
    <d v="2015-01-24T00:00:00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2"/>
    <d v="2016-03-01T00:00:00"/>
    <d v="2016-03-31T00:00:00"/>
    <x v="881"/>
    <d v="2016-03-31T00:00:00"/>
    <x v="7"/>
    <s v="March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4"/>
    <d v="2013-01-31T00:00:00"/>
    <d v="2013-02-17T00:00:00"/>
    <x v="1156"/>
    <d v="2013-02-17T00:00:00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5"/>
    <d v="2012-01-17T00:00:00"/>
    <d v="2012-03-17T00:00:00"/>
    <x v="654"/>
    <d v="2012-03-17T00:00:00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6"/>
    <d v="2011-09-02T00:00:00"/>
    <d v="2011-09-30T00:00:00"/>
    <x v="1060"/>
    <d v="2011-09-30T00:00:00"/>
    <x v="8"/>
    <s v="Septem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2"/>
    <d v="2016-09-01T00:00:00"/>
    <d v="2016-10-01T00:00:00"/>
    <x v="772"/>
    <d v="2016-10-01T00:00:00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4"/>
    <d v="2013-04-17T00:00:00"/>
    <d v="2013-05-06T00:00:00"/>
    <x v="424"/>
    <d v="2013-05-06T00:00:00"/>
    <x v="6"/>
    <s v="May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3"/>
    <d v="2014-04-16T00:00:00"/>
    <d v="2014-05-19T00:00:00"/>
    <x v="356"/>
    <d v="2014-05-19T00:00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0"/>
    <d v="2015-01-27T00:00:00"/>
    <d v="2015-03-02T00:00:00"/>
    <x v="202"/>
    <d v="2015-03-02T00:00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6"/>
    <d v="2011-01-21T00:00:00"/>
    <d v="2011-02-20T00:00:00"/>
    <x v="1098"/>
    <d v="2011-02-20T00:00:00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d v="2011-05-03T00:00:00"/>
    <d v="2011-06-10T00:00:00"/>
    <x v="1157"/>
    <d v="2011-06-10T00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2"/>
    <d v="2016-06-02T00:00:00"/>
    <d v="2016-06-16T00:00:00"/>
    <x v="1158"/>
    <d v="2016-06-16T00:00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5"/>
    <d v="2012-11-15T00:00:00"/>
    <d v="2012-12-15T00:00:00"/>
    <x v="1067"/>
    <d v="2012-12-15T00:00:00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0:40:32"/>
    <d v="2015-04-21T00:40:32"/>
    <x v="0"/>
    <d v="2015-03-31T00:00:00"/>
    <d v="2015-04-21T00:00:00"/>
    <x v="572"/>
    <d v="2015-04-21T00:00:00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3:54:48"/>
    <d v="2011-07-31T01:59:00"/>
    <x v="6"/>
    <d v="2011-05-28T00:00:00"/>
    <d v="2011-07-31T00:00:00"/>
    <x v="1159"/>
    <d v="2011-07-31T00:00:00"/>
    <x v="5"/>
    <s v="Jul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5:17:39"/>
    <d v="2012-10-17T15:17:39"/>
    <x v="5"/>
    <d v="2012-09-17T00:00:00"/>
    <d v="2012-10-17T00:00:00"/>
    <x v="1160"/>
    <d v="2012-10-17T00:00:00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3"/>
    <d v="2014-06-10T00:00:00"/>
    <d v="2014-07-10T00:00:00"/>
    <x v="407"/>
    <d v="2014-07-10T00:00:0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3"/>
    <d v="2014-07-07T00:00:00"/>
    <d v="2014-07-27T00:00:00"/>
    <x v="411"/>
    <d v="2014-07-27T00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0"/>
    <d v="2015-03-18T00:00:00"/>
    <d v="2015-04-24T00:00:00"/>
    <x v="1161"/>
    <d v="2015-04-24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5"/>
    <d v="2012-09-24T00:00:00"/>
    <d v="2012-11-13T00:00:00"/>
    <x v="1150"/>
    <d v="2012-11-13T00:00:00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9:30:37"/>
    <d v="2013-05-23T19:30:37"/>
    <x v="4"/>
    <d v="2013-04-23T00:00:00"/>
    <d v="2013-05-23T00:00:00"/>
    <x v="1162"/>
    <d v="2013-05-23T00:00:00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4"/>
    <d v="2013-11-22T00:00:00"/>
    <d v="2014-01-06T00:00:00"/>
    <x v="1163"/>
    <d v="2014-01-06T00:00:0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3"/>
    <d v="2014-06-27T00:00:00"/>
    <d v="2014-07-18T00:00:00"/>
    <x v="777"/>
    <d v="2014-07-18T00:00:00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3"/>
    <d v="2014-08-13T00:00:00"/>
    <d v="2014-09-12T00:00:00"/>
    <x v="564"/>
    <d v="2014-09-12T00:00:00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6"/>
    <d v="2011-10-16T00:00:00"/>
    <d v="2011-12-16T00:00:00"/>
    <x v="1164"/>
    <d v="2011-12-16T00:00:00"/>
    <x v="9"/>
    <s v="December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6"/>
    <d v="2011-08-23T00:00:00"/>
    <d v="2011-09-22T00:00:00"/>
    <x v="82"/>
    <d v="2011-09-22T00:00:00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3"/>
    <d v="2014-01-16T00:00:00"/>
    <d v="2014-02-06T00:00:00"/>
    <x v="1165"/>
    <d v="2014-02-06T00:00:00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d v="2014-12-27T00:00:00"/>
    <d v="2015-01-26T00:00:00"/>
    <x v="1166"/>
    <d v="2015-01-26T00:00:00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6:49:34"/>
    <d v="2017-03-08T02:30:00"/>
    <x v="1"/>
    <d v="2017-01-20T00:00:00"/>
    <d v="2017-03-08T00:00:00"/>
    <x v="793"/>
    <d v="2017-03-08T00:00:00"/>
    <x v="1"/>
    <s v="Marc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d v="2014-05-13T00:00:00"/>
    <d v="2014-06-12T00:00:00"/>
    <x v="1019"/>
    <d v="2014-06-12T00:00:00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3"/>
    <d v="2014-04-04T00:00:00"/>
    <d v="2014-05-04T00:00:00"/>
    <x v="737"/>
    <d v="2014-05-04T00:00:0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d v="2016-10-02T00:00:00"/>
    <d v="2016-11-06T00:00:00"/>
    <x v="454"/>
    <d v="2016-11-06T00:00:00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d v="2017-01-07T00:00:00"/>
    <d v="2017-02-28T00:00:00"/>
    <x v="764"/>
    <d v="2017-02-28T00:00:00"/>
    <x v="1"/>
    <s v="February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d v="2016-10-06T00:00:00"/>
    <d v="2016-11-05T00:00:00"/>
    <x v="446"/>
    <d v="2016-11-05T00:00:00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0"/>
    <d v="2015-11-20T00:00:00"/>
    <d v="2015-12-15T00:00:00"/>
    <x v="519"/>
    <d v="2015-12-15T00:00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d v="2016-12-04T00:00:00"/>
    <d v="2017-01-03T00:00:00"/>
    <x v="932"/>
    <d v="2017-01-03T00:00:00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2"/>
    <d v="2016-01-02T00:00:00"/>
    <d v="2016-01-30T00:00:00"/>
    <x v="704"/>
    <d v="2016-01-30T00:00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3"/>
    <d v="2014-10-11T00:00:00"/>
    <d v="2014-11-20T00:00:00"/>
    <x v="673"/>
    <d v="2014-11-20T00:00:00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0"/>
    <d v="2015-05-30T00:00:00"/>
    <d v="2015-06-29T00:00:00"/>
    <x v="860"/>
    <d v="2015-06-29T00:00:00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0"/>
    <d v="2015-06-09T00:00:00"/>
    <d v="2015-07-08T00:00:00"/>
    <x v="206"/>
    <d v="2015-07-08T00:00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d v="2016-06-08T00:00:00"/>
    <d v="2016-06-28T00:00:00"/>
    <x v="872"/>
    <d v="2016-06-28T00:00:00"/>
    <x v="0"/>
    <s v="June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d v="2016-06-07T00:00:00"/>
    <d v="2016-08-06T00:00:00"/>
    <x v="527"/>
    <d v="2016-08-06T00:00:00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d v="2014-05-17T00:00:00"/>
    <d v="2014-06-16T00:00:00"/>
    <x v="1167"/>
    <d v="2014-06-16T00:00:00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d v="2015-01-30T00:00:00"/>
    <d v="2015-02-28T00:00:00"/>
    <x v="869"/>
    <d v="2015-02-28T00:00:00"/>
    <x v="1"/>
    <s v="February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d v="2014-05-13T00:00:00"/>
    <d v="2014-06-12T00:00:00"/>
    <x v="1019"/>
    <d v="2014-06-12T00:00:00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d v="2016-02-13T00:00:00"/>
    <d v="2016-03-14T00:00:00"/>
    <x v="825"/>
    <d v="2016-03-14T00:00:00"/>
    <x v="2"/>
    <s v="March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d v="2016-03-30T07:36:20"/>
    <x v="2"/>
    <d v="2016-03-01T00:00:00"/>
    <d v="2016-03-30T00:00:00"/>
    <x v="881"/>
    <d v="2016-03-30T00:00:0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d v="2015-03-09T21:39:49"/>
    <x v="0"/>
    <d v="2015-02-07T00:00:00"/>
    <d v="2015-03-09T00:00:00"/>
    <x v="80"/>
    <d v="2015-03-09T00:00:00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5"/>
    <d v="2012-06-07T00:00:00"/>
    <d v="2012-07-10T00:00:00"/>
    <x v="906"/>
    <d v="2012-07-10T00:00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5"/>
    <d v="2012-03-09T00:00:00"/>
    <d v="2012-04-08T00:00:00"/>
    <x v="587"/>
    <d v="2012-04-08T00:00:00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5"/>
    <d v="2012-10-22T00:00:00"/>
    <d v="2012-11-27T00:00:00"/>
    <x v="1168"/>
    <d v="2012-11-27T00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d v="2012-08-10T17:00:00"/>
    <x v="5"/>
    <d v="2012-07-08T00:00:00"/>
    <d v="2012-08-10T00:00:00"/>
    <x v="1169"/>
    <d v="2012-08-10T00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3"/>
    <d v="2014-10-13T00:00:00"/>
    <d v="2014-11-12T00:00:00"/>
    <x v="1170"/>
    <d v="2014-11-12T00:00:00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4:12:12"/>
    <d v="2015-12-03T16:30:00"/>
    <x v="0"/>
    <d v="2015-11-15T00:00:00"/>
    <d v="2015-12-03T00:00:00"/>
    <x v="45"/>
    <d v="2015-12-03T00:0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7"/>
    <d v="2010-05-01T00:00:00"/>
    <d v="2010-05-31T00:00:00"/>
    <x v="1171"/>
    <d v="2010-05-31T00:00:00"/>
    <x v="5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d v="2013-03-11T13:02:26"/>
    <x v="4"/>
    <d v="2013-01-25T00:00:00"/>
    <d v="2013-03-11T00:00:00"/>
    <x v="607"/>
    <d v="2013-03-11T00:00:00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5"/>
    <d v="2012-11-15T00:00:00"/>
    <d v="2012-12-15T00:00:00"/>
    <x v="1067"/>
    <d v="2012-12-15T00:00:00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d v="2010-07-22T01:00:00"/>
    <x v="7"/>
    <d v="2010-06-06T00:00:00"/>
    <d v="2010-07-22T00:00:00"/>
    <x v="1172"/>
    <d v="2010-07-22T00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d v="2011-06-07T10:18:01"/>
    <x v="6"/>
    <d v="2011-05-08T00:00:00"/>
    <d v="2011-06-07T00:00:00"/>
    <x v="901"/>
    <d v="2011-06-07T00:00:00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6"/>
    <d v="2011-03-30T00:00:00"/>
    <d v="2011-04-15T00:00:00"/>
    <x v="1173"/>
    <d v="2011-04-15T00:00:00"/>
    <x v="7"/>
    <s v="April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d v="2012-01-12T00:00:00"/>
    <d v="2012-02-12T00:00:00"/>
    <x v="688"/>
    <d v="2012-02-12T00:00:00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0"/>
    <d v="2015-09-20T00:00:00"/>
    <d v="2015-10-20T00:00:00"/>
    <x v="1174"/>
    <d v="2015-10-20T00:00:00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d v="2012-03-13T00:00:00"/>
    <d v="2012-04-12T00:00:00"/>
    <x v="705"/>
    <d v="2012-04-12T00:00:00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3"/>
    <d v="2014-02-10T00:00:00"/>
    <d v="2014-03-04T00:00:00"/>
    <x v="717"/>
    <d v="2014-03-04T00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0"/>
    <d v="2015-12-27T00:00:00"/>
    <d v="2016-02-01T00:00:00"/>
    <x v="1175"/>
    <d v="2016-02-01T00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d v="2015-03-25T16:36:06"/>
    <x v="0"/>
    <d v="2015-02-23T00:00:00"/>
    <d v="2015-03-25T00:00:00"/>
    <x v="297"/>
    <d v="2015-03-25T00:00:00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5"/>
    <d v="2012-09-08T00:00:00"/>
    <d v="2012-10-06T00:00:00"/>
    <x v="1176"/>
    <d v="2012-10-06T00:00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d v="2015-04-22T00:00:00"/>
    <d v="2015-05-22T00:00:00"/>
    <x v="1177"/>
    <d v="2015-05-22T00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d v="2015-02-02T00:00:00"/>
    <d v="2015-03-04T00:00:00"/>
    <x v="1178"/>
    <d v="2015-03-04T00:00:00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2"/>
    <d v="2016-11-28T00:00:00"/>
    <d v="2017-01-27T00:00:00"/>
    <x v="681"/>
    <d v="2017-01-27T00:00:00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d v="2015-11-18T00:00:00"/>
    <d v="2016-01-02T00:00:00"/>
    <x v="878"/>
    <d v="2016-01-02T00:00:00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d v="2014-08-08T00:00:00"/>
    <d v="2014-09-07T00:00:00"/>
    <x v="1179"/>
    <d v="2014-09-07T00:00:00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2"/>
    <d v="2016-05-24T00:00:00"/>
    <d v="2016-06-23T00:00:00"/>
    <x v="152"/>
    <d v="2016-06-23T00:00:00"/>
    <x v="5"/>
    <s v="June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d v="2014-05-08T00:00:00"/>
    <d v="2014-05-23T00:00:00"/>
    <x v="905"/>
    <d v="2014-05-23T00:00:00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2"/>
    <d v="2016-11-29T00:00:00"/>
    <d v="2016-12-29T00:00:00"/>
    <x v="944"/>
    <d v="2016-12-29T00:00:0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3"/>
    <d v="2014-09-23T00:00:00"/>
    <d v="2014-10-23T00:00:00"/>
    <x v="129"/>
    <d v="2014-10-23T00:00:00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d v="2015-10-31T17:45:00"/>
    <x v="0"/>
    <d v="2015-09-17T00:00:00"/>
    <d v="2015-10-31T00:00:00"/>
    <x v="1180"/>
    <d v="2015-10-31T00:00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d v="2014-07-09T00:00:00"/>
    <d v="2014-08-08T00:00:00"/>
    <x v="600"/>
    <d v="2014-08-08T00:00:00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0"/>
    <d v="2015-05-05T00:00:00"/>
    <d v="2015-06-04T00:00:00"/>
    <x v="208"/>
    <d v="2015-06-04T00:00:00"/>
    <x v="5"/>
    <s v="June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d v="2014-09-08T00:00:00"/>
    <d v="2014-10-08T00:00:00"/>
    <x v="1181"/>
    <d v="2014-10-08T00:00:00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d v="2014-10-16T00:00:00"/>
    <d v="2014-10-31T00:00:00"/>
    <x v="26"/>
    <d v="2014-10-31T00:00:00"/>
    <x v="9"/>
    <s v="October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d v="2014-08-12T00:00:00"/>
    <d v="2014-09-01T00:00:00"/>
    <x v="371"/>
    <d v="2014-09-01T00:00:00"/>
    <x v="10"/>
    <s v="September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d v="2016-10-13T00:00:00"/>
    <d v="2016-11-07T00:00:00"/>
    <x v="680"/>
    <d v="2016-11-07T00:00:00"/>
    <x v="9"/>
    <s v="November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"/>
    <d v="2017-01-11T00:00:00"/>
    <d v="2017-02-10T00:00:00"/>
    <x v="936"/>
    <d v="2017-02-10T00:00:00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3"/>
    <d v="2014-07-08T00:00:00"/>
    <d v="2014-08-12T00:00:00"/>
    <x v="3"/>
    <d v="2014-08-12T00:00:00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0"/>
    <d v="2015-04-19T00:00:00"/>
    <d v="2015-05-19T00:00:00"/>
    <x v="145"/>
    <d v="2015-05-19T00:00:00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0"/>
    <d v="2015-09-23T00:00:00"/>
    <d v="2015-10-21T00:00:00"/>
    <x v="48"/>
    <d v="2015-10-21T00:00:00"/>
    <x v="8"/>
    <s v="October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d v="2012-06-14T00:00:00"/>
    <d v="2012-07-14T00:00:00"/>
    <x v="1182"/>
    <d v="2012-07-14T00:00:00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4"/>
    <d v="2013-11-12T00:00:00"/>
    <d v="2013-12-12T00:00:00"/>
    <x v="1183"/>
    <d v="2013-12-12T00:00:00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d v="2011-09-26T23:59:00"/>
    <x v="6"/>
    <d v="2011-08-17T00:00:00"/>
    <d v="2011-09-26T00:00:00"/>
    <x v="1184"/>
    <d v="2011-09-26T00:00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4"/>
    <d v="2013-12-18T00:00:00"/>
    <d v="2014-01-15T00:00:00"/>
    <x v="1151"/>
    <d v="2014-01-15T00:00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4"/>
    <d v="2013-09-18T00:00:00"/>
    <d v="2013-10-10T00:00:00"/>
    <x v="1185"/>
    <d v="2013-10-10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7"/>
    <d v="2010-10-05T00:00:00"/>
    <d v="2010-11-01T00:00:00"/>
    <x v="1186"/>
    <d v="2010-11-01T00:00:00"/>
    <x v="9"/>
    <s v="November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d v="2012-03-07T23:59:00"/>
    <x v="5"/>
    <d v="2012-02-21T00:00:00"/>
    <d v="2012-03-07T00:00:00"/>
    <x v="1187"/>
    <d v="2012-03-07T00:00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d v="2013-05-07T10:33:14"/>
    <x v="4"/>
    <d v="2013-04-07T00:00:00"/>
    <d v="2013-05-07T00:00:00"/>
    <x v="1188"/>
    <d v="2013-05-07T00:00:00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d v="2011-05-23T00:00:00"/>
    <d v="2011-07-04T00:00:00"/>
    <x v="1189"/>
    <d v="2011-07-04T00:00:00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d v="2013-05-08T00:00:00"/>
    <d v="2013-07-07T00:00:00"/>
    <x v="86"/>
    <d v="2013-07-07T00:00:00"/>
    <x v="5"/>
    <s v="Jul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5"/>
    <d v="2012-05-08T00:00:00"/>
    <d v="2012-05-21T00:00:00"/>
    <x v="700"/>
    <d v="2012-05-21T00:0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5"/>
    <d v="2012-01-03T00:00:00"/>
    <d v="2012-01-24T00:00:00"/>
    <x v="1190"/>
    <d v="2012-01-24T00:00:00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3"/>
    <d v="2014-08-27T00:00:00"/>
    <d v="2014-09-26T00:00:00"/>
    <x v="21"/>
    <d v="2014-09-26T00:00:00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d v="2011-12-25T00:00:00"/>
    <x v="6"/>
    <d v="2011-11-18T00:00:00"/>
    <d v="2011-12-25T00:00:00"/>
    <x v="1191"/>
    <d v="2011-12-25T00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d v="2014-05-14T00:00:00"/>
    <d v="2014-06-20T00:00:00"/>
    <x v="771"/>
    <d v="2014-06-20T00:00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6"/>
    <d v="2011-11-05T00:00:00"/>
    <d v="2011-12-06T00:00:00"/>
    <x v="1192"/>
    <d v="2011-12-06T00:00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5"/>
    <d v="2012-05-29T00:00:00"/>
    <d v="2012-06-14T00:00:00"/>
    <x v="633"/>
    <d v="2012-06-14T00:00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4"/>
    <d v="2013-06-01T00:00:00"/>
    <d v="2013-07-02T00:00:00"/>
    <x v="1193"/>
    <d v="2013-07-02T00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4"/>
    <d v="2013-02-08T00:00:00"/>
    <d v="2013-03-10T00:00:00"/>
    <x v="260"/>
    <d v="2013-03-10T00:00:00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6"/>
    <d v="2011-05-07T00:00:00"/>
    <d v="2011-06-14T00:00:00"/>
    <x v="1194"/>
    <d v="2011-06-14T00:00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3"/>
    <d v="2014-04-15T00:00:00"/>
    <d v="2014-05-15T00:00:00"/>
    <x v="254"/>
    <d v="2014-05-15T00:00:00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d v="2011-04-05T00:00:00"/>
    <d v="2011-07-04T00:00:00"/>
    <x v="1195"/>
    <d v="2011-07-04T00:00:0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2"/>
    <d v="2016-06-27T00:00:00"/>
    <d v="2016-08-11T00:00:00"/>
    <x v="346"/>
    <d v="2016-08-11T00:00:00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3"/>
    <d v="2014-04-01T00:00:00"/>
    <d v="2014-05-01T00:00:00"/>
    <x v="670"/>
    <d v="2014-05-01T00:00:0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d v="2015-06-02T00:00:00"/>
    <d v="2015-07-12T00:00:00"/>
    <x v="462"/>
    <d v="2015-07-12T00:00:00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3"/>
    <d v="2014-02-18T00:00:00"/>
    <d v="2014-04-19T00:00:00"/>
    <x v="1196"/>
    <d v="2014-04-19T00:00:00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8"/>
    <d v="2009-10-16T00:00:00"/>
    <d v="2009-11-23T00:00:00"/>
    <x v="1197"/>
    <d v="2009-11-23T00:00:00"/>
    <x v="9"/>
    <s v="November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2"/>
    <d v="2016-04-13T00:00:00"/>
    <d v="2016-06-06T00:00:00"/>
    <x v="292"/>
    <d v="2016-06-06T00:00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3"/>
    <d v="2014-06-10T00:00:00"/>
    <d v="2014-07-10T00:00:00"/>
    <x v="407"/>
    <d v="2014-07-10T00:00:00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6"/>
    <d v="2011-03-21T00:00:00"/>
    <d v="2011-04-21T00:00:00"/>
    <x v="1198"/>
    <d v="2011-04-21T00:00:00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2"/>
    <d v="2016-10-08T00:00:00"/>
    <d v="2016-11-07T00:00:00"/>
    <x v="1199"/>
    <d v="2016-11-07T00:00:00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4"/>
    <d v="2013-09-09T00:00:00"/>
    <d v="2013-10-16T00:00:00"/>
    <x v="350"/>
    <d v="2013-10-16T00:00:00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5"/>
    <d v="2012-02-01T00:00:00"/>
    <d v="2012-03-01T00:00:00"/>
    <x v="1200"/>
    <d v="2012-03-01T00:00:00"/>
    <x v="2"/>
    <s v="March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2"/>
    <d v="2016-01-25T00:00:00"/>
    <d v="2016-03-12T00:00:00"/>
    <x v="1201"/>
    <d v="2016-03-12T00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5"/>
    <d v="2012-04-21T00:00:00"/>
    <d v="2012-05-23T00:00:00"/>
    <x v="1202"/>
    <d v="2012-05-23T00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0"/>
    <d v="2015-03-04T00:00:00"/>
    <d v="2015-04-18T00:00:00"/>
    <x v="124"/>
    <d v="2015-04-18T00:00:00"/>
    <x v="7"/>
    <s v="April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5"/>
    <d v="2012-09-26T00:00:00"/>
    <d v="2012-10-26T00:00:00"/>
    <x v="1203"/>
    <d v="2012-10-26T00:00:00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4"/>
    <d v="2013-02-21T00:00:00"/>
    <d v="2013-03-23T00:00:00"/>
    <x v="999"/>
    <d v="2013-03-23T00:00:00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3"/>
    <d v="2014-08-20T00:00:00"/>
    <d v="2014-09-30T00:00:00"/>
    <x v="855"/>
    <d v="2014-09-30T00:00:00"/>
    <x v="10"/>
    <s v="September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3"/>
    <d v="2014-11-21T00:00:00"/>
    <d v="2014-12-21T00:00:00"/>
    <x v="1027"/>
    <d v="2014-12-21T00:00:00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d v="2012-10-05T22:59:00"/>
    <x v="5"/>
    <d v="2012-08-26T00:00:00"/>
    <d v="2012-10-05T00:00:00"/>
    <x v="1204"/>
    <d v="2012-10-05T00:00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d v="2014-05-13T13:43:56"/>
    <x v="3"/>
    <d v="2014-04-13T00:00:00"/>
    <d v="2014-05-13T00:00:00"/>
    <x v="1205"/>
    <d v="2014-05-13T00:00:00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3"/>
    <d v="2014-08-12T00:00:00"/>
    <d v="2014-09-16T00:00:00"/>
    <x v="371"/>
    <d v="2014-09-16T00:00:00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d v="2016-04-22T01:32:52"/>
    <x v="2"/>
    <d v="2016-03-23T00:00:00"/>
    <d v="2016-04-22T00:00:00"/>
    <x v="678"/>
    <d v="2016-04-22T00:00:00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6"/>
    <d v="2011-12-20T00:00:00"/>
    <d v="2012-01-11T00:00:00"/>
    <x v="1206"/>
    <d v="2012-01-11T00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d v="2014-08-14T07:58:18"/>
    <x v="3"/>
    <d v="2014-07-15T00:00:00"/>
    <d v="2014-08-14T00:00:00"/>
    <x v="62"/>
    <d v="2014-08-14T00:00:00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3"/>
    <d v="2014-04-01T00:00:00"/>
    <d v="2014-05-01T00:00:00"/>
    <x v="670"/>
    <d v="2014-05-01T00:00:00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2"/>
    <d v="2016-11-02T00:00:00"/>
    <d v="2016-12-03T00:00:00"/>
    <x v="481"/>
    <d v="2016-12-03T00:00:00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2"/>
    <d v="2016-07-06T00:00:00"/>
    <d v="2016-08-05T00:00:00"/>
    <x v="1207"/>
    <d v="2016-08-05T00:00:00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4"/>
    <d v="2013-02-18T00:00:00"/>
    <d v="2013-04-19T00:00:00"/>
    <x v="1208"/>
    <d v="2013-04-19T00:00:00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4"/>
    <d v="2013-10-14T00:00:00"/>
    <d v="2013-11-14T00:00:00"/>
    <x v="919"/>
    <d v="2013-11-14T00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5"/>
    <d v="2012-10-18T00:00:00"/>
    <d v="2012-11-17T00:00:00"/>
    <x v="1209"/>
    <d v="2012-11-17T00:00:00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d v="2016-08-06T02:00:00"/>
    <x v="2"/>
    <d v="2016-06-28T00:00:00"/>
    <d v="2016-08-06T00:00:00"/>
    <x v="1043"/>
    <d v="2016-08-06T00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4"/>
    <d v="2013-06-20T00:00:00"/>
    <d v="2013-08-19T00:00:00"/>
    <x v="813"/>
    <d v="2013-08-19T00:00:00"/>
    <x v="0"/>
    <s v="August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4"/>
    <d v="2013-02-08T00:00:00"/>
    <d v="2013-03-10T00:00:00"/>
    <x v="260"/>
    <d v="2013-03-10T00:00:00"/>
    <x v="2"/>
    <s v="March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4"/>
    <d v="2013-06-13T00:00:00"/>
    <d v="2013-07-13T00:00:00"/>
    <x v="1210"/>
    <d v="2013-07-13T00:00:00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0"/>
    <d v="2015-11-03T00:00:00"/>
    <d v="2015-12-19T00:00:00"/>
    <x v="996"/>
    <d v="2015-12-19T00:00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5"/>
    <d v="2012-05-10T00:00:00"/>
    <d v="2012-06-12T00:00:00"/>
    <x v="1088"/>
    <d v="2012-06-12T00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0"/>
    <d v="2015-10-13T00:00:00"/>
    <d v="2015-11-18T00:00:00"/>
    <x v="1211"/>
    <d v="2015-11-18T00:00:00"/>
    <x v="9"/>
    <s v="November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2"/>
    <d v="2016-02-23T00:00:00"/>
    <d v="2016-04-03T00:00:00"/>
    <x v="386"/>
    <d v="2016-04-03T00:00:00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d v="2014-06-09T00:00:00"/>
    <d v="2014-07-09T00:00:00"/>
    <x v="430"/>
    <d v="2014-07-09T00:00:00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d v="2016-11-04T00:00:00"/>
    <d v="2016-12-04T00:00:00"/>
    <x v="581"/>
    <d v="2016-12-04T00:00:00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9:16:58"/>
    <d v="2016-09-02T02:00:00"/>
    <x v="2"/>
    <d v="2016-08-10T00:00:00"/>
    <d v="2016-09-02T00:00:00"/>
    <x v="748"/>
    <d v="2016-09-02T00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3:58:01"/>
    <d v="2014-11-30T14:58:01"/>
    <x v="3"/>
    <d v="2014-10-01T00:00:00"/>
    <d v="2014-11-30T00:00:00"/>
    <x v="470"/>
    <d v="2014-11-30T00:00:00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d v="2016-07-04T00:00:00"/>
    <d v="2016-08-02T00:00:00"/>
    <x v="1212"/>
    <d v="2016-08-02T00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d v="2016-02-13T00:00:00"/>
    <d v="2016-03-14T00:00:00"/>
    <x v="825"/>
    <d v="2016-03-14T00:00:00"/>
    <x v="2"/>
    <s v="March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d v="2015-03-01T10:21:16"/>
    <x v="0"/>
    <d v="2015-01-30T00:00:00"/>
    <d v="2015-03-01T00:00:00"/>
    <x v="869"/>
    <d v="2015-03-01T00:00:00"/>
    <x v="1"/>
    <s v="March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d v="2015-07-21T00:00:00"/>
    <d v="2015-08-20T00:00:00"/>
    <x v="1213"/>
    <d v="2015-08-20T00:00:00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d v="2016-11-11T00:00:00"/>
    <d v="2016-12-11T00:00:00"/>
    <x v="1214"/>
    <d v="2016-12-11T00:00:00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d v="2016-01-28T00:00:00"/>
    <d v="2016-02-12T00:00:00"/>
    <x v="143"/>
    <d v="2016-02-12T00:00:00"/>
    <x v="1"/>
    <s v="February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d v="2015-07-03T16:26:26"/>
    <x v="0"/>
    <d v="2015-06-12T00:00:00"/>
    <d v="2015-07-03T00:00:00"/>
    <x v="1215"/>
    <d v="2015-07-03T00:00:00"/>
    <x v="0"/>
    <s v="July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d v="2015-01-18T00:00:00"/>
    <d v="2015-02-17T00:00:00"/>
    <x v="1216"/>
    <d v="2015-02-17T00:00:00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d v="2015-11-21T00:00:00"/>
    <d v="2015-12-21T00:00:00"/>
    <x v="1217"/>
    <d v="2015-12-21T00:00:00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d v="2016-10-07T00:00:00"/>
    <d v="2016-12-06T00:00:00"/>
    <x v="1218"/>
    <d v="2016-12-06T00:00:00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d v="2015-06-26T00:00:00"/>
    <d v="2015-07-16T00:00:00"/>
    <x v="742"/>
    <d v="2015-07-16T00:00:00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d v="2014-06-10T00:00:00"/>
    <d v="2014-07-10T00:00:00"/>
    <x v="407"/>
    <d v="2014-07-10T00:00:00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d v="2014-07-27T00:00:00"/>
    <d v="2014-08-26T00:00:00"/>
    <x v="1219"/>
    <d v="2014-08-26T00:00:00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1:50:38"/>
    <d v="2014-07-31T21:50:38"/>
    <x v="3"/>
    <d v="2014-06-16T00:00:00"/>
    <d v="2014-07-31T00:00:00"/>
    <x v="1023"/>
    <d v="2014-07-31T00:00:00"/>
    <x v="0"/>
    <s v="July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d v="2014-11-13T07:35:08"/>
    <x v="3"/>
    <d v="2014-10-14T00:00:00"/>
    <d v="2014-11-13T00:00:00"/>
    <x v="309"/>
    <d v="2014-11-13T00:00:00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d v="2015-12-07T00:00:00"/>
    <d v="2016-01-06T00:00:00"/>
    <x v="480"/>
    <d v="2016-01-06T00:00:00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0"/>
    <d v="2015-05-12T00:00:00"/>
    <d v="2015-06-12T00:00:00"/>
    <x v="1220"/>
    <d v="2015-06-12T0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2"/>
    <d v="2016-12-24T00:00:00"/>
    <d v="2017-01-23T00:00:00"/>
    <x v="870"/>
    <d v="2017-01-23T00:00:00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7"/>
    <d v="2010-06-17T00:00:00"/>
    <d v="2010-07-02T00:00:00"/>
    <x v="1221"/>
    <d v="2010-07-02T00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3"/>
    <d v="2014-06-10T00:00:00"/>
    <d v="2014-07-10T00:00:00"/>
    <x v="407"/>
    <d v="2014-07-10T00:00:00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4"/>
    <d v="2013-09-18T00:00:00"/>
    <d v="2013-10-15T00:00:00"/>
    <x v="1185"/>
    <d v="2013-10-15T00:00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3"/>
    <d v="2014-10-29T00:00:00"/>
    <d v="2014-12-03T00:00:00"/>
    <x v="979"/>
    <d v="2014-12-03T00:00:00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7"/>
    <d v="2010-06-18T00:00:00"/>
    <d v="2010-08-23T00:00:00"/>
    <x v="1222"/>
    <d v="2010-08-23T00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6"/>
    <d v="2011-08-06T00:00:00"/>
    <d v="2011-09-19T00:00:00"/>
    <x v="1223"/>
    <d v="2011-09-19T00:00:00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2"/>
    <d v="2016-10-18T00:00:00"/>
    <d v="2016-11-23T00:00:00"/>
    <x v="1224"/>
    <d v="2016-11-23T00:00:00"/>
    <x v="9"/>
    <s v="November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2"/>
    <d v="2016-07-19T00:00:00"/>
    <d v="2016-08-18T00:00:00"/>
    <x v="172"/>
    <d v="2016-08-18T00:00:00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0"/>
    <d v="2015-12-09T00:00:00"/>
    <d v="2016-01-11T00:00:00"/>
    <x v="1225"/>
    <d v="2016-01-11T00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0"/>
    <d v="2015-01-06T00:00:00"/>
    <d v="2015-02-05T00:00:00"/>
    <x v="1140"/>
    <d v="2015-02-05T00:00:00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2"/>
    <d v="2016-05-09T00:00:00"/>
    <d v="2016-07-08T00:00:00"/>
    <x v="1226"/>
    <d v="2016-07-08T00:00:00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4"/>
    <d v="2013-02-19T00:00:00"/>
    <d v="2013-03-24T00:00:00"/>
    <x v="1227"/>
    <d v="2013-03-24T00:00:00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6"/>
    <d v="2011-08-10T00:00:00"/>
    <d v="2011-09-09T00:00:00"/>
    <x v="1005"/>
    <d v="2011-09-09T00:00:00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4"/>
    <d v="2013-02-07T00:00:00"/>
    <d v="2013-03-09T00:00:00"/>
    <x v="273"/>
    <d v="2013-03-09T00:00:00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5"/>
    <d v="2012-02-21T00:00:00"/>
    <d v="2012-03-23T00:00:00"/>
    <x v="1187"/>
    <d v="2012-03-23T00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0"/>
    <d v="2015-07-14T00:00:00"/>
    <d v="2015-08-13T00:00:00"/>
    <x v="543"/>
    <d v="2015-08-13T00:00:00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2"/>
    <d v="2016-08-23T00:00:00"/>
    <d v="2016-09-22T00:00:00"/>
    <x v="498"/>
    <d v="2016-09-22T00:00:00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3"/>
    <d v="2014-04-07T00:00:00"/>
    <d v="2014-05-14T00:00:00"/>
    <x v="888"/>
    <d v="2014-05-14T00:00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3"/>
    <d v="2014-08-09T00:00:00"/>
    <d v="2014-09-23T00:00:00"/>
    <x v="1147"/>
    <d v="2014-09-23T00:00:00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2"/>
    <d v="2016-05-12T00:00:00"/>
    <d v="2016-06-11T00:00:00"/>
    <x v="956"/>
    <d v="2016-06-11T00:00:00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0"/>
    <d v="2015-05-12T00:00:00"/>
    <d v="2015-06-11T00:00:00"/>
    <x v="1220"/>
    <d v="2015-06-11T00:00:00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5"/>
    <d v="2012-07-09T00:00:00"/>
    <d v="2012-08-12T00:00:00"/>
    <x v="78"/>
    <d v="2012-08-12T00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0"/>
    <d v="2015-05-11T00:00:00"/>
    <d v="2015-06-10T00:00:00"/>
    <x v="123"/>
    <d v="2015-06-10T00:00:00"/>
    <x v="5"/>
    <s v="Jun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3"/>
    <d v="2014-03-06T00:00:00"/>
    <d v="2014-04-20T00:00:00"/>
    <x v="1228"/>
    <d v="2014-04-20T00:00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0"/>
    <d v="2015-02-13T00:00:00"/>
    <d v="2015-03-30T00:00:00"/>
    <x v="1229"/>
    <d v="2015-03-30T00:00:00"/>
    <x v="2"/>
    <s v="March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7"/>
    <d v="2010-02-06T00:00:00"/>
    <d v="2010-03-15T00:00:00"/>
    <x v="1230"/>
    <d v="2010-03-15T00:00:00"/>
    <x v="2"/>
    <s v="March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d v="2014-07-27T00:00:00"/>
    <d v="2014-08-26T00:00:00"/>
    <x v="1219"/>
    <d v="2014-08-26T00:00:00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5"/>
    <d v="2012-10-30T00:00:00"/>
    <d v="2012-11-29T00:00:00"/>
    <x v="1231"/>
    <d v="2012-11-29T00:00:00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3"/>
    <d v="2014-12-02T00:00:00"/>
    <d v="2015-01-08T00:00:00"/>
    <x v="489"/>
    <d v="2015-01-08T00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2"/>
    <d v="2016-11-15T00:00:00"/>
    <d v="2016-12-15T00:00:00"/>
    <x v="1141"/>
    <d v="2016-12-15T00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3"/>
    <d v="2014-03-26T00:00:00"/>
    <d v="2014-04-25T00:00:00"/>
    <x v="76"/>
    <d v="2014-04-25T00:00:00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0"/>
    <d v="2015-03-12T00:00:00"/>
    <d v="2015-05-07T00:00:00"/>
    <x v="538"/>
    <d v="2015-05-07T00:00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0"/>
    <d v="2015-11-03T00:00:00"/>
    <d v="2015-12-18T00:00:00"/>
    <x v="996"/>
    <d v="2015-12-18T00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3"/>
    <d v="2014-04-09T00:00:00"/>
    <d v="2014-05-09T00:00:00"/>
    <x v="1232"/>
    <d v="2014-05-09T00:00:00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4"/>
    <d v="2013-10-31T00:00:00"/>
    <d v="2013-12-30T00:00:00"/>
    <x v="1233"/>
    <d v="2013-12-30T00:00:00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4"/>
    <d v="2013-05-30T00:00:00"/>
    <d v="2013-07-01T00:00:00"/>
    <x v="1234"/>
    <d v="2013-07-01T00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2"/>
    <d v="2016-11-01T00:00:00"/>
    <d v="2016-11-30T00:00:00"/>
    <x v="463"/>
    <d v="2016-11-30T00:00:00"/>
    <x v="4"/>
    <s v="November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4"/>
    <d v="2013-10-31T00:00:00"/>
    <d v="2013-11-15T00:00:00"/>
    <x v="1233"/>
    <d v="2013-11-15T00:00:00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2"/>
    <d v="2016-10-11T00:00:00"/>
    <d v="2016-11-10T00:00:00"/>
    <x v="1235"/>
    <d v="2016-11-10T00:00:00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0"/>
    <d v="2015-11-23T00:00:00"/>
    <d v="2016-01-22T00:00:00"/>
    <x v="290"/>
    <d v="2016-01-22T00:00:00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2"/>
    <d v="2016-10-17T00:00:00"/>
    <d v="2016-12-10T00:00:00"/>
    <x v="755"/>
    <d v="2016-12-10T00:00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0"/>
    <d v="2015-05-14T00:00:00"/>
    <d v="2015-06-13T00:00:00"/>
    <x v="495"/>
    <d v="2015-06-13T00:00:00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5"/>
    <d v="2012-06-08T00:00:00"/>
    <d v="2012-07-08T00:00:00"/>
    <x v="1236"/>
    <d v="2012-07-08T00:00:00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4"/>
    <d v="2013-04-22T00:00:00"/>
    <d v="2013-05-22T00:00:00"/>
    <x v="1237"/>
    <d v="2013-05-22T00:00:00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0"/>
    <d v="2015-03-18T00:00:00"/>
    <d v="2015-04-16T00:00:00"/>
    <x v="1161"/>
    <d v="2015-04-16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4"/>
    <d v="2013-04-23T00:00:00"/>
    <d v="2013-05-23T00:00:00"/>
    <x v="1162"/>
    <d v="2013-05-23T00:00:00"/>
    <x v="6"/>
    <s v="M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4"/>
    <d v="2013-10-28T00:00:00"/>
    <d v="2013-12-02T00:00:00"/>
    <x v="730"/>
    <d v="2013-12-02T00:00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0"/>
    <d v="2015-04-20T00:00:00"/>
    <d v="2015-05-30T00:00:00"/>
    <x v="121"/>
    <d v="2015-05-30T00:00:00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d v="2013-11-25T00:00:00"/>
    <d v="2013-12-25T00:00:00"/>
    <x v="1238"/>
    <d v="2013-12-25T00:00:00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2"/>
    <d v="2016-01-05T00:00:00"/>
    <d v="2016-02-19T00:00:00"/>
    <x v="1239"/>
    <d v="2016-02-19T00:00:00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0"/>
    <d v="2015-10-26T00:00:00"/>
    <d v="2015-11-25T00:00:00"/>
    <x v="537"/>
    <d v="2015-11-25T00:00:00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3"/>
    <d v="2014-04-02T00:00:00"/>
    <d v="2014-05-02T00:00:00"/>
    <x v="1240"/>
    <d v="2014-05-02T00:00:0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3"/>
    <d v="2014-11-03T00:00:00"/>
    <d v="2014-12-02T00:00:00"/>
    <x v="504"/>
    <d v="2014-12-02T00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4"/>
    <d v="2013-03-18T00:00:00"/>
    <d v="2013-04-17T00:00:00"/>
    <x v="1241"/>
    <d v="2013-04-17T00:00:00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2"/>
    <d v="2016-01-27T00:00:00"/>
    <d v="2016-02-26T00:00:00"/>
    <x v="150"/>
    <d v="2016-02-26T00:00:00"/>
    <x v="1"/>
    <s v="February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0"/>
    <d v="2015-01-22T00:00:00"/>
    <d v="2015-03-02T00:00:00"/>
    <x v="1125"/>
    <d v="2015-03-02T0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0"/>
    <d v="2015-12-23T00:00:00"/>
    <d v="2016-01-31T00:00:00"/>
    <x v="1242"/>
    <d v="2016-01-31T00:00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3"/>
    <d v="2014-05-24T00:00:00"/>
    <d v="2014-07-23T00:00:00"/>
    <x v="1243"/>
    <d v="2014-07-23T00:00:0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d v="2016-12-31T13:20:54"/>
    <x v="2"/>
    <d v="2016-12-01T00:00:00"/>
    <d v="2016-12-31T00:00:00"/>
    <x v="848"/>
    <d v="2016-12-31T00:00:00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d v="2016-03-24T03:11:38"/>
    <x v="2"/>
    <d v="2016-02-23T00:00:00"/>
    <d v="2016-03-24T00:00:00"/>
    <x v="386"/>
    <d v="2016-03-24T00:00:00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d v="2016-05-15T12:35:01"/>
    <x v="2"/>
    <d v="2016-04-12T00:00:00"/>
    <d v="2016-05-15T00:00:00"/>
    <x v="464"/>
    <d v="2016-05-15T00:00:00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4"/>
    <d v="2013-04-25T00:00:00"/>
    <d v="2013-05-31T00:00:00"/>
    <x v="1045"/>
    <d v="2013-05-31T00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4"/>
    <d v="2013-11-25T00:00:00"/>
    <d v="2013-12-25T00:00:00"/>
    <x v="1238"/>
    <d v="2013-12-25T00:00:00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3"/>
    <d v="2014-07-24T00:00:00"/>
    <d v="2014-08-23T00:00:00"/>
    <x v="414"/>
    <d v="2014-08-23T00:00:00"/>
    <x v="3"/>
    <s v="August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d v="2015-04-21T00:00:00"/>
    <d v="2015-05-24T00:00:00"/>
    <x v="148"/>
    <d v="2015-05-24T00:00:00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d v="2016-10-20T15:11:55"/>
    <x v="2"/>
    <d v="2016-09-20T00:00:00"/>
    <d v="2016-10-20T00:00:00"/>
    <x v="885"/>
    <d v="2016-10-20T00:00:00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d v="2016-01-02T18:19:51"/>
    <x v="0"/>
    <d v="2015-12-02T00:00:00"/>
    <d v="2016-01-02T00:00:00"/>
    <x v="491"/>
    <d v="2016-01-02T00:00:00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2"/>
    <d v="2016-05-29T00:00:00"/>
    <d v="2016-06-28T00:00:00"/>
    <x v="1244"/>
    <d v="2016-06-28T00:00:00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"/>
    <d v="2016-08-18T00:00:00"/>
    <d v="2016-10-02T00:00:00"/>
    <x v="1245"/>
    <d v="2016-10-02T00:00:00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2"/>
    <d v="2016-04-07T00:00:00"/>
    <d v="2016-05-07T00:00:00"/>
    <x v="1246"/>
    <d v="2016-05-07T00:00:00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d v="2015-03-24T00:00:00"/>
    <d v="2015-05-08T00:00:00"/>
    <x v="524"/>
    <d v="2015-05-08T00:00:00"/>
    <x v="7"/>
    <s v="Ma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"/>
    <d v="2016-04-06T00:00:00"/>
    <d v="2016-05-06T00:00:00"/>
    <x v="1247"/>
    <d v="2016-05-06T00:00:00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4"/>
    <d v="2013-06-25T00:00:00"/>
    <d v="2013-07-25T00:00:00"/>
    <x v="978"/>
    <d v="2013-07-25T00:00:00"/>
    <x v="0"/>
    <s v="July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3"/>
    <d v="2014-06-13T00:00:00"/>
    <d v="2014-07-23T00:00:00"/>
    <x v="534"/>
    <d v="2014-07-23T00:00:00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d v="2015-06-05T16:00:00"/>
    <x v="0"/>
    <d v="2015-04-08T00:00:00"/>
    <d v="2015-06-05T00:00:00"/>
    <x v="514"/>
    <d v="2015-06-05T00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3:30:57"/>
    <d v="2016-12-18T13:30:57"/>
    <x v="2"/>
    <d v="2016-11-18T00:00:00"/>
    <d v="2016-12-18T00:00:00"/>
    <x v="141"/>
    <d v="2016-12-18T00:00:00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0"/>
    <d v="2015-05-26T00:00:00"/>
    <d v="2015-06-25T00:00:00"/>
    <x v="829"/>
    <d v="2015-06-25T00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d v="2015-10-12T00:00:00"/>
    <d v="2015-11-11T00:00:00"/>
    <x v="788"/>
    <d v="2015-11-11T00:00:0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5"/>
    <d v="2012-04-04T00:00:00"/>
    <d v="2012-05-15T00:00:00"/>
    <x v="723"/>
    <d v="2012-05-15T00:00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6"/>
    <d v="2011-09-24T00:00:00"/>
    <d v="2011-11-23T00:00:00"/>
    <x v="1248"/>
    <d v="2011-11-23T00:00:00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d v="2012-05-05T00:00:00"/>
    <d v="2012-06-04T00:00:00"/>
    <x v="1100"/>
    <d v="2012-06-04T00:00:00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3"/>
    <d v="2014-04-02T00:00:00"/>
    <d v="2014-05-04T00:00:00"/>
    <x v="1240"/>
    <d v="2014-05-04T00:00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5"/>
    <d v="2012-06-15T00:00:00"/>
    <d v="2012-07-15T00:00:00"/>
    <x v="64"/>
    <d v="2012-07-15T00:00:00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6"/>
    <d v="2011-11-13T00:00:00"/>
    <d v="2011-12-13T00:00:00"/>
    <x v="1249"/>
    <d v="2011-12-13T00:00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6"/>
    <d v="2011-08-08T00:00:00"/>
    <d v="2011-09-07T00:00:00"/>
    <x v="349"/>
    <d v="2011-09-07T00:00:00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7"/>
    <d v="2010-08-05T00:00:00"/>
    <d v="2010-09-10T00:00:00"/>
    <x v="1250"/>
    <d v="2010-09-10T00:00:00"/>
    <x v="10"/>
    <s v="September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4"/>
    <d v="2013-06-27T00:00:00"/>
    <d v="2013-08-01T00:00:00"/>
    <x v="1251"/>
    <d v="2013-08-01T00:00:00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4"/>
    <d v="2013-01-25T00:00:00"/>
    <d v="2013-02-24T00:00:00"/>
    <x v="607"/>
    <d v="2013-02-24T00:00:00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6"/>
    <d v="2011-01-12T00:00:00"/>
    <d v="2011-03-01T00:00:00"/>
    <x v="236"/>
    <d v="2011-03-01T0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6"/>
    <d v="2011-08-08T00:00:00"/>
    <d v="2011-10-07T00:00:00"/>
    <x v="349"/>
    <d v="2011-10-07T00:00:00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5"/>
    <d v="2012-10-23T00:00:00"/>
    <d v="2012-12-22T00:00:00"/>
    <x v="1076"/>
    <d v="2012-12-22T00:00:00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5"/>
    <d v="2012-01-30T00:00:00"/>
    <d v="2012-03-04T00:00:00"/>
    <x v="1252"/>
    <d v="2012-03-04T00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6"/>
    <d v="2011-08-03T00:00:00"/>
    <d v="2011-10-02T00:00:00"/>
    <x v="1253"/>
    <d v="2011-10-02T00:00:00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5"/>
    <d v="2012-10-10T00:00:00"/>
    <d v="2012-10-25T00:00:00"/>
    <x v="249"/>
    <d v="2012-10-25T00:00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6"/>
    <d v="2011-10-02T00:00:00"/>
    <d v="2011-12-01T00:00:00"/>
    <x v="1254"/>
    <d v="2011-12-01T00:00:00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5"/>
    <d v="2012-02-06T00:00:00"/>
    <d v="2012-03-07T00:00:00"/>
    <x v="1062"/>
    <d v="2012-03-07T00:00:00"/>
    <x v="2"/>
    <s v="March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d v="2015-06-18T00:00:00"/>
    <d v="2015-07-01T00:00:00"/>
    <x v="476"/>
    <d v="2015-07-01T00:0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5"/>
    <d v="2012-06-14T00:00:00"/>
    <d v="2012-06-29T00:00:00"/>
    <x v="1182"/>
    <d v="2012-06-29T00:00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6"/>
    <d v="2011-12-14T00:00:00"/>
    <d v="2012-02-12T00:00:00"/>
    <x v="1255"/>
    <d v="2012-02-12T00:00:00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d v="2011-04-05T00:00:00"/>
    <d v="2011-05-05T00:00:00"/>
    <x v="1195"/>
    <d v="2011-05-05T00:00:00"/>
    <x v="6"/>
    <s v="May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5"/>
    <d v="2012-10-10T00:00:00"/>
    <d v="2012-11-09T00:00:00"/>
    <x v="249"/>
    <d v="2012-11-09T00:00:00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d v="2013-04-29T00:00:00"/>
    <d v="2013-05-30T00:00:00"/>
    <x v="1256"/>
    <d v="2013-05-30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3"/>
    <d v="2014-11-08T00:00:00"/>
    <d v="2014-11-20T00:00:00"/>
    <x v="859"/>
    <d v="2014-11-20T00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d v="2013-01-26T00:09:34"/>
    <x v="5"/>
    <d v="2012-12-27T00:00:00"/>
    <d v="2013-01-26T00:00:00"/>
    <x v="1257"/>
    <d v="2013-01-26T00:00:00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d v="2014-11-12T13:03:13"/>
    <x v="3"/>
    <d v="2014-10-22T00:00:00"/>
    <d v="2014-11-12T00:00:00"/>
    <x v="322"/>
    <d v="2014-11-12T00:00:00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d v="2012-09-09T22:55:00"/>
    <x v="5"/>
    <d v="2012-08-13T00:00:00"/>
    <d v="2012-09-09T00:00:00"/>
    <x v="269"/>
    <d v="2012-09-09T00:00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0"/>
    <d v="2015-06-05T00:00:00"/>
    <d v="2015-07-05T00:00:00"/>
    <x v="158"/>
    <d v="2015-07-05T00:00:00"/>
    <x v="0"/>
    <s v="July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d v="2014-05-27T23:59:00"/>
    <x v="3"/>
    <d v="2014-04-30T00:00:00"/>
    <d v="2014-05-27T00:00:00"/>
    <x v="402"/>
    <d v="2014-05-27T00:00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6"/>
    <d v="2011-06-08T00:00:00"/>
    <d v="2011-08-14T00:00:00"/>
    <x v="1258"/>
    <d v="2011-08-14T00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4"/>
    <d v="2013-04-01T00:00:00"/>
    <d v="2013-04-15T00:00:00"/>
    <x v="105"/>
    <d v="2013-04-15T00:00:00"/>
    <x v="6"/>
    <s v="April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d v="2014-09-23T15:46:16"/>
    <x v="3"/>
    <d v="2014-08-19T00:00:00"/>
    <d v="2014-09-23T00:00:00"/>
    <x v="1259"/>
    <d v="2014-09-23T00:00:00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d v="2010-12-08T23:59:00"/>
    <x v="7"/>
    <d v="2010-10-07T00:00:00"/>
    <d v="2010-12-08T00:00:00"/>
    <x v="1260"/>
    <d v="2010-12-08T00:00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d v="2011-02-19T20:56:41"/>
    <x v="6"/>
    <d v="2011-01-20T00:00:00"/>
    <d v="2011-02-19T00:00:00"/>
    <x v="1261"/>
    <d v="2011-02-19T00:00:00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5"/>
    <d v="2012-08-15T00:00:00"/>
    <d v="2012-10-02T00:00:00"/>
    <x v="1007"/>
    <d v="2012-10-02T00:00:00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0"/>
    <d v="2015-10-12T00:00:00"/>
    <d v="2015-10-26T00:00:00"/>
    <x v="788"/>
    <d v="2015-10-26T00:00:00"/>
    <x v="9"/>
    <s v="October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6"/>
    <d v="2011-06-24T00:00:00"/>
    <d v="2011-07-24T00:00:00"/>
    <x v="358"/>
    <d v="2011-07-24T00:00:00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5"/>
    <d v="2012-07-16T00:00:00"/>
    <d v="2012-08-15T00:00:00"/>
    <x v="220"/>
    <d v="2012-08-15T00:00:00"/>
    <x v="3"/>
    <s v="August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4"/>
    <d v="2013-11-13T00:00:00"/>
    <d v="2014-01-01T00:00:00"/>
    <x v="1262"/>
    <d v="2014-01-01T00:00:00"/>
    <x v="4"/>
    <s v="January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"/>
    <d v="2016-12-12T00:00:00"/>
    <d v="2017-01-11T00:00:00"/>
    <x v="1263"/>
    <d v="2017-01-11T00:00:00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2"/>
    <d v="2016-12-08T00:00:00"/>
    <d v="2017-01-07T00:00:00"/>
    <x v="929"/>
    <d v="2017-01-07T00:00:00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d v="2010-01-20T00:00:00"/>
    <d v="2010-03-15T00:00:00"/>
    <x v="1264"/>
    <d v="2010-03-15T00:00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7"/>
    <d v="2010-10-12T00:00:00"/>
    <d v="2010-11-30T00:00:00"/>
    <x v="1265"/>
    <d v="2010-11-30T00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0"/>
    <d v="2015-07-05T00:00:00"/>
    <d v="2015-08-04T00:00:00"/>
    <x v="1266"/>
    <d v="2015-08-04T00:00:00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d v="2014-11-08T00:00:00"/>
    <d v="2014-12-08T00:00:00"/>
    <x v="859"/>
    <d v="2014-12-08T00:00:00"/>
    <x v="4"/>
    <s v="December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0"/>
    <d v="2015-02-10T00:00:00"/>
    <d v="2015-03-12T00:00:00"/>
    <x v="551"/>
    <d v="2015-03-12T00:00:00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d v="2014-07-23T00:00:00"/>
    <d v="2014-09-21T00:00:00"/>
    <x v="907"/>
    <d v="2014-09-21T00:00:00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d v="2016-02-08T00:00:00"/>
    <d v="2016-03-09T00:00:00"/>
    <x v="585"/>
    <d v="2016-03-09T00:00:00"/>
    <x v="2"/>
    <s v="March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d v="2014-07-11T00:00:00"/>
    <d v="2014-08-15T00:00:00"/>
    <x v="526"/>
    <d v="2014-08-15T00:00:00"/>
    <x v="3"/>
    <s v="August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d v="2015-06-11T00:00:00"/>
    <d v="2015-07-11T00:00:00"/>
    <x v="1267"/>
    <d v="2015-07-11T00:00:00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3"/>
    <d v="2014-01-04T00:00:00"/>
    <d v="2014-02-03T00:00:00"/>
    <x v="1268"/>
    <d v="2014-02-03T00:00:00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6"/>
    <d v="2011-03-16T00:00:00"/>
    <d v="2011-04-24T00:00:00"/>
    <x v="1269"/>
    <d v="2011-04-24T00:00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4"/>
    <d v="2013-03-28T00:00:00"/>
    <d v="2013-04-27T00:00:00"/>
    <x v="1270"/>
    <d v="2013-04-27T00:00:00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5"/>
    <d v="2012-09-04T00:00:00"/>
    <d v="2012-10-04T00:00:00"/>
    <x v="441"/>
    <d v="2012-10-04T00:00:00"/>
    <x v="8"/>
    <s v="October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4"/>
    <d v="2013-09-19T00:00:00"/>
    <d v="2013-10-19T00:00:00"/>
    <x v="1271"/>
    <d v="2013-10-19T00:00:00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3"/>
    <d v="2014-11-05T00:00:00"/>
    <d v="2014-12-05T00:00:00"/>
    <x v="1025"/>
    <d v="2014-12-05T00:00:00"/>
    <x v="4"/>
    <s v="December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4"/>
    <d v="2013-10-09T00:00:00"/>
    <d v="2013-11-08T00:00:00"/>
    <x v="1272"/>
    <d v="2013-11-08T00:00:00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2"/>
    <d v="2016-10-04T00:00:00"/>
    <d v="2016-11-03T00:00:00"/>
    <x v="291"/>
    <d v="2016-11-03T00:00:00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5"/>
    <d v="2012-12-12T00:00:00"/>
    <d v="2013-01-11T00:00:00"/>
    <x v="1273"/>
    <d v="2013-01-11T00:00:00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d v="2014-10-15T00:00:00"/>
    <d v="2014-11-14T00:00:00"/>
    <x v="477"/>
    <d v="2014-11-14T00:00:00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0"/>
    <d v="2015-12-02T00:00:00"/>
    <d v="2015-12-30T00:00:00"/>
    <x v="491"/>
    <d v="2015-12-30T00:00:0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d v="2010-06-03T00:00:00"/>
    <d v="2010-07-21T00:00:00"/>
    <x v="224"/>
    <d v="2010-07-21T00:00:00"/>
    <x v="0"/>
    <s v="July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d v="2013-09-14T08:07:20"/>
    <x v="4"/>
    <d v="2013-08-13T00:00:00"/>
    <d v="2013-09-14T00:00:00"/>
    <x v="1274"/>
    <d v="2013-09-14T00:00:0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4"/>
    <d v="2013-10-28T00:00:00"/>
    <d v="2013-11-27T00:00:00"/>
    <x v="730"/>
    <d v="2013-11-27T00:00:00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d v="2016-01-28T00:00:00"/>
    <d v="2016-02-11T00:00:00"/>
    <x v="143"/>
    <d v="2016-02-11T00:00:00"/>
    <x v="1"/>
    <s v="February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3"/>
    <d v="2014-10-15T00:00:00"/>
    <d v="2014-11-16T00:00:00"/>
    <x v="477"/>
    <d v="2014-11-16T00:00:00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d v="2015-03-03T00:00:00"/>
    <d v="2015-04-02T00:00:00"/>
    <x v="197"/>
    <d v="2015-04-02T00:00:00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d v="2010-06-25T00:00:00"/>
    <d v="2010-07-30T00:00:00"/>
    <x v="1275"/>
    <d v="2010-07-30T00:00:00"/>
    <x v="0"/>
    <s v="July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"/>
    <d v="2016-06-13T00:00:00"/>
    <d v="2016-07-13T00:00:00"/>
    <x v="468"/>
    <d v="2016-07-13T00:00:00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2"/>
    <d v="2016-05-30T00:00:00"/>
    <d v="2016-06-29T00:00:00"/>
    <x v="940"/>
    <d v="2016-06-29T00:00:00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3"/>
    <d v="2014-02-13T00:00:00"/>
    <d v="2014-03-15T00:00:00"/>
    <x v="1276"/>
    <d v="2014-03-15T00:00:00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d v="2014-12-01T00:00:00"/>
    <d v="2015-01-10T00:00:00"/>
    <x v="561"/>
    <d v="2015-01-10T00:00:00"/>
    <x v="11"/>
    <s v="January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d v="2014-01-08T00:00:00"/>
    <d v="2014-01-28T00:00:00"/>
    <x v="1277"/>
    <d v="2014-01-28T00:00:00"/>
    <x v="1"/>
    <s v="January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d v="2016-03-01T00:00:00"/>
    <d v="2016-03-31T00:00:00"/>
    <x v="881"/>
    <d v="2016-03-31T00:00:00"/>
    <x v="7"/>
    <s v="March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d v="2013-09-16T15:30:06"/>
    <x v="4"/>
    <d v="2013-08-02T00:00:00"/>
    <d v="2013-09-16T00:00:00"/>
    <x v="1278"/>
    <d v="2013-09-16T00:00:00"/>
    <x v="10"/>
    <s v="September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2"/>
    <d v="2016-11-20T00:00:00"/>
    <d v="2016-12-23T00:00:00"/>
    <x v="1279"/>
    <d v="2016-12-23T00:00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d v="2013-02-04T15:29:34"/>
    <x v="5"/>
    <d v="2012-12-21T00:00:00"/>
    <d v="2013-02-04T00:00:00"/>
    <x v="1280"/>
    <d v="2013-02-04T00:00:00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d v="2011-06-16T00:00:00"/>
    <d v="2011-07-16T00:00:00"/>
    <x v="1281"/>
    <d v="2011-07-16T00:00:00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2:05:05"/>
    <d v="2012-05-19T12:05:05"/>
    <x v="5"/>
    <d v="2012-04-19T00:00:00"/>
    <d v="2012-05-19T00:00:00"/>
    <x v="1282"/>
    <d v="2012-05-19T00:00:00"/>
    <x v="6"/>
    <s v="M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0"/>
    <d v="2015-08-24T00:00:00"/>
    <d v="2015-09-23T00:00:00"/>
    <x v="1057"/>
    <d v="2015-09-23T00:00:00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3"/>
    <d v="2014-06-23T00:00:00"/>
    <d v="2014-07-24T00:00:00"/>
    <x v="577"/>
    <d v="2014-07-24T00:00:00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6:35:20"/>
    <d v="2015-06-07T22:50:00"/>
    <x v="0"/>
    <d v="2015-04-17T00:00:00"/>
    <d v="2015-06-07T00:00:00"/>
    <x v="310"/>
    <d v="2015-06-07T00:00:00"/>
    <x v="6"/>
    <s v="June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2"/>
    <d v="2016-05-25T00:00:00"/>
    <d v="2016-06-24T00:00:00"/>
    <x v="7"/>
    <d v="2016-06-24T00:00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1:00:35"/>
    <d v="2016-04-08T10:00:35"/>
    <x v="2"/>
    <d v="2016-03-09T00:00:00"/>
    <d v="2016-04-08T00:00:00"/>
    <x v="204"/>
    <d v="2016-04-08T00:00:00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3"/>
    <d v="2014-10-21T00:00:00"/>
    <d v="2014-12-05T00:00:00"/>
    <x v="147"/>
    <d v="2014-12-05T00:00:00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d v="2012-08-31T00:00:00"/>
    <d v="2012-09-14T00:00:00"/>
    <x v="1283"/>
    <d v="2012-09-14T00:00:00"/>
    <x v="10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9:24:21"/>
    <d v="2017-02-10T00:00:00"/>
    <x v="1"/>
    <d v="2017-01-10T00:00:00"/>
    <d v="2017-02-10T00:00:00"/>
    <x v="743"/>
    <d v="2017-02-10T00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1"/>
    <d v="2017-02-27T00:00:00"/>
    <d v="2017-03-02T00:00:00"/>
    <x v="1284"/>
    <d v="2017-03-02T00:00:00"/>
    <x v="2"/>
    <s v="Mar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0"/>
    <d v="2015-07-13T00:00:00"/>
    <d v="2015-08-22T00:00:00"/>
    <x v="532"/>
    <d v="2015-08-22T00:00:00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0"/>
    <d v="2015-05-17T00:00:00"/>
    <d v="2015-06-22T00:00:00"/>
    <x v="968"/>
    <d v="2015-06-22T00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0"/>
    <d v="2015-03-19T00:00:00"/>
    <d v="2015-04-18T00:00:00"/>
    <x v="506"/>
    <d v="2015-04-18T00:00:0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4"/>
    <d v="2013-08-09T00:00:00"/>
    <d v="2013-09-09T00:00:00"/>
    <x v="1285"/>
    <d v="2013-09-09T00:00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2"/>
    <d v="2016-04-05T00:00:00"/>
    <d v="2016-05-05T00:00:00"/>
    <x v="1286"/>
    <d v="2016-05-05T00:00:00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"/>
    <d v="2016-07-13T00:00:00"/>
    <d v="2016-07-20T00:00:00"/>
    <x v="1287"/>
    <d v="2016-07-20T00:00:00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0"/>
    <d v="2015-04-02T00:00:00"/>
    <d v="2015-05-02T00:00:00"/>
    <x v="118"/>
    <d v="2015-05-02T00:00:00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2"/>
    <d v="2016-05-12T00:00:00"/>
    <d v="2016-06-06T00:00:00"/>
    <x v="956"/>
    <d v="2016-06-06T00:00:00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0:16:37"/>
    <d v="2017-01-18T10:16:37"/>
    <x v="2"/>
    <d v="2016-12-19T00:00:00"/>
    <d v="2017-01-18T00:00:00"/>
    <x v="1288"/>
    <d v="2017-01-18T00:00:00"/>
    <x v="11"/>
    <s v="January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0"/>
    <d v="2015-03-11T00:00:00"/>
    <d v="2015-04-10T00:00:00"/>
    <x v="1289"/>
    <d v="2015-04-10T00:00:00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1:04:28"/>
    <d v="2015-11-13T12:04:28"/>
    <x v="0"/>
    <d v="2015-10-02T00:00:00"/>
    <d v="2015-11-13T00:00:00"/>
    <x v="1290"/>
    <d v="2015-11-13T00:00:00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1"/>
    <d v="2017-02-06T00:00:00"/>
    <d v="2017-02-20T00:00:00"/>
    <x v="306"/>
    <d v="2017-02-20T00:00:00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3"/>
    <d v="2014-08-28T00:00:00"/>
    <d v="2014-10-02T00:00:00"/>
    <x v="1145"/>
    <d v="2014-10-02T00:00:00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1"/>
    <d v="2017-01-10T00:00:00"/>
    <d v="2017-02-09T00:00:00"/>
    <x v="743"/>
    <d v="2017-02-09T00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2"/>
    <d v="2016-01-11T00:00:00"/>
    <d v="2016-01-25T00:00:00"/>
    <x v="474"/>
    <d v="2016-01-25T00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4"/>
    <d v="2013-02-14T00:00:00"/>
    <d v="2013-03-26T00:00:00"/>
    <x v="231"/>
    <d v="2013-03-26T00:00:00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d v="2016-09-06T21:00:00"/>
    <x v="2"/>
    <d v="2016-08-01T00:00:00"/>
    <d v="2016-09-06T00:00:00"/>
    <x v="183"/>
    <d v="2016-09-06T00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0"/>
    <d v="2015-03-05T00:00:00"/>
    <d v="2015-04-02T00:00:00"/>
    <x v="35"/>
    <d v="2015-04-02T00:00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2"/>
    <d v="2016-09-20T00:00:00"/>
    <d v="2016-10-25T00:00:00"/>
    <x v="885"/>
    <d v="2016-10-25T00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2"/>
    <d v="2016-04-07T00:00:00"/>
    <d v="2016-04-21T00:00:00"/>
    <x v="1246"/>
    <d v="2016-04-21T00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d v="2016-03-23T01:59:00"/>
    <x v="2"/>
    <d v="2016-02-17T00:00:00"/>
    <d v="2016-03-23T00:00:00"/>
    <x v="351"/>
    <d v="2016-03-23T00:00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d v="2017-02-02T00:00:00"/>
    <d v="2017-02-14T00:00:00"/>
    <x v="1291"/>
    <d v="2017-02-14T00:00:00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2"/>
    <d v="2016-11-17T00:00:00"/>
    <d v="2016-12-15T00:00:00"/>
    <x v="799"/>
    <d v="2016-12-15T00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2"/>
    <d v="2016-10-21T00:00:00"/>
    <d v="2016-11-20T00:00:00"/>
    <x v="1292"/>
    <d v="2016-11-20T00:00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2"/>
    <d v="2016-02-25T00:00:00"/>
    <d v="2016-03-26T00:00:00"/>
    <x v="334"/>
    <d v="2016-03-26T00:00:00"/>
    <x v="2"/>
    <s v="March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0"/>
    <d v="2015-07-12T00:00:00"/>
    <d v="2015-08-11T00:00:00"/>
    <x v="1293"/>
    <d v="2015-08-11T00:00:00"/>
    <x v="3"/>
    <s v="August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2"/>
    <d v="2016-11-01T00:00:00"/>
    <d v="2016-12-02T00:00:00"/>
    <x v="463"/>
    <d v="2016-12-02T00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d v="2015-02-28T09:00:59"/>
    <x v="0"/>
    <d v="2015-01-29T00:00:00"/>
    <d v="2015-02-28T00:00:00"/>
    <x v="47"/>
    <d v="2015-02-28T00:00:00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d v="2015-11-14T08:20:00"/>
    <x v="0"/>
    <d v="2015-10-15T00:00:00"/>
    <d v="2015-11-14T00:00:00"/>
    <x v="312"/>
    <d v="2015-11-14T00:00:00"/>
    <x v="9"/>
    <s v="November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0"/>
    <d v="2015-09-15T00:00:00"/>
    <d v="2015-10-15T00:00:00"/>
    <x v="1294"/>
    <d v="2015-10-15T00:00:00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0"/>
    <d v="2015-06-08T00:00:00"/>
    <d v="2015-07-05T00:00:00"/>
    <x v="323"/>
    <d v="2015-07-05T00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d v="2013-01-16T15:19:25"/>
    <x v="4"/>
    <d v="2013-01-02T00:00:00"/>
    <d v="2013-01-16T00:00:00"/>
    <x v="634"/>
    <d v="2013-01-16T00:00:00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5"/>
    <d v="2012-10-02T00:00:00"/>
    <d v="2012-11-01T00:00:00"/>
    <x v="261"/>
    <d v="2012-11-01T00:00:00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d v="2015-08-25T00:00:00"/>
    <d v="2015-09-24T00:00:00"/>
    <x v="522"/>
    <d v="2015-09-24T00:00:00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4"/>
    <d v="2013-02-07T00:00:00"/>
    <d v="2013-03-09T00:00:00"/>
    <x v="273"/>
    <d v="2013-03-09T00:00:00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d v="2012-05-02T00:00:00"/>
    <d v="2012-06-01T00:00:00"/>
    <x v="275"/>
    <d v="2012-06-01T00:00:00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5"/>
    <d v="2012-03-29T00:00:00"/>
    <d v="2012-04-16T00:00:00"/>
    <x v="68"/>
    <d v="2012-04-16T00:00:00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4"/>
    <d v="2013-10-16T00:00:00"/>
    <d v="2013-11-16T00:00:00"/>
    <x v="575"/>
    <d v="2013-11-16T00:00:00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5"/>
    <d v="2012-02-07T00:00:00"/>
    <d v="2012-04-06T00:00:00"/>
    <x v="1295"/>
    <d v="2012-04-06T00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3"/>
    <d v="2014-04-03T00:00:00"/>
    <d v="2014-04-14T00:00:00"/>
    <x v="1296"/>
    <d v="2014-04-14T00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5"/>
    <d v="2012-02-16T00:00:00"/>
    <d v="2012-04-14T00:00:00"/>
    <x v="1297"/>
    <d v="2012-04-14T00:00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d v="2014-03-18T00:00:00"/>
    <d v="2014-04-10T00:00:00"/>
    <x v="91"/>
    <d v="2014-04-10T00:00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d v="2013-11-03T20:00:00"/>
    <x v="4"/>
    <d v="2013-10-01T00:00:00"/>
    <d v="2013-11-03T00:00:00"/>
    <x v="1298"/>
    <d v="2013-11-03T00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d v="2015-04-15T00:00:00"/>
    <d v="2015-05-15T00:00:00"/>
    <x v="137"/>
    <d v="2015-05-15T00:00:00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3"/>
    <d v="2014-01-07T00:00:00"/>
    <d v="2014-02-06T00:00:00"/>
    <x v="359"/>
    <d v="2014-02-06T00:00:00"/>
    <x v="1"/>
    <s v="February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5"/>
    <d v="2012-02-19T00:00:00"/>
    <d v="2012-03-13T00:00:00"/>
    <x v="1299"/>
    <d v="2012-03-13T00:00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d v="2015-07-23T13:02:25"/>
    <x v="0"/>
    <d v="2015-07-09T00:00:00"/>
    <d v="2015-07-23T00:00:00"/>
    <x v="513"/>
    <d v="2015-07-23T00:00:00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0"/>
    <d v="2015-10-22T00:00:00"/>
    <d v="2015-11-02T00:00:00"/>
    <x v="980"/>
    <d v="2015-11-02T00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5"/>
    <d v="2012-08-06T00:00:00"/>
    <d v="2012-08-28T00:00:00"/>
    <x v="1300"/>
    <d v="2012-08-28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d v="2015-08-19T12:15:12"/>
    <x v="0"/>
    <d v="2015-07-20T00:00:00"/>
    <d v="2015-08-19T00:00:00"/>
    <x v="1301"/>
    <d v="2015-08-19T00:00:00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4"/>
    <d v="2013-06-26T00:00:00"/>
    <d v="2013-07-26T00:00:00"/>
    <x v="1302"/>
    <d v="2013-07-26T00:00:00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2"/>
    <d v="2016-03-23T00:00:00"/>
    <d v="2016-04-22T00:00:00"/>
    <x v="678"/>
    <d v="2016-04-22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d v="2011-12-29T00:00:00"/>
    <d v="2012-01-28T00:00:00"/>
    <x v="1303"/>
    <d v="2012-01-28T00:00:00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0"/>
    <d v="2015-05-28T00:00:00"/>
    <d v="2015-06-27T00:00:00"/>
    <x v="880"/>
    <d v="2015-06-27T00:00:00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2"/>
    <d v="2016-10-01T00:00:00"/>
    <d v="2016-10-29T00:00:00"/>
    <x v="1304"/>
    <d v="2016-10-29T00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3"/>
    <d v="2014-08-22T00:00:00"/>
    <d v="2014-09-21T00:00:00"/>
    <x v="43"/>
    <d v="2014-09-21T00:00:00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2"/>
    <d v="2016-01-12T00:00:00"/>
    <d v="2016-02-11T00:00:00"/>
    <x v="1305"/>
    <d v="2016-02-11T00:00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4"/>
    <d v="2013-10-14T00:00:00"/>
    <d v="2013-11-13T00:00:00"/>
    <x v="919"/>
    <d v="2013-11-13T00:00:00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0"/>
    <d v="2015-07-17T00:00:00"/>
    <d v="2015-08-16T00:00:00"/>
    <x v="195"/>
    <d v="2015-08-16T00:00:00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4"/>
    <d v="2013-07-29T00:00:00"/>
    <d v="2013-09-02T00:00:00"/>
    <x v="1306"/>
    <d v="2013-09-02T00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3"/>
    <d v="2014-03-26T00:00:00"/>
    <d v="2014-04-25T00:00:00"/>
    <x v="76"/>
    <d v="2014-04-25T00:00:00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4"/>
    <d v="2013-05-29T00:00:00"/>
    <d v="2013-06-25T00:00:00"/>
    <x v="1307"/>
    <d v="2013-06-25T00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3"/>
    <d v="2014-06-16T00:00:00"/>
    <d v="2014-07-18T00:00:00"/>
    <x v="1023"/>
    <d v="2014-07-18T00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0"/>
    <d v="2015-11-23T00:00:00"/>
    <d v="2015-12-13T00:00:00"/>
    <x v="290"/>
    <d v="2015-12-13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"/>
    <d v="2016-12-06T00:00:00"/>
    <d v="2017-01-05T00:00:00"/>
    <x v="1124"/>
    <d v="2017-01-05T00:00:00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0"/>
    <d v="2015-02-26T00:00:00"/>
    <d v="2015-03-28T00:00:00"/>
    <x v="1308"/>
    <d v="2015-03-28T00:00:00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2"/>
    <d v="2016-01-02T00:00:00"/>
    <d v="2016-02-01T00:00:00"/>
    <x v="704"/>
    <d v="2016-02-01T00:00:00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3"/>
    <d v="2014-10-02T00:00:00"/>
    <d v="2014-11-12T00:00:00"/>
    <x v="652"/>
    <d v="2014-11-12T00:00:00"/>
    <x v="9"/>
    <s v="November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1"/>
    <d v="2017-02-08T00:00:00"/>
    <d v="2017-03-10T00:00:00"/>
    <x v="808"/>
    <d v="2017-03-10T00:00:00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4"/>
    <d v="2013-10-25T00:00:00"/>
    <d v="2013-11-30T00:00:00"/>
    <x v="816"/>
    <d v="2013-11-30T00:00:00"/>
    <x v="9"/>
    <s v="Nov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2"/>
    <d v="2016-03-23T00:00:00"/>
    <d v="2016-04-22T00:00:00"/>
    <x v="678"/>
    <d v="2016-04-22T00:00:00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d v="2017-01-31T00:00:00"/>
    <d v="2017-03-02T00:00:00"/>
    <x v="1"/>
    <d v="2017-03-02T00:00:0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4"/>
    <d v="2013-10-22T00:00:00"/>
    <d v="2013-11-26T00:00:00"/>
    <x v="709"/>
    <d v="2013-11-26T00:00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1"/>
    <d v="2017-03-06T00:00:00"/>
    <d v="2017-03-12T00:00:00"/>
    <x v="1113"/>
    <d v="2017-03-12T00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2"/>
    <d v="2016-10-04T00:00:00"/>
    <d v="2016-10-16T00:00:00"/>
    <x v="291"/>
    <d v="2016-10-16T00:0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3"/>
    <d v="2014-01-21T00:00:00"/>
    <d v="2014-02-21T00:00:00"/>
    <x v="832"/>
    <d v="2014-02-21T00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0"/>
    <d v="2015-08-05T00:00:00"/>
    <d v="2015-09-04T00:00:00"/>
    <x v="131"/>
    <d v="2015-09-04T00:00:00"/>
    <x v="10"/>
    <s v="September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0"/>
    <d v="2015-07-15T00:00:00"/>
    <d v="2015-07-29T00:00:00"/>
    <x v="20"/>
    <d v="2015-07-29T00:00:00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2"/>
    <d v="2016-11-14T00:00:00"/>
    <d v="2016-12-14T00:00:00"/>
    <x v="295"/>
    <d v="2016-12-14T00:00:00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4"/>
    <d v="2013-03-03T00:00:00"/>
    <d v="2013-04-02T00:00:00"/>
    <x v="1309"/>
    <d v="2013-04-02T00:00:00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2"/>
    <d v="2016-11-02T00:00:00"/>
    <d v="2016-12-02T00:00:00"/>
    <x v="481"/>
    <d v="2016-12-02T00:00:00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d v="2014-07-26T00:00:00"/>
    <d v="2014-08-16T00:00:00"/>
    <x v="1310"/>
    <d v="2014-08-16T00:00:00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2"/>
    <d v="2016-07-22T00:00:00"/>
    <d v="2016-08-06T00:00:00"/>
    <x v="1311"/>
    <d v="2016-08-06T00:00:00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0"/>
    <d v="2015-10-19T00:00:00"/>
    <d v="2015-11-18T00:00:00"/>
    <x v="214"/>
    <d v="2015-11-18T00:00:00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d v="2017-01-17T00:00:00"/>
    <d v="2017-01-24T00:00:00"/>
    <x v="459"/>
    <d v="2017-01-24T00:00:00"/>
    <x v="1"/>
    <s v="January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2"/>
    <d v="2016-04-07T00:00:00"/>
    <d v="2016-05-07T00:00:00"/>
    <x v="1246"/>
    <d v="2016-05-07T00:00:00"/>
    <x v="6"/>
    <s v="M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d v="2016-11-08T00:00:00"/>
    <d v="2016-11-22T00:00:00"/>
    <x v="1312"/>
    <d v="2016-11-22T00:00:00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2"/>
    <d v="2016-05-15T00:00:00"/>
    <d v="2016-06-19T00:00:00"/>
    <x v="1132"/>
    <d v="2016-06-19T00:00:00"/>
    <x v="5"/>
    <s v="June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0"/>
    <d v="2015-05-12T00:00:00"/>
    <d v="2015-06-11T00:00:00"/>
    <x v="1220"/>
    <d v="2015-06-11T00:00:00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2"/>
    <d v="2016-11-28T00:00:00"/>
    <d v="2016-12-08T00:00:00"/>
    <x v="681"/>
    <d v="2016-12-08T00:00:00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3"/>
    <d v="2014-02-24T00:00:00"/>
    <d v="2014-03-26T00:00:00"/>
    <x v="676"/>
    <d v="2014-03-26T00:00:0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1"/>
    <d v="2017-01-24T00:00:00"/>
    <d v="2017-02-14T00:00:00"/>
    <x v="253"/>
    <d v="2017-02-14T00:00:0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3"/>
    <d v="2014-10-14T00:00:00"/>
    <d v="2014-11-17T00:00:00"/>
    <x v="309"/>
    <d v="2014-11-17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0"/>
    <d v="2015-01-10T00:00:00"/>
    <d v="2015-01-31T00:00:00"/>
    <x v="1313"/>
    <d v="2015-01-31T00:00:00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2"/>
    <d v="2016-05-06T00:00:00"/>
    <d v="2016-05-22T00:00:00"/>
    <x v="53"/>
    <d v="2016-05-22T00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2"/>
    <d v="2016-11-15T00:00:00"/>
    <d v="2016-11-22T00:00:00"/>
    <x v="1141"/>
    <d v="2016-11-22T00:00:00"/>
    <x v="4"/>
    <s v="November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2"/>
    <d v="2016-04-09T00:00:00"/>
    <d v="2016-04-26T00:00:00"/>
    <x v="1314"/>
    <d v="2016-04-26T00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3"/>
    <d v="2014-11-25T00:00:00"/>
    <d v="2014-12-20T00:00:00"/>
    <x v="497"/>
    <d v="2014-12-20T00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d v="2017-03-11T20:58:35"/>
    <x v="1"/>
    <d v="2017-02-09T00:00:00"/>
    <d v="2017-03-11T00:00:00"/>
    <x v="296"/>
    <d v="2017-03-11T00:00:00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1"/>
    <d v="2017-02-10T00:00:00"/>
    <d v="2017-03-07T00:00:00"/>
    <x v="1315"/>
    <d v="2017-03-07T00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2"/>
    <d v="2016-12-21T00:00:00"/>
    <d v="2017-01-10T00:00:00"/>
    <x v="579"/>
    <d v="2017-01-10T00:00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d v="2016-12-09T19:00:04"/>
    <x v="2"/>
    <d v="2016-11-09T00:00:00"/>
    <d v="2016-12-09T00:00:00"/>
    <x v="542"/>
    <d v="2016-12-09T00:00:00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d v="2015-12-07T11:47:16"/>
    <x v="0"/>
    <d v="2015-11-07T00:00:00"/>
    <d v="2015-12-07T00:00:00"/>
    <x v="1316"/>
    <d v="2015-12-07T00:00:00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d v="2017-03-12T07:10:42"/>
    <x v="1"/>
    <d v="2017-02-15T00:00:00"/>
    <d v="2017-03-12T00:00:00"/>
    <x v="1317"/>
    <d v="2017-03-12T00:00:00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3"/>
    <d v="2014-01-24T00:00:00"/>
    <d v="2014-02-23T00:00:00"/>
    <x v="65"/>
    <d v="2014-02-23T00:00:00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3"/>
    <d v="2014-11-22T00:00:00"/>
    <d v="2014-12-22T00:00:00"/>
    <x v="1318"/>
    <d v="2014-12-22T00:00:00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d v="2014-01-05T10:38:09"/>
    <x v="4"/>
    <d v="2013-12-06T00:00:00"/>
    <d v="2014-01-05T00:00:00"/>
    <x v="1010"/>
    <d v="2014-01-05T00:00:00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5"/>
    <d v="2012-01-28T00:00:00"/>
    <d v="2012-02-27T00:00:00"/>
    <x v="1319"/>
    <d v="2012-02-27T00:00:00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0"/>
    <d v="2015-11-30T00:00:00"/>
    <d v="2016-01-03T00:00:00"/>
    <x v="1320"/>
    <d v="2016-01-03T00:00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0"/>
    <d v="2015-01-16T00:00:00"/>
    <d v="2015-02-03T00:00:00"/>
    <x v="501"/>
    <d v="2015-02-03T00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0"/>
    <d v="2015-08-18T00:00:00"/>
    <d v="2015-09-17T00:00:00"/>
    <x v="1024"/>
    <d v="2015-09-17T00:00:00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6"/>
    <d v="2011-05-24T00:00:00"/>
    <d v="2011-07-25T00:00:00"/>
    <x v="1083"/>
    <d v="2011-07-25T00:00:00"/>
    <x v="5"/>
    <s v="Jul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3:11:26"/>
    <d v="2016-01-13T23:11:26"/>
    <x v="0"/>
    <d v="2015-11-14T00:00:00"/>
    <d v="2016-01-13T00:00:00"/>
    <x v="1321"/>
    <d v="2016-01-13T00:00:00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2:00:04"/>
    <d v="2012-05-08T21:00:04"/>
    <x v="5"/>
    <d v="2012-03-09T00:00:00"/>
    <d v="2012-05-08T00:00:00"/>
    <x v="587"/>
    <d v="2012-05-08T00:00:00"/>
    <x v="7"/>
    <s v="May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4:07:25"/>
    <d v="2011-03-11T23:00:00"/>
    <x v="6"/>
    <d v="2011-02-11T00:00:00"/>
    <d v="2011-03-11T00:00:00"/>
    <x v="1322"/>
    <d v="2011-03-11T00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3:27:23"/>
    <d v="2012-06-28T23:27:23"/>
    <x v="5"/>
    <d v="2012-05-29T00:00:00"/>
    <d v="2012-06-28T00:00:00"/>
    <x v="633"/>
    <d v="2012-06-28T00:00:00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4"/>
    <d v="2013-08-08T00:00:00"/>
    <d v="2013-09-05T00:00:00"/>
    <x v="1323"/>
    <d v="2013-09-05T00:00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3"/>
    <d v="2014-06-02T00:00:00"/>
    <d v="2014-06-23T00:00:00"/>
    <x v="154"/>
    <d v="2014-06-23T00:00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d v="2012-06-07T00:00:00"/>
    <d v="2012-06-26T00:00:00"/>
    <x v="906"/>
    <d v="2012-06-26T00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d v="2013-10-24T00:00:00"/>
    <d v="2013-12-06T00:00:00"/>
    <x v="1324"/>
    <d v="2013-12-06T00:00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8"/>
    <d v="2009-09-14T00:00:00"/>
    <d v="2009-12-01T00:00:00"/>
    <x v="376"/>
    <d v="2009-12-01T00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5"/>
    <d v="2012-03-19T00:00:00"/>
    <d v="2012-04-22T00:00:00"/>
    <x v="103"/>
    <d v="2012-04-22T00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1:44:36"/>
    <d v="2012-04-18T11:44:36"/>
    <x v="5"/>
    <d v="2012-03-19T00:00:00"/>
    <d v="2012-04-18T00:00:00"/>
    <x v="103"/>
    <d v="2012-04-18T00:00:00"/>
    <x v="7"/>
    <s v="April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5"/>
    <d v="2012-08-30T00:00:00"/>
    <d v="2012-09-24T00:00:00"/>
    <x v="1325"/>
    <d v="2012-09-24T00:00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2:21:20"/>
    <d v="2013-01-20T12:21:20"/>
    <x v="5"/>
    <d v="2012-12-21T00:00:00"/>
    <d v="2013-01-20T00:00:00"/>
    <x v="1280"/>
    <d v="2013-01-20T00:00:0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5"/>
    <d v="2012-12-27T00:00:00"/>
    <d v="2013-01-26T00:00:00"/>
    <x v="1257"/>
    <d v="2013-01-26T00:00:00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2:33:46"/>
    <d v="2012-02-23T12:33:46"/>
    <x v="5"/>
    <d v="2012-01-19T00:00:00"/>
    <d v="2012-02-23T00:00:00"/>
    <x v="662"/>
    <d v="2012-02-23T00:00:00"/>
    <x v="1"/>
    <s v="February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5"/>
    <d v="2012-02-08T00:00:00"/>
    <d v="2012-03-13T00:00:00"/>
    <x v="1326"/>
    <d v="2012-03-13T00:00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5:10:33"/>
    <d v="2014-03-26T14:10:33"/>
    <x v="3"/>
    <d v="2014-02-24T00:00:00"/>
    <d v="2014-03-26T00:00:00"/>
    <x v="676"/>
    <d v="2014-03-26T00:00:00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9:46:49"/>
    <d v="2011-02-05T19:46:49"/>
    <x v="6"/>
    <d v="2011-01-21T00:00:00"/>
    <d v="2011-02-05T00:00:00"/>
    <x v="1098"/>
    <d v="2011-02-05T00:00:00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5"/>
    <d v="2012-06-14T00:00:00"/>
    <d v="2012-06-28T00:00:00"/>
    <x v="1182"/>
    <d v="2012-06-28T00:00:00"/>
    <x v="0"/>
    <s v="June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4"/>
    <d v="2013-05-21T00:00:00"/>
    <d v="2013-06-20T00:00:00"/>
    <x v="1327"/>
    <d v="2013-06-20T00:00:00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4"/>
    <d v="2013-11-27T00:00:00"/>
    <d v="2013-12-31T00:00:00"/>
    <x v="1328"/>
    <d v="2013-12-31T00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6"/>
    <d v="2011-11-02T00:00:00"/>
    <d v="2011-12-12T00:00:00"/>
    <x v="1329"/>
    <d v="2011-12-12T00:00:00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d v="2010-12-31T23:59:00"/>
    <x v="7"/>
    <d v="2010-11-20T00:00:00"/>
    <d v="2010-12-31T00:00:00"/>
    <x v="1330"/>
    <d v="2010-12-31T00:00:00"/>
    <x v="4"/>
    <s v="December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d v="2014-08-08T13:00:00"/>
    <x v="3"/>
    <d v="2014-07-14T00:00:00"/>
    <d v="2014-08-08T00:00:00"/>
    <x v="155"/>
    <d v="2014-08-08T00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5"/>
    <d v="2012-02-08T00:00:00"/>
    <d v="2012-03-09T00:00:00"/>
    <x v="1326"/>
    <d v="2012-03-09T00:00:00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5"/>
    <d v="2012-04-05T00:00:00"/>
    <d v="2012-05-05T00:00:00"/>
    <x v="1331"/>
    <d v="2012-05-05T00:00:00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3"/>
    <d v="2014-07-31T00:00:00"/>
    <d v="2014-08-28T00:00:00"/>
    <x v="800"/>
    <d v="2014-08-28T00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d v="2013-03-09T18:42:17"/>
    <x v="4"/>
    <d v="2013-02-02T00:00:00"/>
    <d v="2013-03-09T00:00:00"/>
    <x v="1332"/>
    <d v="2013-03-09T00:00:00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4"/>
    <d v="2013-02-19T00:00:00"/>
    <d v="2013-03-21T00:00:00"/>
    <x v="1227"/>
    <d v="2013-03-21T00:00:00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3"/>
    <d v="2014-04-06T00:00:00"/>
    <d v="2014-05-06T00:00:00"/>
    <x v="1333"/>
    <d v="2014-05-06T00:00:00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3"/>
    <d v="2014-03-18T00:00:00"/>
    <d v="2014-04-18T00:00:00"/>
    <x v="91"/>
    <d v="2014-04-18T00:00:00"/>
    <x v="7"/>
    <s v="April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d v="2012-05-03T18:00:26"/>
    <x v="5"/>
    <d v="2012-04-03T00:00:00"/>
    <d v="2012-05-03T00:00:00"/>
    <x v="1334"/>
    <d v="2012-05-03T00:00:00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5"/>
    <d v="2012-05-08T00:00:00"/>
    <d v="2012-06-07T00:00:00"/>
    <x v="700"/>
    <d v="2012-06-07T00:00:00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2:25:43"/>
    <d v="2012-05-05T12:25:43"/>
    <x v="5"/>
    <d v="2012-04-05T00:00:00"/>
    <d v="2012-05-05T00:00:00"/>
    <x v="1331"/>
    <d v="2012-05-05T00:00:00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8"/>
    <d v="2009-09-23T00:00:00"/>
    <d v="2009-12-09T00:00:00"/>
    <x v="1040"/>
    <d v="2009-12-09T00:00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7"/>
    <d v="2010-01-14T00:00:00"/>
    <d v="2010-02-15T00:00:00"/>
    <x v="1335"/>
    <d v="2010-02-15T00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d v="2009-09-25T22:59:00"/>
    <x v="8"/>
    <d v="2009-08-25T00:00:00"/>
    <d v="2009-09-25T00:00:00"/>
    <x v="1336"/>
    <d v="2009-09-25T00:00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d v="2013-12-14T20:58:05"/>
    <x v="4"/>
    <d v="2013-11-14T00:00:00"/>
    <d v="2013-12-14T00:00:00"/>
    <x v="1337"/>
    <d v="2013-12-14T00:00:00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3"/>
    <d v="2014-02-26T00:00:00"/>
    <d v="2014-04-02T00:00:00"/>
    <x v="1338"/>
    <d v="2014-04-02T00:00:0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1"/>
    <d v="2017-03-05T00:00:00"/>
    <d v="2017-04-04T00:00:00"/>
    <x v="1339"/>
    <d v="2017-04-04T00:00:00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1"/>
    <d v="2017-03-10T00:00:00"/>
    <d v="2017-04-09T00:00:00"/>
    <x v="1109"/>
    <d v="2017-04-09T00:00:00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d v="2017-03-13T00:00:00"/>
    <d v="2017-03-20T00:00:00"/>
    <x v="1340"/>
    <d v="2017-03-20T00:00:00"/>
    <x v="7"/>
    <s v="Mar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1"/>
    <d v="2017-02-24T00:00:00"/>
    <d v="2017-03-26T00:00:00"/>
    <x v="531"/>
    <d v="2017-03-26T00:00:00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1"/>
    <d v="2017-02-27T00:00:00"/>
    <d v="2017-03-29T00:00:00"/>
    <x v="1284"/>
    <d v="2017-03-29T00:00:00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d v="2017-03-09T00:00:00"/>
    <d v="2017-04-30T00:00:00"/>
    <x v="1111"/>
    <d v="2017-04-30T00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3"/>
    <d v="2014-07-22T00:00:00"/>
    <d v="2014-08-26T00:00:00"/>
    <x v="29"/>
    <d v="2014-08-26T00:00:0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d v="2015-06-14T13:45:37"/>
    <x v="0"/>
    <d v="2015-05-15T00:00:00"/>
    <d v="2015-06-14T00:00:00"/>
    <x v="991"/>
    <d v="2015-06-14T00:00:00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3"/>
    <d v="2014-06-17T00:00:00"/>
    <d v="2014-07-17T00:00:00"/>
    <x v="14"/>
    <d v="2014-07-17T00:00:00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d v="2015-12-24T19:00:00"/>
    <x v="0"/>
    <d v="2015-11-24T00:00:00"/>
    <d v="2015-12-24T00:00:00"/>
    <x v="847"/>
    <d v="2015-12-24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3"/>
    <d v="2014-07-18T00:00:00"/>
    <d v="2014-08-17T00:00:00"/>
    <x v="557"/>
    <d v="2014-08-17T00:00:0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0"/>
    <d v="2015-01-07T00:00:00"/>
    <d v="2015-02-06T00:00:00"/>
    <x v="801"/>
    <d v="2015-02-06T00:00:00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3"/>
    <d v="2014-05-08T00:00:00"/>
    <d v="2014-05-29T00:00:00"/>
    <x v="905"/>
    <d v="2014-05-29T00:0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3"/>
    <d v="2014-10-06T00:00:00"/>
    <d v="2014-11-05T00:00:00"/>
    <x v="803"/>
    <d v="2014-11-05T00:00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3"/>
    <d v="2014-05-12T00:00:00"/>
    <d v="2014-06-11T00:00:00"/>
    <x v="834"/>
    <d v="2014-06-11T00:00:00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3"/>
    <d v="2014-01-27T00:00:00"/>
    <d v="2014-03-08T00:00:00"/>
    <x v="912"/>
    <d v="2014-03-08T00:00:00"/>
    <x v="1"/>
    <s v="Mar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3"/>
    <d v="2014-05-27T00:00:00"/>
    <d v="2014-06-26T00:00:00"/>
    <x v="85"/>
    <d v="2014-06-26T00:00:00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d v="2014-06-29T16:31:24"/>
    <x v="3"/>
    <d v="2014-05-30T00:00:00"/>
    <d v="2014-06-29T00:00:00"/>
    <x v="39"/>
    <d v="2014-06-29T00:00:00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d v="2016-12-19T02:59:00"/>
    <x v="2"/>
    <d v="2016-11-18T00:00:00"/>
    <d v="2016-12-19T00:00:00"/>
    <x v="141"/>
    <d v="2016-12-19T00:00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d v="2016-10-30T10:25:38"/>
    <x v="2"/>
    <d v="2016-09-30T00:00:00"/>
    <d v="2016-10-30T00:00:00"/>
    <x v="1341"/>
    <d v="2016-10-30T00:00:00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d v="2015-06-12T00:00:00"/>
    <d v="2015-07-12T00:00:00"/>
    <x v="1215"/>
    <d v="2015-07-12T00:00:00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d v="2014-09-15T00:00:00"/>
    <d v="2014-10-06T00:00:00"/>
    <x v="867"/>
    <d v="2014-10-06T00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d v="2015-11-19T00:00:00"/>
    <d v="2016-01-08T00:00:00"/>
    <x v="4"/>
    <d v="2016-01-08T00:00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d v="2016-05-25T00:00:00"/>
    <d v="2016-06-24T00:00:00"/>
    <x v="7"/>
    <d v="2016-06-24T00:00:00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d v="2015-02-24T00:00:00"/>
    <d v="2015-03-31T00:00:00"/>
    <x v="1342"/>
    <d v="2015-03-31T00:00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d v="2016-09-02T00:00:00"/>
    <d v="2016-10-17T00:00:00"/>
    <x v="117"/>
    <d v="2016-10-17T00:00:00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d v="2016-07-26T00:00:00"/>
    <d v="2016-08-25T00:00:00"/>
    <x v="675"/>
    <d v="2016-08-25T00:00:00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d v="2015-12-22T00:00:00"/>
    <d v="2016-02-20T00:00:00"/>
    <x v="71"/>
    <d v="2016-02-20T00:00:00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d v="2015-07-13T00:00:00"/>
    <d v="2015-08-11T00:00:00"/>
    <x v="532"/>
    <d v="2015-08-11T00:00:00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d v="2016-12-04T00:00:00"/>
    <d v="2017-01-03T00:00:00"/>
    <x v="932"/>
    <d v="2017-01-03T00:00:00"/>
    <x v="11"/>
    <s v="January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0"/>
    <d v="2015-03-30T00:00:00"/>
    <d v="2015-04-29T00:00:00"/>
    <x v="305"/>
    <d v="2015-04-29T00:00:00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d v="2015-04-07T00:00:00"/>
    <d v="2015-06-06T00:00:00"/>
    <x v="302"/>
    <d v="2015-06-06T00:00:00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d v="2015-04-09T00:00:00"/>
    <d v="2015-04-21T00:00:00"/>
    <x v="1343"/>
    <d v="2015-04-21T00:00:00"/>
    <x v="6"/>
    <s v="April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d v="2014-11-11T00:00:00"/>
    <d v="2015-01-10T00:00:00"/>
    <x v="786"/>
    <d v="2015-01-10T00:00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d v="2015-04-02T00:00:00"/>
    <d v="2015-05-02T00:00:00"/>
    <x v="118"/>
    <d v="2015-05-02T00:00:00"/>
    <x v="6"/>
    <s v="Ma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d v="2015-05-06T00:00:00"/>
    <d v="2015-06-05T00:00:00"/>
    <x v="390"/>
    <d v="2015-06-05T00:00:00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d v="2015-09-17T00:00:00"/>
    <d v="2015-10-17T00:00:00"/>
    <x v="1180"/>
    <d v="2015-10-17T00:00:00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d v="2014-12-05T00:00:00"/>
    <d v="2015-01-30T00:00:00"/>
    <x v="1135"/>
    <d v="2015-01-30T00:00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d v="2015-06-04T00:00:00"/>
    <d v="2015-08-03T00:00:00"/>
    <x v="1144"/>
    <d v="2015-08-03T00:00:00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d v="2016-01-08T00:00:00"/>
    <d v="2016-02-07T00:00:00"/>
    <x v="212"/>
    <d v="2016-02-07T00:00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d v="2016-04-06T00:00:00"/>
    <d v="2016-04-30T00:00:00"/>
    <x v="1247"/>
    <d v="2016-04-30T00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3"/>
    <d v="2014-11-11T00:00:00"/>
    <d v="2014-12-11T00:00:00"/>
    <x v="786"/>
    <d v="2014-12-11T00:00:0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d v="2015-11-13T00:00:00"/>
    <d v="2015-12-28T00:00:00"/>
    <x v="483"/>
    <d v="2015-12-28T00:00:0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d v="2015-09-01T00:00:00"/>
    <d v="2015-10-26T00:00:00"/>
    <x v="188"/>
    <d v="2015-10-26T00:00:00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d v="2015-12-08T00:00:00"/>
    <d v="2016-01-17T00:00:00"/>
    <x v="839"/>
    <d v="2016-01-17T00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0"/>
    <d v="2015-09-21T00:00:00"/>
    <d v="2015-10-21T00:00:00"/>
    <x v="485"/>
    <d v="2015-10-21T00:00:00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d v="2016-02-25T00:00:00"/>
    <d v="2016-04-25T00:00:00"/>
    <x v="334"/>
    <d v="2016-04-25T00:00:00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d v="2015-02-28T00:00:00"/>
    <d v="2015-04-14T00:00:00"/>
    <x v="1115"/>
    <d v="2015-04-14T00:00:00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d v="2016-01-11T00:00:00"/>
    <d v="2016-02-10T00:00:00"/>
    <x v="474"/>
    <d v="2016-02-10T00:00:00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d v="2014-11-17T00:00:00"/>
    <d v="2014-12-17T00:00:00"/>
    <x v="484"/>
    <d v="2014-12-17T00:00:00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d v="2015-05-26T00:00:00"/>
    <d v="2015-06-25T00:00:00"/>
    <x v="829"/>
    <d v="2015-06-25T00:00:00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d v="2015-03-24T00:00:00"/>
    <d v="2015-04-23T00:00:00"/>
    <x v="524"/>
    <d v="2015-04-23T00:00:00"/>
    <x v="7"/>
    <s v="April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d v="2015-07-30T00:00:00"/>
    <d v="2015-08-29T00:00:00"/>
    <x v="1344"/>
    <d v="2015-08-29T00:00:00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d v="2015-01-13T00:00:00"/>
    <d v="2015-02-12T00:00:00"/>
    <x v="1049"/>
    <d v="2015-02-12T00:00:0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d v="2016-08-10T00:00:00"/>
    <d v="2016-09-09T00:00:00"/>
    <x v="748"/>
    <d v="2016-09-09T00:00:00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0"/>
    <d v="2015-11-10T00:00:00"/>
    <d v="2015-12-10T00:00:00"/>
    <x v="453"/>
    <d v="2015-12-10T00:00:00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d v="2016-10-26T00:00:00"/>
    <d v="2016-11-25T00:00:00"/>
    <x v="426"/>
    <d v="2016-11-25T00:00:00"/>
    <x v="9"/>
    <s v="November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d v="2015-07-27T00:00:00"/>
    <d v="2015-08-25T00:00:00"/>
    <x v="846"/>
    <d v="2015-08-25T00:00:00"/>
    <x v="3"/>
    <s v="August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d v="2015-08-20T00:00:00"/>
    <d v="2015-10-04T00:00:00"/>
    <x v="1345"/>
    <d v="2015-10-04T00:00:00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0"/>
    <d v="2015-09-01T00:00:00"/>
    <d v="2015-10-01T00:00:00"/>
    <x v="188"/>
    <d v="2015-10-01T00:00:00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7:27:28"/>
    <d v="2015-04-10T17:27:28"/>
    <x v="0"/>
    <d v="2015-03-11T00:00:00"/>
    <d v="2015-04-10T00:00:00"/>
    <x v="1289"/>
    <d v="2015-04-10T00:00:00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d v="2015-07-09T00:00:00"/>
    <d v="2015-08-03T00:00:00"/>
    <x v="513"/>
    <d v="2015-08-03T00:00:00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d v="2015-01-22T00:00:00"/>
    <d v="2015-02-21T00:00:00"/>
    <x v="1125"/>
    <d v="2015-02-21T00:00:00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d v="2014-10-14T00:00:00"/>
    <d v="2014-11-13T00:00:00"/>
    <x v="309"/>
    <d v="2014-11-13T00:00:00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0"/>
    <d v="2015-07-06T00:00:00"/>
    <d v="2015-08-05T00:00:00"/>
    <x v="164"/>
    <d v="2015-08-05T00:00:00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d v="2014-11-11T00:00:00"/>
    <d v="2015-01-10T00:00:00"/>
    <x v="786"/>
    <d v="2015-01-10T00:00:00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"/>
    <d v="2016-06-07T00:00:00"/>
    <d v="2016-07-22T00:00:00"/>
    <x v="527"/>
    <d v="2016-07-22T00:00:0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5:29:19"/>
    <d v="2015-01-15T14:29:00"/>
    <x v="3"/>
    <d v="2014-12-16T00:00:00"/>
    <d v="2015-01-15T00:00:00"/>
    <x v="22"/>
    <d v="2015-01-15T00:00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d v="2015-06-24T00:00:00"/>
    <d v="2015-07-25T00:00:00"/>
    <x v="466"/>
    <d v="2015-07-25T00:00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d v="2014-11-25T00:00:00"/>
    <d v="2015-01-04T00:00:00"/>
    <x v="497"/>
    <d v="2015-01-04T00:00:00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d v="2015-03-01T00:00:00"/>
    <d v="2015-03-31T00:00:00"/>
    <x v="933"/>
    <d v="2015-03-31T00:00:00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d v="2015-09-28T00:00:00"/>
    <d v="2015-10-28T00:00:00"/>
    <x v="373"/>
    <d v="2015-10-28T00:00:00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d v="2015-07-09T00:00:00"/>
    <d v="2015-08-08T00:00:00"/>
    <x v="513"/>
    <d v="2015-08-08T00:00:00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d v="2015-01-27T00:00:00"/>
    <d v="2015-02-26T00:00:00"/>
    <x v="202"/>
    <d v="2015-02-26T00:00:00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d v="2016-12-12T00:00:00"/>
    <d v="2017-01-10T00:00:00"/>
    <x v="1263"/>
    <d v="2017-01-10T00:00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d v="2015-09-15T00:00:00"/>
    <d v="2015-10-15T00:00:00"/>
    <x v="1294"/>
    <d v="2015-10-15T00:00:00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d v="2014-12-03T00:00:00"/>
    <d v="2015-01-02T00:00:00"/>
    <x v="782"/>
    <d v="2015-01-02T00:00:00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d v="2015-06-02T00:00:00"/>
    <d v="2015-07-02T00:00:00"/>
    <x v="462"/>
    <d v="2015-07-02T00:00:00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d v="2014-11-13T00:00:00"/>
    <d v="2014-12-18T00:00:00"/>
    <x v="1055"/>
    <d v="2014-12-18T00:00:00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d v="2016-03-15T00:00:00"/>
    <d v="2016-04-14T00:00:00"/>
    <x v="746"/>
    <d v="2016-04-14T00:00:00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2"/>
    <d v="2016-01-05T00:00:00"/>
    <d v="2016-03-05T00:00:00"/>
    <x v="1239"/>
    <d v="2016-03-05T00:00:00"/>
    <x v="1"/>
    <s v="March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d v="2015-04-13T00:00:00"/>
    <d v="2015-05-13T00:00:00"/>
    <x v="396"/>
    <d v="2015-05-13T00:00:00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2"/>
    <d v="2016-01-30T00:00:00"/>
    <d v="2016-03-30T00:00:00"/>
    <x v="444"/>
    <d v="2016-03-30T00:00:00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d v="2015-12-03T00:00:00"/>
    <d v="2016-01-02T00:00:00"/>
    <x v="209"/>
    <d v="2016-01-02T00:00:00"/>
    <x v="11"/>
    <s v="January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d v="2016-08-13T00:00:00"/>
    <d v="2016-09-03T00:00:00"/>
    <x v="429"/>
    <d v="2016-09-03T00:00:00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3"/>
    <d v="2014-12-09T00:00:00"/>
    <d v="2015-01-18T00:00:00"/>
    <x v="1346"/>
    <d v="2015-01-18T00:00:0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0"/>
    <d v="2015-03-19T00:00:00"/>
    <d v="2015-04-11T00:00:00"/>
    <x v="506"/>
    <d v="2015-04-11T00:00:00"/>
    <x v="7"/>
    <s v="April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d v="2014-10-06T00:00:00"/>
    <d v="2014-11-05T00:00:00"/>
    <x v="803"/>
    <d v="2014-11-05T00:00:00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0"/>
    <d v="2015-07-19T00:00:00"/>
    <d v="2015-08-18T00:00:00"/>
    <x v="1347"/>
    <d v="2015-08-18T00:00:00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d v="2015-08-08T00:00:00"/>
    <d v="2015-09-07T00:00:00"/>
    <x v="1348"/>
    <d v="2015-09-07T00:00:00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0"/>
    <d v="2015-07-26T00:00:00"/>
    <d v="2015-08-25T00:00:00"/>
    <x v="345"/>
    <d v="2015-08-25T00:00:00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d v="2016-10-12T00:00:00"/>
    <d v="2016-11-26T00:00:00"/>
    <x v="1349"/>
    <d v="2016-11-26T00:00:00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3"/>
    <d v="2014-04-30T00:00:00"/>
    <d v="2014-05-31T00:00:00"/>
    <x v="402"/>
    <d v="2014-05-31T00:00:00"/>
    <x v="6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0"/>
    <d v="2015-07-13T00:00:00"/>
    <d v="2015-08-21T00:00:00"/>
    <x v="532"/>
    <d v="2015-08-21T00:00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2"/>
    <d v="2016-06-15T00:00:00"/>
    <d v="2016-07-15T00:00:00"/>
    <x v="879"/>
    <d v="2016-07-15T00:00:00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d v="2015-01-15T00:00:00"/>
    <d v="2015-03-14T00:00:00"/>
    <x v="609"/>
    <d v="2015-03-14T00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d v="2014-07-11T00:00:00"/>
    <d v="2014-08-10T00:00:00"/>
    <x v="526"/>
    <d v="2014-08-10T00:00:00"/>
    <x v="3"/>
    <s v="August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d v="2015-01-23T00:00:00"/>
    <d v="2015-03-24T00:00:00"/>
    <x v="863"/>
    <d v="2015-03-24T00:00:00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d v="2014-12-20T00:00:00"/>
    <d v="2015-02-18T00:00:00"/>
    <x v="1350"/>
    <d v="2015-02-18T00:00:00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3"/>
    <d v="2014-09-10T00:00:00"/>
    <d v="2014-11-09T00:00:00"/>
    <x v="1036"/>
    <d v="2014-11-09T00:00:00"/>
    <x v="8"/>
    <s v="November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d v="2015-01-22T00:00:00"/>
    <d v="2015-02-21T00:00:00"/>
    <x v="1125"/>
    <d v="2015-02-21T00:00:00"/>
    <x v="1"/>
    <s v="February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d v="2015-02-09T00:00:00"/>
    <d v="2015-03-11T00:00:00"/>
    <x v="794"/>
    <d v="2015-03-11T00:00:00"/>
    <x v="2"/>
    <s v="March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d v="2014-12-01T00:00:00"/>
    <d v="2014-12-31T00:00:00"/>
    <x v="561"/>
    <d v="2014-12-31T00:00:00"/>
    <x v="11"/>
    <s v="December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3"/>
    <d v="2014-09-27T00:00:00"/>
    <d v="2014-10-27T00:00:00"/>
    <x v="1351"/>
    <d v="2014-10-27T00:00:00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"/>
    <d v="2016-05-12T00:00:00"/>
    <d v="2016-05-27T00:00:00"/>
    <x v="956"/>
    <d v="2016-05-27T00:00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d v="2015-06-08T00:00:00"/>
    <d v="2015-08-07T00:00:00"/>
    <x v="323"/>
    <d v="2015-08-07T00:00:00"/>
    <x v="0"/>
    <s v="August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d v="2016-02-12T00:00:00"/>
    <d v="2016-03-23T00:00:00"/>
    <x v="844"/>
    <d v="2016-03-23T00:00:00"/>
    <x v="2"/>
    <s v="March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d v="2015-02-10T00:00:00"/>
    <d v="2015-03-12T00:00:00"/>
    <x v="551"/>
    <d v="2015-03-12T00:00:00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d v="2016-12-30T00:00:00"/>
    <d v="2017-02-05T00:00:00"/>
    <x v="582"/>
    <d v="2017-02-05T00:00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"/>
    <d v="2016-01-12T00:00:00"/>
    <d v="2016-02-11T00:00:00"/>
    <x v="1305"/>
    <d v="2016-02-11T00:00:00"/>
    <x v="1"/>
    <s v="February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d v="2016-04-28T00:00:00"/>
    <d v="2016-06-27T00:00:00"/>
    <x v="406"/>
    <d v="2016-06-27T00:00:00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0"/>
    <d v="2015-02-06T00:00:00"/>
    <d v="2015-03-08T00:00:00"/>
    <x v="1352"/>
    <d v="2015-03-08T00:00:00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d v="2016-01-28T00:00:00"/>
    <d v="2016-02-27T00:00:00"/>
    <x v="143"/>
    <d v="2016-02-27T00:00:00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d v="2015-06-24T00:00:00"/>
    <d v="2015-08-03T00:00:00"/>
    <x v="466"/>
    <d v="2015-08-03T00:00:00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0"/>
    <d v="2015-09-05T00:00:00"/>
    <d v="2015-10-05T00:00:00"/>
    <x v="1131"/>
    <d v="2015-10-05T00:00:00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d v="2015-11-30T00:00:00"/>
    <d v="2016-01-29T00:00:00"/>
    <x v="1320"/>
    <d v="2016-01-29T00:00:00"/>
    <x v="4"/>
    <s v="January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d v="2015-01-27T00:00:00"/>
    <d v="2015-03-17T00:00:00"/>
    <x v="202"/>
    <d v="2015-03-17T00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0"/>
    <d v="2015-10-08T00:00:00"/>
    <d v="2015-12-07T00:00:00"/>
    <x v="375"/>
    <d v="2015-12-07T00:00:00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d v="2015-09-18T00:00:00"/>
    <d v="2015-10-18T00:00:00"/>
    <x v="1353"/>
    <d v="2015-10-18T00:00:00"/>
    <x v="8"/>
    <s v="October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d v="2016-01-14T00:00:00"/>
    <d v="2016-02-13T00:00:00"/>
    <x v="207"/>
    <d v="2016-02-13T00:00:00"/>
    <x v="1"/>
    <s v="February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0"/>
    <d v="2015-07-01T00:00:00"/>
    <d v="2015-07-22T00:00:00"/>
    <x v="134"/>
    <d v="2015-07-22T00:00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0"/>
    <d v="2015-02-17T00:00:00"/>
    <d v="2015-03-19T00:00:00"/>
    <x v="136"/>
    <d v="2015-03-19T00:00:00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3"/>
    <d v="2014-07-16T00:00:00"/>
    <d v="2014-08-15T00:00:00"/>
    <x v="763"/>
    <d v="2014-08-15T00:00:00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d v="2016-05-25T13:06:31"/>
    <x v="2"/>
    <d v="2016-04-25T00:00:00"/>
    <d v="2016-05-25T00:00:00"/>
    <x v="102"/>
    <d v="2016-05-25T00:00:00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0"/>
    <d v="2015-08-26T00:00:00"/>
    <d v="2015-09-25T00:00:00"/>
    <x v="1354"/>
    <d v="2015-09-25T00:00:00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2"/>
    <d v="2016-10-27T00:00:00"/>
    <d v="2016-11-26T00:00:00"/>
    <x v="615"/>
    <d v="2016-11-26T00:00:00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d v="2016-11-11T23:00:00"/>
    <x v="2"/>
    <d v="2016-10-11T00:00:00"/>
    <d v="2016-11-11T00:00:00"/>
    <x v="1235"/>
    <d v="2016-11-11T00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"/>
    <d v="2016-08-25T00:00:00"/>
    <d v="2016-08-31T00:00:00"/>
    <x v="672"/>
    <d v="2016-08-31T00:00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d v="2014-10-30T00:00:00"/>
    <d v="2014-11-29T00:00:00"/>
    <x v="1355"/>
    <d v="2014-11-29T00:00:00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d v="2014-10-27T22:11:00"/>
    <x v="3"/>
    <d v="2014-09-19T00:00:00"/>
    <d v="2014-10-27T00:00:00"/>
    <x v="478"/>
    <d v="2014-10-27T00:00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1"/>
    <d v="2017-02-13T00:00:00"/>
    <d v="2017-03-05T00:00:00"/>
    <x v="1103"/>
    <d v="2017-03-05T00:00:0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d v="2015-11-30T00:00:00"/>
    <d v="2015-12-29T00:00:00"/>
    <x v="1320"/>
    <d v="2015-12-29T00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1"/>
    <d v="2017-01-03T00:00:00"/>
    <d v="2017-02-02T00:00:00"/>
    <x v="450"/>
    <d v="2017-02-02T00:00:00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d v="2017-03-10T23:50:08"/>
    <x v="1"/>
    <d v="2017-02-03T00:00:00"/>
    <d v="2017-03-10T00:00:00"/>
    <x v="1356"/>
    <d v="2017-03-10T00:00:00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"/>
    <d v="2016-03-23T00:00:00"/>
    <d v="2016-04-20T00:00:00"/>
    <x v="678"/>
    <d v="2016-04-20T00:00:0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1"/>
    <d v="2017-01-26T00:00:00"/>
    <d v="2017-02-25T00:00:00"/>
    <x v="523"/>
    <d v="2017-02-25T00:00:00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2"/>
    <d v="2016-02-23T00:00:00"/>
    <d v="2016-03-24T00:00:00"/>
    <x v="386"/>
    <d v="2016-03-24T00:00:00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d v="2016-06-09T14:00:00"/>
    <x v="2"/>
    <d v="2016-05-05T00:00:00"/>
    <d v="2016-06-09T00:00:00"/>
    <x v="1357"/>
    <d v="2016-06-09T00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2"/>
    <d v="2016-02-07T00:00:00"/>
    <d v="2016-03-23T00:00:00"/>
    <x v="1358"/>
    <d v="2016-03-23T00:00:00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2"/>
    <d v="2016-11-29T00:00:00"/>
    <d v="2017-01-02T00:00:00"/>
    <x v="944"/>
    <d v="2017-01-02T00:00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6"/>
    <d v="2011-08-28T00:00:00"/>
    <d v="2011-09-30T00:00:00"/>
    <x v="1359"/>
    <d v="2011-09-30T00:00:00"/>
    <x v="10"/>
    <s v="Septem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5"/>
    <d v="2012-06-28T00:00:00"/>
    <d v="2012-07-18T00:00:00"/>
    <x v="1360"/>
    <d v="2012-07-18T00:00:00"/>
    <x v="0"/>
    <s v="July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4"/>
    <d v="2013-03-07T00:00:00"/>
    <d v="2013-04-16T00:00:00"/>
    <x v="445"/>
    <d v="2013-04-16T00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0"/>
    <d v="2015-09-01T00:00:00"/>
    <d v="2015-09-30T00:00:00"/>
    <x v="188"/>
    <d v="2015-09-30T00:00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5"/>
    <d v="2012-08-24T00:00:00"/>
    <d v="2012-09-23T00:00:00"/>
    <x v="1361"/>
    <d v="2012-09-23T00:00:00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4"/>
    <d v="2013-04-08T00:00:00"/>
    <d v="2013-05-08T00:00:00"/>
    <x v="1362"/>
    <d v="2013-05-08T00:00:00"/>
    <x v="6"/>
    <s v="May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5"/>
    <d v="2012-04-26T00:00:00"/>
    <d v="2012-05-10T00:00:00"/>
    <x v="1363"/>
    <d v="2012-05-10T00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5"/>
    <d v="2012-09-21T00:00:00"/>
    <d v="2012-10-28T00:00:00"/>
    <x v="1364"/>
    <d v="2012-10-28T00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6"/>
    <d v="2011-01-14T00:00:00"/>
    <d v="2011-02-08T00:00:00"/>
    <x v="1365"/>
    <d v="2011-02-08T00:00:00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5"/>
    <d v="2012-04-23T00:00:00"/>
    <d v="2012-05-23T00:00:00"/>
    <x v="1366"/>
    <d v="2012-05-23T00:00:00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6"/>
    <d v="2011-12-16T00:00:00"/>
    <d v="2012-01-25T00:00:00"/>
    <x v="332"/>
    <d v="2012-01-25T00:00:00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7"/>
    <d v="2010-06-24T00:00:00"/>
    <d v="2010-09-03T00:00:00"/>
    <x v="1367"/>
    <d v="2010-09-03T00:00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5"/>
    <d v="2012-10-11T00:00:00"/>
    <d v="2012-11-10T00:00:00"/>
    <x v="722"/>
    <d v="2012-11-10T00:00:00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7"/>
    <d v="2010-08-26T00:00:00"/>
    <d v="2010-10-10T00:00:00"/>
    <x v="1368"/>
    <d v="2010-10-10T00:00:00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d v="2010-07-10T17:00:00"/>
    <x v="7"/>
    <d v="2010-05-12T00:00:00"/>
    <d v="2010-07-10T00:00:00"/>
    <x v="1369"/>
    <d v="2010-07-10T00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3"/>
    <d v="2014-10-01T00:00:00"/>
    <d v="2014-11-03T00:00:00"/>
    <x v="470"/>
    <d v="2014-11-03T00:00:00"/>
    <x v="9"/>
    <s v="November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5"/>
    <d v="2012-06-28T00:00:00"/>
    <d v="2012-08-12T00:00:00"/>
    <x v="1360"/>
    <d v="2012-08-12T00:00:00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d v="2013-01-13T17:48:33"/>
    <x v="5"/>
    <d v="2012-12-14T00:00:00"/>
    <d v="2013-01-13T00:00:00"/>
    <x v="1370"/>
    <d v="2013-01-13T00:00:00"/>
    <x v="11"/>
    <s v="January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5"/>
    <d v="2012-07-17T00:00:00"/>
    <d v="2012-07-27T00:00:00"/>
    <x v="1371"/>
    <d v="2012-07-27T00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d v="2015-08-11T00:00:00"/>
    <d v="2015-10-10T00:00:00"/>
    <x v="1372"/>
    <d v="2015-10-10T00:00:00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5"/>
    <d v="2012-03-31T00:00:00"/>
    <d v="2012-04-30T00:00:00"/>
    <x v="1373"/>
    <d v="2012-04-30T00:00:00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d v="2011-06-17T00:00:00"/>
    <d v="2011-08-01T00:00:00"/>
    <x v="1374"/>
    <d v="2011-08-01T00:00:00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d v="2012-05-01T12:00:03"/>
    <x v="5"/>
    <d v="2012-03-02T00:00:00"/>
    <d v="2012-05-01T00:00:00"/>
    <x v="398"/>
    <d v="2012-05-01T00:00:00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6"/>
    <d v="2011-08-16T00:00:00"/>
    <d v="2011-09-15T00:00:00"/>
    <x v="1375"/>
    <d v="2011-09-15T00:00:00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6"/>
    <d v="2011-09-07T00:00:00"/>
    <d v="2011-10-12T00:00:00"/>
    <x v="1376"/>
    <d v="2011-10-12T00:00:00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5"/>
    <d v="2012-03-23T00:00:00"/>
    <d v="2012-04-22T00:00:00"/>
    <x v="1377"/>
    <d v="2012-04-22T00:00:00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5"/>
    <d v="2012-04-26T00:00:00"/>
    <d v="2012-05-26T00:00:00"/>
    <x v="1363"/>
    <d v="2012-05-26T00:00:00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d v="2011-11-16T11:11:48"/>
    <x v="6"/>
    <d v="2011-10-17T00:00:00"/>
    <d v="2011-11-16T00:00:00"/>
    <x v="1378"/>
    <d v="2011-11-16T00:00:00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d v="2013-04-09T00:00:00"/>
    <d v="2013-05-09T00:00:00"/>
    <x v="1379"/>
    <d v="2013-05-09T00:00:00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0:27:56"/>
    <d v="2012-06-23T00:27:56"/>
    <x v="5"/>
    <d v="2012-04-24T00:00:00"/>
    <d v="2012-06-23T00:00:00"/>
    <x v="1093"/>
    <d v="2012-06-23T00:00:00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d v="2010-12-30T00:00:00"/>
    <d v="2011-01-15T00:00:00"/>
    <x v="1380"/>
    <d v="2011-01-15T00:00:00"/>
    <x v="11"/>
    <s v="January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5"/>
    <d v="2012-04-25T00:00:00"/>
    <d v="2012-06-16T00:00:00"/>
    <x v="1381"/>
    <d v="2012-06-16T00:00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4"/>
    <d v="2013-03-14T00:00:00"/>
    <d v="2013-04-28T00:00:00"/>
    <x v="1382"/>
    <d v="2013-04-28T00:00:0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d v="2012-05-23T10:29:04"/>
    <x v="5"/>
    <d v="2012-04-23T00:00:00"/>
    <d v="2012-05-23T00:00:00"/>
    <x v="1366"/>
    <d v="2012-05-23T00:00:00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d v="2012-06-06T17:42:55"/>
    <x v="5"/>
    <d v="2012-05-07T00:00:00"/>
    <d v="2012-06-06T00:00:00"/>
    <x v="1383"/>
    <d v="2012-06-06T00:00:00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d v="2013-02-22T00:00:00"/>
    <d v="2013-03-29T00:00:00"/>
    <x v="1384"/>
    <d v="2013-03-29T00:00:00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6:05:38"/>
    <d v="2011-08-05T16:05:38"/>
    <x v="6"/>
    <d v="2011-07-06T00:00:00"/>
    <d v="2011-08-05T00:00:00"/>
    <x v="67"/>
    <d v="2011-08-05T00:00:00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0"/>
    <d v="2015-01-13T00:00:00"/>
    <d v="2015-01-27T00:00:00"/>
    <x v="1049"/>
    <d v="2015-01-27T00:00:00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5"/>
    <d v="2012-11-13T00:00:00"/>
    <d v="2012-12-31T00:00:00"/>
    <x v="603"/>
    <d v="2012-12-31T00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5"/>
    <d v="2012-05-24T00:00:00"/>
    <d v="2012-06-23T00:00:00"/>
    <x v="1065"/>
    <d v="2012-06-23T00:00:00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0"/>
    <d v="2015-08-28T00:00:00"/>
    <d v="2015-09-27T00:00:00"/>
    <x v="1116"/>
    <d v="2015-09-27T00:00:00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d v="2014-08-07T00:00:00"/>
    <d v="2014-09-21T00:00:00"/>
    <x v="1385"/>
    <d v="2014-09-21T00:00:00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d v="2016-05-08T00:00:00"/>
    <d v="2016-06-07T00:00:00"/>
    <x v="976"/>
    <d v="2016-06-07T00:00:00"/>
    <x v="5"/>
    <s v="June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d v="2014-10-15T00:00:00"/>
    <d v="2014-11-14T00:00:00"/>
    <x v="477"/>
    <d v="2014-11-14T00:00:00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d v="2015-02-11T00:00:00"/>
    <d v="2015-03-13T00:00:00"/>
    <x v="303"/>
    <d v="2015-03-13T00:00:00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d v="2015-09-11T00:00:00"/>
    <d v="2015-10-03T00:00:00"/>
    <x v="987"/>
    <d v="2015-10-03T00:00:00"/>
    <x v="8"/>
    <s v="October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d v="2015-04-10T00:00:00"/>
    <d v="2015-05-10T00:00:00"/>
    <x v="884"/>
    <d v="2015-05-10T00:00:00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d v="2014-07-15T00:00:00"/>
    <d v="2014-08-14T00:00:00"/>
    <x v="62"/>
    <d v="2014-08-14T00:00:00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0"/>
    <d v="2015-02-23T00:00:00"/>
    <d v="2015-04-20T00:00:00"/>
    <x v="297"/>
    <d v="2015-04-20T00:00:00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d v="2015-03-15T00:00:00"/>
    <d v="2015-05-14T00:00:00"/>
    <x v="321"/>
    <d v="2015-05-14T00:00:00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d v="2016-01-02T00:00:00"/>
    <d v="2016-02-01T00:00:00"/>
    <x v="704"/>
    <d v="2016-02-01T00:00:00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d v="2014-11-28T00:00:00"/>
    <d v="2014-12-13T00:00:00"/>
    <x v="41"/>
    <d v="2014-12-13T00:00:00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d v="2016-12-27T00:00:00"/>
    <d v="2017-02-25T00:00:00"/>
    <x v="883"/>
    <d v="2017-02-25T00:00:00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3"/>
    <d v="2014-08-03T00:00:00"/>
    <d v="2014-08-20T00:00:00"/>
    <x v="854"/>
    <d v="2014-08-20T00:00:00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d v="2015-01-23T00:00:00"/>
    <d v="2015-02-22T00:00:00"/>
    <x v="863"/>
    <d v="2015-02-22T00:00:00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d v="2014-10-30T00:00:00"/>
    <d v="2014-11-29T00:00:00"/>
    <x v="1355"/>
    <d v="2014-11-29T00:00:00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0"/>
    <d v="2015-02-17T00:00:00"/>
    <d v="2015-03-19T00:00:00"/>
    <x v="136"/>
    <d v="2015-03-19T00:00:0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d v="2014-10-14T00:00:00"/>
    <d v="2014-11-13T00:00:00"/>
    <x v="309"/>
    <d v="2014-11-13T00:00:00"/>
    <x v="9"/>
    <s v="November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d v="2014-06-18T00:00:00"/>
    <d v="2014-07-18T00:00:00"/>
    <x v="1386"/>
    <d v="2014-07-18T00:00:00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d v="2016-08-30T00:00:00"/>
    <d v="2016-10-15T00:00:00"/>
    <x v="210"/>
    <d v="2016-10-15T00:00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0"/>
    <d v="2015-09-22T00:00:00"/>
    <d v="2015-10-13T00:00:00"/>
    <x v="1387"/>
    <d v="2015-10-13T00:00:00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"/>
    <d v="2016-03-31T00:00:00"/>
    <d v="2016-04-22T00:00:00"/>
    <x v="1118"/>
    <d v="2016-04-22T00:00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3"/>
    <d v="2014-10-18T00:00:00"/>
    <d v="2014-11-17T00:00:00"/>
    <x v="1136"/>
    <d v="2014-11-17T00:00:00"/>
    <x v="9"/>
    <s v="November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3"/>
    <d v="2014-11-18T00:00:00"/>
    <d v="2014-12-20T00:00:00"/>
    <x v="646"/>
    <d v="2014-12-20T00:0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d v="2012-05-29T00:00:00"/>
    <d v="2012-06-28T00:00:00"/>
    <x v="633"/>
    <d v="2012-06-28T00:00:00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3"/>
    <d v="2014-11-09T00:00:00"/>
    <d v="2014-12-07T00:00:00"/>
    <x v="1388"/>
    <d v="2014-12-07T00:00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4"/>
    <d v="2013-09-29T00:00:00"/>
    <d v="2013-10-17T00:00:00"/>
    <x v="1070"/>
    <d v="2013-10-17T00:00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0"/>
    <d v="2015-08-01T00:00:00"/>
    <d v="2015-08-20T00:00:00"/>
    <x v="1389"/>
    <d v="2015-08-20T00:00:00"/>
    <x v="10"/>
    <s v="August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5"/>
    <d v="2012-02-08T00:00:00"/>
    <d v="2012-03-24T00:00:00"/>
    <x v="1326"/>
    <d v="2012-03-24T00:00:00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0"/>
    <d v="2015-03-18T00:00:00"/>
    <d v="2015-04-19T00:00:00"/>
    <x v="1161"/>
    <d v="2015-04-19T00:0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0"/>
    <d v="2015-07-23T00:00:00"/>
    <d v="2015-08-14T00:00:00"/>
    <x v="760"/>
    <d v="2015-08-14T00:00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5"/>
    <d v="2012-07-17T00:00:00"/>
    <d v="2012-08-16T00:00:00"/>
    <x v="1371"/>
    <d v="2012-08-16T00:00:00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4"/>
    <d v="2013-01-30T00:00:00"/>
    <d v="2013-03-01T00:00:00"/>
    <x v="285"/>
    <d v="2013-03-01T00:00:00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d v="2009-11-10T00:00:00"/>
    <d v="2010-01-01T00:00:00"/>
    <x v="1390"/>
    <d v="2010-01-01T00:00:00"/>
    <x v="4"/>
    <s v="January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d v="2014-12-01T14:59:05"/>
    <x v="3"/>
    <d v="2014-10-31T00:00:00"/>
    <d v="2014-12-01T00:00:00"/>
    <x v="319"/>
    <d v="2014-12-01T00:00:00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d v="2013-07-08T00:00:00"/>
    <d v="2013-07-29T00:00:00"/>
    <x v="926"/>
    <d v="2013-07-29T00:00:00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d v="2011-06-02T00:00:00"/>
    <d v="2011-08-01T00:00:00"/>
    <x v="1391"/>
    <d v="2011-08-01T00:00:00"/>
    <x v="0"/>
    <s v="August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d v="2013-02-23T23:59:00"/>
    <x v="4"/>
    <d v="2013-01-24T00:00:00"/>
    <d v="2013-02-23T00:00:00"/>
    <x v="1392"/>
    <d v="2013-02-23T00:00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3"/>
    <d v="2014-12-04T00:00:00"/>
    <d v="2015-02-02T00:00:00"/>
    <x v="190"/>
    <d v="2015-02-02T00:00:00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6"/>
    <d v="2011-08-30T00:00:00"/>
    <d v="2011-10-29T00:00:00"/>
    <x v="66"/>
    <d v="2011-10-29T00:00:00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4"/>
    <d v="2013-07-28T00:00:00"/>
    <d v="2013-09-26T00:00:00"/>
    <x v="1393"/>
    <d v="2013-09-26T00:00:00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d v="2013-09-30T22:59:00"/>
    <x v="4"/>
    <d v="2013-08-23T00:00:00"/>
    <d v="2013-09-30T00:00:00"/>
    <x v="889"/>
    <d v="2013-09-30T00:00:00"/>
    <x v="10"/>
    <s v="Septem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7"/>
    <d v="2010-12-01T00:00:00"/>
    <d v="2011-01-01T00:00:00"/>
    <x v="925"/>
    <d v="2011-01-01T00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5"/>
    <d v="2012-06-08T00:00:00"/>
    <d v="2012-07-08T00:00:00"/>
    <x v="1236"/>
    <d v="2012-07-08T00:00:00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0"/>
    <d v="2015-01-22T00:00:00"/>
    <d v="2015-02-26T00:00:00"/>
    <x v="1125"/>
    <d v="2015-02-26T00:0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d v="2013-10-05T00:00:00"/>
    <x v="4"/>
    <d v="2013-09-07T00:00:00"/>
    <d v="2013-10-05T00:00:00"/>
    <x v="1394"/>
    <d v="2013-10-05T00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5"/>
    <d v="2012-03-05T00:00:00"/>
    <d v="2012-04-04T00:00:00"/>
    <x v="836"/>
    <d v="2012-04-04T00:00:00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2"/>
    <d v="2016-09-05T00:00:00"/>
    <d v="2016-09-29T00:00:00"/>
    <x v="1395"/>
    <d v="2016-09-29T00:00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4"/>
    <d v="2013-04-26T00:00:00"/>
    <d v="2013-05-31T00:00:00"/>
    <x v="1396"/>
    <d v="2013-05-31T00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0"/>
    <d v="2015-08-12T00:00:00"/>
    <d v="2015-10-07T00:00:00"/>
    <x v="380"/>
    <d v="2015-10-07T00:00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5"/>
    <d v="2012-02-22T00:00:00"/>
    <d v="2012-03-21T00:00:00"/>
    <x v="1397"/>
    <d v="2012-03-21T00:00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d v="2017-02-03T00:00:00"/>
    <d v="2017-03-05T00:00:00"/>
    <x v="1356"/>
    <d v="2017-03-05T00:00:00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5"/>
    <d v="2012-07-22T00:00:00"/>
    <d v="2012-09-20T00:00:00"/>
    <x v="1398"/>
    <d v="2012-09-20T00:00:00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0"/>
    <d v="2015-04-30T00:00:00"/>
    <d v="2015-05-31T00:00:00"/>
    <x v="864"/>
    <d v="2015-05-31T00:00:00"/>
    <x v="6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5"/>
    <d v="2012-04-27T00:00:00"/>
    <d v="2012-05-28T00:00:00"/>
    <x v="707"/>
    <d v="2012-05-28T00:00:00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5"/>
    <d v="2012-11-09T00:00:00"/>
    <d v="2012-12-24T00:00:00"/>
    <x v="1399"/>
    <d v="2012-12-24T00:00:00"/>
    <x v="4"/>
    <s v="December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3"/>
    <d v="2014-04-15T00:00:00"/>
    <d v="2014-05-15T00:00:00"/>
    <x v="254"/>
    <d v="2014-05-15T00:00:00"/>
    <x v="6"/>
    <s v="May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0"/>
    <d v="2015-03-30T00:00:00"/>
    <d v="2015-05-01T00:00:00"/>
    <x v="305"/>
    <d v="2015-05-01T00:00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d v="2011-10-13T00:00:00"/>
    <d v="2011-11-15T00:00:00"/>
    <x v="1400"/>
    <d v="2011-11-15T00:00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d v="2015-02-04T00:00:00"/>
    <d v="2015-03-06T00:00:00"/>
    <x v="930"/>
    <d v="2015-03-06T00:00:00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d v="2015-09-13T00:00:00"/>
    <d v="2015-10-13T00:00:00"/>
    <x v="1401"/>
    <d v="2015-10-13T00:00:00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d v="2016-08-12T00:00:00"/>
    <d v="2016-10-11T00:00:00"/>
    <x v="1402"/>
    <d v="2016-10-11T00:00:00"/>
    <x v="10"/>
    <s v="October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d v="2015-05-30T00:00:00"/>
    <d v="2015-07-29T00:00:00"/>
    <x v="860"/>
    <d v="2015-07-29T00:00:00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d v="2014-07-01T00:00:00"/>
    <d v="2014-07-31T00:00:00"/>
    <x v="849"/>
    <d v="2014-07-31T00:00:00"/>
    <x v="3"/>
    <s v="July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d v="2016-03-11T00:00:00"/>
    <d v="2016-05-09T00:00:00"/>
    <x v="815"/>
    <d v="2016-05-09T00:0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d v="2014-07-22T00:00:00"/>
    <d v="2014-08-21T00:00:00"/>
    <x v="29"/>
    <d v="2014-08-21T00:00:00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d v="2015-03-24T00:00:00"/>
    <d v="2015-04-23T00:00:00"/>
    <x v="524"/>
    <d v="2015-04-23T00:00:00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d v="2016-08-02T00:00:00"/>
    <d v="2016-09-01T00:00:00"/>
    <x v="520"/>
    <d v="2016-09-01T00:00:00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d v="2015-08-17T00:00:00"/>
    <d v="2015-09-16T00:00:00"/>
    <x v="1403"/>
    <d v="2015-09-16T00:00:00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d v="2017-01-09T00:00:00"/>
    <d v="2017-02-08T00:00:00"/>
    <x v="1404"/>
    <d v="2017-02-08T00:00:00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d v="2016-03-20T00:00:00"/>
    <d v="2016-05-19T00:00:00"/>
    <x v="1405"/>
    <d v="2016-05-19T00:00:00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d v="2015-03-13T00:00:00"/>
    <d v="2015-04-12T00:00:00"/>
    <x v="1406"/>
    <d v="2015-04-12T00:00:00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d v="2014-07-09T00:00:00"/>
    <d v="2014-08-23T00:00:00"/>
    <x v="600"/>
    <d v="2014-08-23T00:00:00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d v="2016-04-27T00:00:00"/>
    <d v="2016-05-18T00:00:00"/>
    <x v="1407"/>
    <d v="2016-05-18T00:00:00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d v="2014-12-12T00:00:00"/>
    <d v="2015-01-11T00:00:00"/>
    <x v="1408"/>
    <d v="2015-01-11T00:00:00"/>
    <x v="11"/>
    <s v="January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d v="2015-02-24T00:00:00"/>
    <d v="2015-04-10T00:00:00"/>
    <x v="1342"/>
    <d v="2015-04-10T00:00:00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d v="2014-07-10T00:00:00"/>
    <d v="2014-08-04T00:00:00"/>
    <x v="448"/>
    <d v="2014-08-04T00:00:00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d v="2015-08-21T00:00:00"/>
    <d v="2015-10-09T00:00:00"/>
    <x v="455"/>
    <d v="2015-10-09T00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d v="2014-09-15T14:55:03"/>
    <x v="3"/>
    <d v="2014-07-17T00:00:00"/>
    <d v="2014-09-15T00:00:00"/>
    <x v="325"/>
    <d v="2014-09-15T00:00:00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d v="2015-04-16T00:00:00"/>
    <d v="2015-05-15T00:00:00"/>
    <x v="1409"/>
    <d v="2015-05-15T00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0"/>
    <d v="2015-10-17T00:00:00"/>
    <d v="2015-11-16T00:00:00"/>
    <x v="1410"/>
    <d v="2015-11-16T00:00:00"/>
    <x v="9"/>
    <s v="November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d v="2016-09-29T00:00:00"/>
    <d v="2016-10-29T00:00:00"/>
    <x v="1411"/>
    <d v="2016-10-29T00:00:00"/>
    <x v="8"/>
    <s v="October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d v="2015-01-15T00:00:00"/>
    <d v="2015-03-16T00:00:00"/>
    <x v="609"/>
    <d v="2015-03-16T00:00:00"/>
    <x v="1"/>
    <s v="March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d v="2015-05-15T00:00:00"/>
    <d v="2015-06-14T00:00:00"/>
    <x v="991"/>
    <d v="2015-06-14T00:00:00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3"/>
    <d v="2014-06-05T00:00:00"/>
    <d v="2014-07-05T00:00:00"/>
    <x v="1412"/>
    <d v="2014-07-05T00:00:00"/>
    <x v="0"/>
    <s v="July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0"/>
    <d v="2015-11-25T00:00:00"/>
    <d v="2015-12-25T00:00:00"/>
    <x v="52"/>
    <d v="2015-12-25T00:00:00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0"/>
    <d v="2015-11-30T00:00:00"/>
    <d v="2015-12-30T00:00:00"/>
    <x v="1320"/>
    <d v="2015-12-30T00:00:00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1:13:46"/>
    <d v="2015-03-31T08:14:00"/>
    <x v="0"/>
    <d v="2015-02-07T00:00:00"/>
    <d v="2015-03-31T00:00:00"/>
    <x v="80"/>
    <d v="2015-03-31T00:00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d v="2016-02-22T00:00:00"/>
    <d v="2016-03-23T00:00:00"/>
    <x v="762"/>
    <d v="2016-03-23T00:00:00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d v="2016-01-19T00:00:00"/>
    <d v="2016-01-26T00:00:00"/>
    <x v="492"/>
    <d v="2016-01-26T00:00:00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"/>
    <d v="2016-01-13T00:00:00"/>
    <d v="2016-03-13T00:00:00"/>
    <x v="744"/>
    <d v="2016-03-13T00:00:00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3"/>
    <d v="2014-09-05T00:00:00"/>
    <d v="2014-10-05T00:00:00"/>
    <x v="40"/>
    <d v="2014-10-05T00:00:00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d v="2015-03-26T00:00:00"/>
    <d v="2015-04-25T00:00:00"/>
    <x v="55"/>
    <d v="2015-04-25T00:00:00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d v="2014-07-08T00:00:00"/>
    <d v="2014-08-07T00:00:00"/>
    <x v="3"/>
    <d v="2014-08-07T00:00:00"/>
    <x v="3"/>
    <s v="August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d v="2017-02-24T00:51:40"/>
    <x v="1"/>
    <d v="2017-01-25T00:00:00"/>
    <d v="2017-02-24T00:00:00"/>
    <x v="314"/>
    <d v="2017-02-24T00:00:0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3"/>
    <d v="2014-07-08T00:00:00"/>
    <d v="2014-08-07T00:00:00"/>
    <x v="3"/>
    <d v="2014-08-07T00:00:00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d v="2016-06-19T03:11:57"/>
    <x v="2"/>
    <d v="2016-05-20T00:00:00"/>
    <d v="2016-06-19T00:00:00"/>
    <x v="783"/>
    <d v="2016-06-19T00:00:00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0"/>
    <d v="2015-08-24T00:00:00"/>
    <d v="2015-09-23T00:00:00"/>
    <x v="1057"/>
    <d v="2015-09-23T00:00:00"/>
    <x v="10"/>
    <s v="September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d v="2014-06-19T00:00:00"/>
    <d v="2014-08-03T00:00:00"/>
    <x v="568"/>
    <d v="2014-08-03T00:00:00"/>
    <x v="0"/>
    <s v="August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2"/>
    <d v="2016-01-25T00:00:00"/>
    <d v="2016-03-25T00:00:00"/>
    <x v="1201"/>
    <d v="2016-03-25T00:00:0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5"/>
    <d v="2012-08-29T00:00:00"/>
    <d v="2012-09-12T00:00:00"/>
    <x v="1413"/>
    <d v="2012-09-12T00:00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3"/>
    <d v="2014-10-03T00:00:00"/>
    <d v="2014-11-12T00:00:00"/>
    <x v="997"/>
    <d v="2014-11-12T00:00:00"/>
    <x v="9"/>
    <s v="November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4"/>
    <d v="2013-12-09T00:00:00"/>
    <d v="2013-12-23T00:00:00"/>
    <x v="1414"/>
    <d v="2013-12-23T00:00:00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5"/>
    <d v="2012-03-29T00:00:00"/>
    <d v="2012-04-28T00:00:00"/>
    <x v="68"/>
    <d v="2012-04-28T00:00:00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2"/>
    <d v="2016-05-18T00:00:00"/>
    <d v="2016-06-17T00:00:00"/>
    <x v="13"/>
    <d v="2016-06-17T00:00:0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3"/>
    <d v="2014-03-28T00:00:00"/>
    <d v="2014-04-29T00:00:00"/>
    <x v="1415"/>
    <d v="2014-04-29T00:00:00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d v="2015-06-29T00:00:00"/>
    <d v="2015-08-11T00:00:00"/>
    <x v="294"/>
    <d v="2015-08-11T00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1"/>
    <d v="2017-02-01T00:00:00"/>
    <d v="2017-03-14T00:00:00"/>
    <x v="173"/>
    <d v="2017-03-14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5"/>
    <d v="2012-06-15T00:00:00"/>
    <d v="2012-07-15T00:00:00"/>
    <x v="64"/>
    <d v="2012-07-15T00:00:00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2"/>
    <d v="2016-07-13T00:00:00"/>
    <d v="2016-08-22T00:00:00"/>
    <x v="1287"/>
    <d v="2016-08-22T00:00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2"/>
    <d v="2016-11-30T00:00:00"/>
    <d v="2017-01-02T00:00:00"/>
    <x v="964"/>
    <d v="2017-01-02T00:00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3"/>
    <d v="2014-12-08T00:00:00"/>
    <d v="2015-01-08T00:00:00"/>
    <x v="1032"/>
    <d v="2015-01-08T00:00:0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5"/>
    <d v="2012-08-22T00:00:00"/>
    <d v="2012-09-21T00:00:00"/>
    <x v="1416"/>
    <d v="2012-09-21T00:00:00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d v="2014-04-01T00:00:00"/>
    <d v="2014-04-30T00:00:00"/>
    <x v="670"/>
    <d v="2014-04-30T00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2"/>
    <d v="2016-03-24T00:00:00"/>
    <d v="2016-04-30T00:00:00"/>
    <x v="851"/>
    <d v="2016-04-30T00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0"/>
    <d v="2015-07-26T00:00:00"/>
    <d v="2015-08-25T00:00:00"/>
    <x v="345"/>
    <d v="2015-08-25T00:00:00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3"/>
    <d v="2014-09-20T00:00:00"/>
    <d v="2014-10-20T00:00:00"/>
    <x v="1417"/>
    <d v="2014-10-20T00:00:00"/>
    <x v="8"/>
    <s v="October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0"/>
    <d v="2015-10-02T00:00:00"/>
    <d v="2015-12-01T00:00:00"/>
    <x v="1290"/>
    <d v="2015-12-01T00:00:00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0"/>
    <d v="2015-09-26T00:00:00"/>
    <d v="2015-10-23T00:00:00"/>
    <x v="1418"/>
    <d v="2015-10-23T00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0"/>
    <d v="2015-09-03T00:00:00"/>
    <d v="2015-10-10T00:00:00"/>
    <x v="624"/>
    <d v="2015-10-10T00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0"/>
    <d v="2015-04-21T00:00:00"/>
    <d v="2015-05-21T00:00:00"/>
    <x v="148"/>
    <d v="2015-05-21T00:00:00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2"/>
    <d v="2016-11-15T00:00:00"/>
    <d v="2016-12-30T00:00:00"/>
    <x v="1141"/>
    <d v="2016-12-30T00:00:00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2"/>
    <d v="2016-11-18T00:00:00"/>
    <d v="2016-12-02T00:00:00"/>
    <x v="141"/>
    <d v="2016-12-02T00:00:00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5"/>
    <d v="2012-08-23T00:00:00"/>
    <d v="2012-09-13T00:00:00"/>
    <x v="342"/>
    <d v="2012-09-13T00:00:00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"/>
    <d v="2016-10-15T00:00:00"/>
    <d v="2016-11-09T00:00:00"/>
    <x v="1419"/>
    <d v="2016-11-09T00:00:00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d v="2015-05-04T00:00:00"/>
    <d v="2015-06-03T00:00:00"/>
    <x v="684"/>
    <d v="2015-06-03T00:00:00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0"/>
    <d v="2015-10-27T00:00:00"/>
    <d v="2015-11-26T00:00:00"/>
    <x v="166"/>
    <d v="2015-11-26T00:00:00"/>
    <x v="9"/>
    <s v="November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3"/>
    <d v="2014-11-10T00:00:00"/>
    <d v="2014-11-30T00:00:00"/>
    <x v="1420"/>
    <d v="2014-11-30T00:00:00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d v="2015-04-14T00:00:00"/>
    <d v="2015-05-14T00:00:00"/>
    <x v="530"/>
    <d v="2015-05-14T00:00:00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2"/>
    <d v="2016-06-02T00:00:00"/>
    <d v="2016-06-30T00:00:00"/>
    <x v="1158"/>
    <d v="2016-06-30T0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0"/>
    <d v="2015-08-01T00:00:00"/>
    <d v="2015-08-29T00:00:00"/>
    <x v="1389"/>
    <d v="2015-08-29T00:00:00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2"/>
    <d v="2016-05-03T00:00:00"/>
    <d v="2016-05-28T00:00:00"/>
    <x v="1137"/>
    <d v="2016-05-28T00:00:00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3"/>
    <d v="2014-01-28T00:00:00"/>
    <d v="2014-02-27T00:00:00"/>
    <x v="599"/>
    <d v="2014-02-27T00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d v="2016-08-30T00:00:00"/>
    <d v="2016-09-29T00:00:00"/>
    <x v="210"/>
    <d v="2016-09-29T00:00:00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0"/>
    <d v="2015-02-02T00:00:00"/>
    <d v="2015-03-09T00:00:00"/>
    <x v="1178"/>
    <d v="2015-03-09T00:00:00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d v="2016-09-23T00:00:00"/>
    <d v="2016-10-15T00:00:00"/>
    <x v="554"/>
    <d v="2016-10-15T00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2"/>
    <d v="2016-09-26T00:00:00"/>
    <d v="2016-10-12T00:00:00"/>
    <x v="565"/>
    <d v="2016-10-12T00:00:00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3"/>
    <d v="2014-12-16T00:00:00"/>
    <d v="2015-01-15T00:00:00"/>
    <x v="22"/>
    <d v="2015-01-15T00:00:00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0"/>
    <d v="2015-01-20T00:00:00"/>
    <d v="2015-02-19T00:00:00"/>
    <x v="387"/>
    <d v="2015-02-19T00:00:00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d v="2015-06-07T22:51:14"/>
    <x v="0"/>
    <d v="2015-04-08T00:00:00"/>
    <d v="2015-06-07T00:00:00"/>
    <x v="514"/>
    <d v="2015-06-07T00:00:00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d v="2014-08-29T00:00:00"/>
    <d v="2014-09-15T00:00:00"/>
    <x v="1421"/>
    <d v="2014-09-15T00:00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d v="2016-06-15T00:00:00"/>
    <d v="2016-07-15T00:00:00"/>
    <x v="879"/>
    <d v="2016-07-15T00:00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2"/>
    <d v="2016-11-15T00:00:00"/>
    <d v="2016-12-21T00:00:00"/>
    <x v="1141"/>
    <d v="2016-12-21T00:00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1"/>
    <d v="2017-02-08T00:00:00"/>
    <d v="2017-03-10T00:00:00"/>
    <x v="808"/>
    <d v="2017-03-10T00:00:00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3"/>
    <d v="2014-10-09T00:00:00"/>
    <d v="2014-11-08T00:00:00"/>
    <x v="776"/>
    <d v="2014-11-08T00:00:00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0"/>
    <d v="2015-08-10T00:00:00"/>
    <d v="2015-09-09T00:00:00"/>
    <x v="619"/>
    <d v="2015-09-09T00:00:00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d v="2015-07-15T00:00:00"/>
    <d v="2015-08-14T00:00:00"/>
    <x v="20"/>
    <d v="2015-08-14T00:00:00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d v="2016-03-09T12:09:20"/>
    <x v="2"/>
    <d v="2016-02-08T00:00:00"/>
    <d v="2016-03-09T00:00:00"/>
    <x v="585"/>
    <d v="2016-03-09T00:00:00"/>
    <x v="2"/>
    <s v="March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d v="2016-02-01T18:55:41"/>
    <x v="0"/>
    <d v="2015-12-03T00:00:00"/>
    <d v="2016-02-01T00:00:00"/>
    <x v="209"/>
    <d v="2016-02-01T00:00:00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d v="2016-11-21T00:00:00"/>
    <d v="2016-12-21T00:00:00"/>
    <x v="674"/>
    <d v="2016-12-21T00:00:00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0"/>
    <d v="2015-11-19T00:00:00"/>
    <d v="2015-12-17T00:00:00"/>
    <x v="4"/>
    <d v="2015-12-17T00:00:00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3"/>
    <d v="2014-11-09T00:00:00"/>
    <d v="2014-12-09T00:00:00"/>
    <x v="1388"/>
    <d v="2014-12-09T00:00:00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3"/>
    <d v="2014-05-12T00:00:00"/>
    <d v="2014-06-12T00:00:00"/>
    <x v="834"/>
    <d v="2014-06-12T00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0"/>
    <d v="2015-02-20T00:00:00"/>
    <d v="2015-04-21T00:00:00"/>
    <x v="499"/>
    <d v="2015-04-21T00:00:00"/>
    <x v="2"/>
    <s v="April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2"/>
    <d v="2016-01-12T00:00:00"/>
    <d v="2016-02-09T00:00:00"/>
    <x v="1305"/>
    <d v="2016-02-09T0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1"/>
    <d v="2017-02-01T00:00:00"/>
    <d v="2017-03-12T00:00:00"/>
    <x v="173"/>
    <d v="2017-03-12T00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2"/>
    <d v="2016-06-30T00:00:00"/>
    <d v="2016-08-02T00:00:00"/>
    <x v="1422"/>
    <d v="2016-08-02T00:0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d v="2016-06-30T00:00:00"/>
    <d v="2016-07-30T00:00:00"/>
    <x v="1422"/>
    <d v="2016-07-30T00:00:00"/>
    <x v="0"/>
    <s v="July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d v="2015-03-18T00:00:00"/>
    <d v="2015-04-17T00:00:00"/>
    <x v="1161"/>
    <d v="2015-04-17T00:00:0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d v="2015-09-25T00:00:00"/>
    <d v="2015-11-24T00:00:00"/>
    <x v="423"/>
    <d v="2015-11-24T00:00:00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4"/>
    <d v="2013-09-25T00:00:00"/>
    <d v="2013-10-25T00:00:00"/>
    <x v="1423"/>
    <d v="2013-10-25T00:00:0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0"/>
    <d v="2015-07-22T00:00:00"/>
    <d v="2015-08-21T00:00:00"/>
    <x v="313"/>
    <d v="2015-08-21T00:00:00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0"/>
    <d v="2015-08-06T00:00:00"/>
    <d v="2015-09-04T00:00:00"/>
    <x v="857"/>
    <d v="2015-09-04T00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0"/>
    <d v="2015-11-04T00:00:00"/>
    <d v="2015-12-09T00:00:00"/>
    <x v="1424"/>
    <d v="2015-12-09T00:00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d v="2015-05-04T16:29:34"/>
    <x v="0"/>
    <d v="2015-03-20T00:00:00"/>
    <d v="2015-05-04T00:00:00"/>
    <x v="1425"/>
    <d v="2015-05-04T00:00:00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0"/>
    <d v="2015-08-19T00:00:00"/>
    <d v="2015-09-25T00:00:00"/>
    <x v="193"/>
    <d v="2015-09-25T00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2"/>
    <d v="2016-01-11T00:00:00"/>
    <d v="2016-02-10T00:00:00"/>
    <x v="474"/>
    <d v="2016-02-10T00:00:00"/>
    <x v="1"/>
    <s v="February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d v="2015-11-09T09:32:00"/>
    <x v="0"/>
    <d v="2015-09-28T00:00:00"/>
    <d v="2015-11-09T00:00:00"/>
    <x v="373"/>
    <d v="2015-11-09T00:00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d v="2015-11-10T00:00:00"/>
    <d v="2016-01-09T00:00:00"/>
    <x v="453"/>
    <d v="2016-01-09T00:00:00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d v="2014-07-28T19:29:40"/>
    <x v="3"/>
    <d v="2014-06-30T00:00:00"/>
    <d v="2014-07-28T00:00:00"/>
    <x v="1148"/>
    <d v="2014-07-28T00:00:00"/>
    <x v="0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3"/>
    <d v="2014-11-19T00:00:00"/>
    <d v="2014-12-19T00:00:00"/>
    <x v="493"/>
    <d v="2014-12-19T00:00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0"/>
    <d v="2015-12-06T00:00:00"/>
    <d v="2015-12-28T00:00:00"/>
    <x v="1142"/>
    <d v="2015-12-28T00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3"/>
    <d v="2014-09-30T00:00:00"/>
    <d v="2014-10-29T00:00:00"/>
    <x v="1119"/>
    <d v="2014-10-29T00:00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d v="2016-07-04T23:59:00"/>
    <x v="2"/>
    <d v="2016-06-08T00:00:00"/>
    <d v="2016-07-04T00:00:00"/>
    <x v="872"/>
    <d v="2016-07-04T00:00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3"/>
    <d v="2014-10-11T00:00:00"/>
    <d v="2014-11-10T00:00:00"/>
    <x v="673"/>
    <d v="2014-11-10T00:00:00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2"/>
    <d v="2016-04-22T00:00:00"/>
    <d v="2016-05-22T00:00:00"/>
    <x v="465"/>
    <d v="2016-05-22T00:00:00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d v="2014-07-02T19:42:23"/>
    <x v="3"/>
    <d v="2014-06-02T00:00:00"/>
    <d v="2014-07-02T00:00:00"/>
    <x v="154"/>
    <d v="2014-07-02T00:00:00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d v="2015-08-25T00:00:00"/>
    <d v="2015-09-24T00:00:00"/>
    <x v="522"/>
    <d v="2015-09-24T00:00:00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d v="2015-01-28T00:00:00"/>
    <d v="2015-02-27T00:00:00"/>
    <x v="36"/>
    <d v="2015-02-27T00:00:00"/>
    <x v="1"/>
    <s v="February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d v="2016-03-07T00:00:00"/>
    <d v="2016-04-05T00:00:00"/>
    <x v="1426"/>
    <d v="2016-04-05T00:00:00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d v="2014-06-15T00:00:00"/>
    <d v="2014-07-10T00:00:00"/>
    <x v="946"/>
    <d v="2014-07-10T00:00:0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3"/>
    <d v="2014-10-20T00:00:00"/>
    <d v="2014-11-22T00:00:00"/>
    <x v="46"/>
    <d v="2014-11-22T00:00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d v="2015-01-30T00:00:00"/>
    <d v="2015-03-01T00:00:00"/>
    <x v="869"/>
    <d v="2015-03-01T00:00:0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d v="2014-06-30T00:00:00"/>
    <d v="2014-08-09T00:00:00"/>
    <x v="1148"/>
    <d v="2014-08-09T00:00:00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d v="2015-02-26T00:00:00"/>
    <d v="2015-04-27T00:00:00"/>
    <x v="1308"/>
    <d v="2015-04-27T00:00:0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d v="2014-09-10T00:00:00"/>
    <d v="2014-09-30T00:00:00"/>
    <x v="1036"/>
    <d v="2014-09-30T00:00:00"/>
    <x v="8"/>
    <s v="September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d v="2015-05-30T00:00:00"/>
    <d v="2015-06-29T00:00:00"/>
    <x v="860"/>
    <d v="2015-06-29T00:00:00"/>
    <x v="5"/>
    <s v="June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0"/>
    <d v="2015-01-23T00:00:00"/>
    <d v="2015-02-23T00:00:00"/>
    <x v="863"/>
    <d v="2015-02-23T00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d v="2016-06-30T00:00:00"/>
    <d v="2016-07-30T00:00:00"/>
    <x v="1422"/>
    <d v="2016-07-30T00:00:0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0"/>
    <d v="2015-04-18T00:00:00"/>
    <d v="2015-06-02T00:00:00"/>
    <x v="1427"/>
    <d v="2015-06-02T00:00:00"/>
    <x v="6"/>
    <s v="June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0"/>
    <d v="2015-03-26T00:00:00"/>
    <d v="2015-05-10T00:00:00"/>
    <x v="55"/>
    <d v="2015-05-10T00:00:00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d v="2015-02-23T00:00:00"/>
    <d v="2015-03-25T00:00:00"/>
    <x v="297"/>
    <d v="2015-03-25T00:00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3"/>
    <d v="2014-07-13T00:00:00"/>
    <d v="2014-08-12T00:00:00"/>
    <x v="1087"/>
    <d v="2014-08-12T00:00:00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d v="2014-08-26T00:00:00"/>
    <d v="2014-09-25T00:00:00"/>
    <x v="548"/>
    <d v="2014-09-25T00:00:00"/>
    <x v="10"/>
    <s v="September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0"/>
    <d v="2015-02-12T00:00:00"/>
    <d v="2015-04-13T00:00:00"/>
    <x v="140"/>
    <d v="2015-04-13T00:00:00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3"/>
    <d v="2014-11-21T00:00:00"/>
    <d v="2014-12-25T00:00:00"/>
    <x v="1027"/>
    <d v="2014-12-25T00:00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0"/>
    <d v="2015-07-02T00:00:00"/>
    <d v="2015-08-02T00:00:00"/>
    <x v="135"/>
    <d v="2015-08-02T00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3"/>
    <d v="2014-05-28T00:00:00"/>
    <d v="2014-06-27T00:00:00"/>
    <x v="1428"/>
    <d v="2014-06-27T00:00:00"/>
    <x v="5"/>
    <s v="June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d v="2014-07-09T00:00:00"/>
    <d v="2014-08-08T00:00:00"/>
    <x v="600"/>
    <d v="2014-08-08T00:00:00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d v="2014-08-19T00:00:00"/>
    <d v="2014-09-18T00:00:00"/>
    <x v="1259"/>
    <d v="2014-09-18T00:00:00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1"/>
    <d v="2017-03-07T00:00:00"/>
    <d v="2017-04-07T00:00:00"/>
    <x v="1108"/>
    <d v="2017-04-07T00:00:00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d v="2017-04-05T13:14:37"/>
    <x v="1"/>
    <d v="2017-03-06T00:00:00"/>
    <d v="2017-04-05T00:00:00"/>
    <x v="1113"/>
    <d v="2017-04-05T00:00:00"/>
    <x v="7"/>
    <s v="April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d v="2017-03-22T10:33:50"/>
    <x v="1"/>
    <d v="2017-01-21T00:00:00"/>
    <d v="2017-03-22T00:00:00"/>
    <x v="1028"/>
    <d v="2017-03-22T00:00:0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1"/>
    <d v="2017-02-21T00:00:00"/>
    <d v="2017-04-05T00:00:00"/>
    <x v="1110"/>
    <d v="2017-04-05T00:00:00"/>
    <x v="2"/>
    <s v="April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1"/>
    <d v="2017-02-07T00:00:00"/>
    <d v="2017-03-24T00:00:00"/>
    <x v="1102"/>
    <d v="2017-03-24T00:00:00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d v="2014-10-16T01:59:00"/>
    <x v="3"/>
    <d v="2014-09-17T00:00:00"/>
    <d v="2014-10-16T00:00:00"/>
    <x v="178"/>
    <d v="2014-10-16T00:00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4"/>
    <d v="2013-04-27T00:00:00"/>
    <d v="2013-05-27T00:00:00"/>
    <x v="1429"/>
    <d v="2013-05-27T00:00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2"/>
    <d v="2016-05-22T00:00:00"/>
    <d v="2016-07-21T00:00:00"/>
    <x v="1430"/>
    <d v="2016-07-21T00:00:00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"/>
    <d v="2016-08-29T00:00:00"/>
    <d v="2016-10-03T00:00:00"/>
    <x v="773"/>
    <d v="2016-10-03T00:00:00"/>
    <x v="10"/>
    <s v="October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d v="2014-08-08T21:00:00"/>
    <x v="3"/>
    <d v="2014-07-08T00:00:00"/>
    <d v="2014-08-08T00:00:00"/>
    <x v="3"/>
    <d v="2014-08-08T00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2:53:10"/>
    <d v="2014-06-20T17:01:00"/>
    <x v="3"/>
    <d v="2014-05-21T00:00:00"/>
    <d v="2014-06-20T00:00:00"/>
    <x v="327"/>
    <d v="2014-06-20T00:00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4"/>
    <d v="2013-06-06T00:00:00"/>
    <d v="2013-07-13T00:00:00"/>
    <x v="1431"/>
    <d v="2013-07-13T00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d v="2015-12-24T10:41:24"/>
    <x v="0"/>
    <d v="2015-11-14T00:00:00"/>
    <d v="2015-12-24T00:00:00"/>
    <x v="1321"/>
    <d v="2015-12-24T00:00:00"/>
    <x v="4"/>
    <s v="December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2"/>
    <d v="2016-09-16T00:00:00"/>
    <d v="2016-10-14T00:00:00"/>
    <x v="1432"/>
    <d v="2016-10-14T00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2"/>
    <d v="2016-01-18T00:00:00"/>
    <d v="2016-02-21T00:00:00"/>
    <x v="937"/>
    <d v="2016-02-21T00:00:00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d v="2015-10-08T02:59:53"/>
    <x v="0"/>
    <d v="2015-09-08T00:00:00"/>
    <d v="2015-10-08T00:00:00"/>
    <x v="186"/>
    <d v="2015-10-08T00:00:00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d v="2014-12-06T17:57:29"/>
    <x v="3"/>
    <d v="2014-10-22T00:00:00"/>
    <d v="2014-12-06T00:00:00"/>
    <x v="322"/>
    <d v="2014-12-06T00:00:00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d v="2016-05-03T18:00:00"/>
    <x v="2"/>
    <d v="2016-04-05T00:00:00"/>
    <d v="2016-05-03T00:00:00"/>
    <x v="1286"/>
    <d v="2016-05-03T00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d v="2016-04-17T18:44:54"/>
    <x v="2"/>
    <d v="2016-02-17T00:00:00"/>
    <d v="2016-04-17T00:00:00"/>
    <x v="351"/>
    <d v="2016-04-17T00:00:00"/>
    <x v="2"/>
    <s v="April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d v="2016-11-11T07:10:53"/>
    <x v="2"/>
    <d v="2016-10-12T00:00:00"/>
    <d v="2016-11-11T00:00:00"/>
    <x v="1349"/>
    <d v="2016-11-11T00:00:00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4"/>
    <d v="2013-08-07T00:00:00"/>
    <d v="2013-09-06T00:00:00"/>
    <x v="1433"/>
    <d v="2013-09-06T00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2"/>
    <d v="2016-11-30T00:00:00"/>
    <d v="2017-01-29T00:00:00"/>
    <x v="964"/>
    <d v="2017-01-29T00:00:00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3"/>
    <d v="2014-11-01T00:00:00"/>
    <d v="2014-12-31T00:00:00"/>
    <x v="432"/>
    <d v="2014-12-31T00:00:00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d v="2015-08-15T02:50:59"/>
    <x v="0"/>
    <d v="2015-07-14T00:00:00"/>
    <d v="2015-08-15T00:00:00"/>
    <x v="543"/>
    <d v="2015-08-15T00:00:00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1"/>
    <d v="2017-01-10T00:00:00"/>
    <d v="2017-03-01T00:00:00"/>
    <x v="743"/>
    <d v="2017-03-01T00:00:00"/>
    <x v="1"/>
    <s v="March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2"/>
    <d v="2016-03-23T00:00:00"/>
    <d v="2016-04-22T00:00:00"/>
    <x v="678"/>
    <d v="2016-04-22T00:00:00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d v="2015-08-07T11:14:23"/>
    <x v="0"/>
    <d v="2015-07-13T00:00:00"/>
    <d v="2015-08-07T00:00:00"/>
    <x v="532"/>
    <d v="2015-08-07T00:00:00"/>
    <x v="3"/>
    <s v="August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d v="2015-12-30T09:23:54"/>
    <x v="0"/>
    <d v="2015-11-25T00:00:00"/>
    <d v="2015-12-30T00:00:00"/>
    <x v="52"/>
    <d v="2015-12-30T00:00:00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0"/>
    <d v="2015-04-01T00:00:00"/>
    <d v="2015-05-01T00:00:00"/>
    <x v="1117"/>
    <d v="2015-05-01T00:00:00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4"/>
    <d v="2013-03-18T00:00:00"/>
    <d v="2013-04-22T00:00:00"/>
    <x v="1241"/>
    <d v="2013-04-22T00:00:00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3"/>
    <d v="2014-08-21T00:00:00"/>
    <d v="2014-10-17T00:00:00"/>
    <x v="1434"/>
    <d v="2014-10-17T00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d v="2013-05-27T19:00:00"/>
    <x v="4"/>
    <d v="2013-04-25T00:00:00"/>
    <d v="2013-05-27T00:00:00"/>
    <x v="1045"/>
    <d v="2013-05-27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0"/>
    <d v="2015-02-09T00:00:00"/>
    <d v="2015-04-10T00:00:00"/>
    <x v="794"/>
    <d v="2015-04-10T00:00:00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"/>
    <d v="2016-09-13T00:00:00"/>
    <d v="2016-10-13T00:00:00"/>
    <x v="943"/>
    <d v="2016-10-13T00:00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d v="2013-03-13T15:00:00"/>
    <x v="4"/>
    <d v="2013-02-10T00:00:00"/>
    <d v="2013-03-13T00:00:00"/>
    <x v="1435"/>
    <d v="2013-03-13T0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3"/>
    <d v="2014-03-24T00:00:00"/>
    <d v="2014-04-23T00:00:00"/>
    <x v="842"/>
    <d v="2014-04-23T00:00:00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7:01:27"/>
    <d v="2014-01-15T14:00:00"/>
    <x v="4"/>
    <d v="2013-12-03T00:00:00"/>
    <d v="2014-01-15T00:00:00"/>
    <x v="245"/>
    <d v="2014-01-15T00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2"/>
    <d v="2016-09-06T00:00:00"/>
    <d v="2016-11-05T00:00:00"/>
    <x v="761"/>
    <d v="2016-11-05T00:00:00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3"/>
    <d v="2014-03-21T00:00:00"/>
    <d v="2014-05-05T00:00:00"/>
    <x v="51"/>
    <d v="2014-05-05T00:00:00"/>
    <x v="7"/>
    <s v="Ma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d v="2015-03-11T18:45:52"/>
    <x v="0"/>
    <d v="2015-02-09T00:00:00"/>
    <d v="2015-03-11T00:00:00"/>
    <x v="794"/>
    <d v="2015-03-11T00:00:00"/>
    <x v="2"/>
    <s v="March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3"/>
    <d v="2014-09-29T00:00:00"/>
    <d v="2014-10-19T00:00:00"/>
    <x v="179"/>
    <d v="2014-10-19T00:00:00"/>
    <x v="8"/>
    <s v="October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d v="2012-05-01T00:00:00"/>
    <d v="2012-05-15T00:00:00"/>
    <x v="1436"/>
    <d v="2012-05-15T00:00:00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d v="2016-09-19T00:00:00"/>
    <d v="2016-10-19T00:00:00"/>
    <x v="494"/>
    <d v="2016-10-19T00:00:00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5"/>
    <d v="2012-01-29T00:00:00"/>
    <d v="2012-02-28T00:00:00"/>
    <x v="724"/>
    <d v="2012-02-28T00:00:00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d v="2012-05-15T00:00:00"/>
    <d v="2012-07-14T00:00:00"/>
    <x v="1437"/>
    <d v="2012-07-14T00:00:00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d v="2014-07-30T00:00:00"/>
    <d v="2014-08-29T00:00:00"/>
    <x v="457"/>
    <d v="2014-08-29T00:00:00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d v="2012-05-15T00:00:00"/>
    <d v="2012-06-15T00:00:00"/>
    <x v="1437"/>
    <d v="2012-06-15T00:0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d v="2016-08-03T00:00:00"/>
    <d v="2016-09-02T00:00:00"/>
    <x v="315"/>
    <d v="2016-09-02T00:00:00"/>
    <x v="10"/>
    <s v="September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0"/>
    <d v="2015-03-05T00:00:00"/>
    <d v="2015-04-04T00:00:00"/>
    <x v="35"/>
    <d v="2015-04-04T00:00:00"/>
    <x v="7"/>
    <s v="April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d v="2012-06-18T00:00:00"/>
    <d v="2012-06-30T00:00:00"/>
    <x v="335"/>
    <d v="2012-06-30T0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d v="2014-04-18T00:00:00"/>
    <d v="2014-06-17T00:00:00"/>
    <x v="1438"/>
    <d v="2014-06-17T00:00:00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d v="2011-12-18T13:21:44"/>
    <x v="6"/>
    <d v="2011-11-08T00:00:00"/>
    <d v="2011-12-18T00:00:00"/>
    <x v="1439"/>
    <d v="2011-12-18T00:00:00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d v="2012-07-27T00:00:00"/>
    <d v="2012-08-26T00:00:00"/>
    <x v="1440"/>
    <d v="2012-08-26T00:00:00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d v="2014-08-12T00:00:00"/>
    <d v="2014-09-11T00:00:00"/>
    <x v="371"/>
    <d v="2014-09-11T00:00:00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0"/>
    <d v="2015-03-09T00:00:00"/>
    <d v="2015-04-08T00:00:00"/>
    <x v="162"/>
    <d v="2015-04-08T00:00:00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4"/>
    <d v="2013-12-12T00:00:00"/>
    <d v="2014-01-11T00:00:00"/>
    <x v="431"/>
    <d v="2014-01-11T00:00:00"/>
    <x v="11"/>
    <s v="January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"/>
    <d v="2016-07-22T00:00:00"/>
    <d v="2016-08-06T00:00:00"/>
    <x v="1311"/>
    <d v="2016-08-06T00:00:00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"/>
    <d v="2016-09-26T00:00:00"/>
    <d v="2016-10-10T00:00:00"/>
    <x v="565"/>
    <d v="2016-10-10T00:00:00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d v="2016-06-03T00:00:00"/>
    <d v="2016-07-16T00:00:00"/>
    <x v="982"/>
    <d v="2016-07-16T00:00:00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d v="2013-05-21T00:00:00"/>
    <d v="2013-06-20T00:00:00"/>
    <x v="1327"/>
    <d v="2013-06-20T00:00:00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d v="2012-12-03T00:00:00"/>
    <d v="2013-01-02T00:00:00"/>
    <x v="590"/>
    <d v="2013-01-02T00:00:00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d v="2012-01-18T00:00:00"/>
    <d v="2012-03-18T00:00:00"/>
    <x v="1149"/>
    <d v="2012-03-18T00:00:00"/>
    <x v="1"/>
    <s v="March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4"/>
    <d v="2013-04-09T00:00:00"/>
    <d v="2013-05-24T00:00:00"/>
    <x v="1379"/>
    <d v="2013-05-24T00:00:00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d v="2012-05-01T00:00:00"/>
    <d v="2012-05-30T00:00:00"/>
    <x v="1436"/>
    <d v="2012-05-30T00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d v="2012-10-12T00:00:00"/>
    <d v="2012-10-28T00:00:00"/>
    <x v="1069"/>
    <d v="2012-10-28T00:00:00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d v="2011-07-12T00:00:00"/>
    <d v="2011-08-11T00:00:00"/>
    <x v="1441"/>
    <d v="2011-08-11T00:00:00"/>
    <x v="3"/>
    <s v="August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d v="2015-08-16T18:00:50"/>
    <x v="0"/>
    <d v="2015-06-17T00:00:00"/>
    <d v="2015-08-16T00:00:00"/>
    <x v="951"/>
    <d v="2015-08-16T00:00:0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5"/>
    <d v="2012-02-28T00:00:00"/>
    <d v="2012-03-29T00:00:00"/>
    <x v="1442"/>
    <d v="2012-03-29T00:00:00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d v="2014-04-16T00:00:00"/>
    <d v="2014-06-05T00:00:00"/>
    <x v="356"/>
    <d v="2014-06-05T00:00:0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d v="2014-03-18T10:55:30"/>
    <x v="3"/>
    <d v="2014-02-16T00:00:00"/>
    <d v="2014-03-18T00:00:00"/>
    <x v="1443"/>
    <d v="2014-03-18T00:00:0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d v="2012-12-14T00:00:00"/>
    <d v="2013-02-01T00:00:00"/>
    <x v="1370"/>
    <d v="2013-02-01T00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d v="2013-09-20T00:00:00"/>
    <d v="2013-10-05T00:00:00"/>
    <x v="1444"/>
    <d v="2013-10-05T00:00:00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d v="2016-04-14T00:00:00"/>
    <d v="2016-04-24T00:00:00"/>
    <x v="535"/>
    <d v="2016-04-24T00:00:00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d v="2013-03-07T22:02:08"/>
    <x v="4"/>
    <d v="2013-02-05T00:00:00"/>
    <d v="2013-03-07T00:00:00"/>
    <x v="735"/>
    <d v="2013-03-07T00:00:00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d v="2011-11-15T00:00:00"/>
    <d v="2011-12-15T00:00:00"/>
    <x v="217"/>
    <d v="2011-12-15T00:00:00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0"/>
    <d v="2015-05-12T00:00:00"/>
    <d v="2015-06-12T00:00:00"/>
    <x v="1220"/>
    <d v="2015-06-12T00:00:00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0"/>
    <d v="2015-06-17T00:00:00"/>
    <d v="2015-07-17T00:00:00"/>
    <x v="951"/>
    <d v="2015-07-17T00:00:00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d v="2014-08-25T18:28:26"/>
    <x v="3"/>
    <d v="2014-07-26T00:00:00"/>
    <d v="2014-08-25T00:00:00"/>
    <x v="1310"/>
    <d v="2014-08-25T00:00:00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d v="2015-10-23T00:00:00"/>
    <d v="2015-11-22T00:00:00"/>
    <x v="515"/>
    <d v="2015-11-22T00:00:00"/>
    <x v="9"/>
    <s v="November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d v="2017-02-08T00:00:00"/>
    <d v="2017-03-10T00:00:00"/>
    <x v="808"/>
    <d v="2017-03-10T00:00:00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d v="2015-01-14T00:00:00"/>
    <d v="2015-02-12T00:00:00"/>
    <x v="973"/>
    <d v="2015-02-12T00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0"/>
    <d v="2015-01-22T00:00:00"/>
    <d v="2015-02-16T00:00:00"/>
    <x v="1125"/>
    <d v="2015-02-16T00:00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0"/>
    <d v="2015-04-09T00:00:00"/>
    <d v="2015-04-23T00:00:00"/>
    <x v="1343"/>
    <d v="2015-04-23T00:00:00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3"/>
    <d v="2014-10-08T00:00:00"/>
    <d v="2014-10-29T00:00:00"/>
    <x v="1445"/>
    <d v="2014-10-29T00:00:00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2"/>
    <d v="2016-07-06T00:00:00"/>
    <d v="2016-08-05T00:00:00"/>
    <x v="1207"/>
    <d v="2016-08-05T00:00:00"/>
    <x v="3"/>
    <s v="August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3"/>
    <d v="2014-06-25T00:00:00"/>
    <d v="2014-07-09T00:00:00"/>
    <x v="574"/>
    <d v="2014-07-09T00:00:0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d v="2014-06-17T00:00:00"/>
    <d v="2014-07-17T00:00:00"/>
    <x v="14"/>
    <d v="2014-07-17T00:00:00"/>
    <x v="0"/>
    <s v="July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"/>
    <d v="2016-06-29T00:00:00"/>
    <d v="2016-07-29T00:00:00"/>
    <x v="1446"/>
    <d v="2016-07-29T00:00:00"/>
    <x v="0"/>
    <s v="Jul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0"/>
    <d v="2015-02-20T00:00:00"/>
    <d v="2015-03-11T00:00:00"/>
    <x v="499"/>
    <d v="2015-03-11T00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0"/>
    <d v="2015-01-12T00:00:00"/>
    <d v="2015-02-11T00:00:00"/>
    <x v="796"/>
    <d v="2015-02-11T00:00:00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2"/>
    <d v="2016-08-09T00:00:00"/>
    <d v="2016-09-08T00:00:00"/>
    <x v="384"/>
    <d v="2016-09-08T00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d v="2015-06-28T00:00:00"/>
    <d v="2015-08-12T00:00:00"/>
    <x v="865"/>
    <d v="2015-08-12T00:00:00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d v="2015-06-21T00:00:00"/>
    <d v="2015-07-21T00:00:00"/>
    <x v="0"/>
    <d v="2015-07-21T00:00:00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d v="2016-02-16T00:00:00"/>
    <d v="2016-03-03T00:00:00"/>
    <x v="194"/>
    <d v="2016-03-03T00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d v="2014-05-21T00:00:00"/>
    <d v="2014-06-06T00:00:00"/>
    <x v="327"/>
    <d v="2014-06-06T00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d v="2014-06-05T00:00:00"/>
    <d v="2014-07-05T00:00:00"/>
    <x v="1412"/>
    <d v="2014-07-05T00:00:00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3"/>
    <d v="2014-06-08T00:00:00"/>
    <d v="2014-07-08T00:00:00"/>
    <x v="1447"/>
    <d v="2014-07-08T00:00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0"/>
    <d v="2015-07-16T00:00:00"/>
    <d v="2015-07-31T00:00:00"/>
    <x v="1448"/>
    <d v="2015-07-31T00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2"/>
    <d v="2016-05-17T00:00:00"/>
    <d v="2016-06-17T00:00:00"/>
    <x v="300"/>
    <d v="2016-06-17T00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3"/>
    <d v="2014-11-05T00:00:00"/>
    <d v="2015-01-04T00:00:00"/>
    <x v="1025"/>
    <d v="2015-01-04T00:00:00"/>
    <x v="4"/>
    <s v="January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3"/>
    <d v="2014-09-18T00:00:00"/>
    <d v="2014-10-10T00:00:00"/>
    <x v="159"/>
    <d v="2014-10-10T00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0"/>
    <d v="2015-07-07T00:00:00"/>
    <d v="2015-08-06T00:00:00"/>
    <x v="458"/>
    <d v="2015-08-06T00:00:00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d v="2015-06-02T00:00:00"/>
    <d v="2015-07-15T00:00:00"/>
    <x v="462"/>
    <d v="2015-07-15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d v="2014-08-30T00:00:00"/>
    <d v="2014-09-29T00:00:00"/>
    <x v="1449"/>
    <d v="2014-09-29T00:00:0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0"/>
    <d v="2015-07-28T00:00:00"/>
    <d v="2015-08-22T00:00:00"/>
    <x v="1031"/>
    <d v="2015-08-22T00:00:00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d v="2015-06-30T00:00:00"/>
    <d v="2015-08-05T00:00:00"/>
    <x v="1038"/>
    <d v="2015-08-05T00:00:00"/>
    <x v="0"/>
    <s v="August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0"/>
    <d v="2015-05-30T00:00:00"/>
    <d v="2015-06-29T00:00:00"/>
    <x v="860"/>
    <d v="2015-06-29T00:00:00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0"/>
    <d v="2015-07-23T00:00:00"/>
    <d v="2015-08-22T00:00:00"/>
    <x v="760"/>
    <d v="2015-08-22T00:00:00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2"/>
    <d v="2016-03-22T00:00:00"/>
    <d v="2016-03-30T00:00:00"/>
    <x v="942"/>
    <d v="2016-03-30T00:00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3"/>
    <d v="2014-04-29T00:00:00"/>
    <d v="2014-05-31T00:00:00"/>
    <x v="1450"/>
    <d v="2014-05-31T00:00:00"/>
    <x v="6"/>
    <s v="May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0"/>
    <d v="2015-01-24T00:00:00"/>
    <d v="2015-02-23T00:00:00"/>
    <x v="858"/>
    <d v="2015-02-23T00:00:00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0"/>
    <d v="2015-02-19T00:00:00"/>
    <d v="2015-04-05T00:00:00"/>
    <x v="1451"/>
    <d v="2015-04-05T00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2"/>
    <d v="2016-11-19T00:00:00"/>
    <d v="2016-12-14T00:00:00"/>
    <x v="1452"/>
    <d v="2016-12-14T00:00:00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d v="2015-04-09T00:00:00"/>
    <d v="2015-05-09T00:00:00"/>
    <x v="1343"/>
    <d v="2015-05-09T00:00:00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"/>
    <d v="2016-07-08T00:00:00"/>
    <d v="2016-08-07T00:00:00"/>
    <x v="304"/>
    <d v="2016-08-07T00:00:00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0"/>
    <d v="2015-07-03T00:00:00"/>
    <d v="2015-08-02T00:00:00"/>
    <x v="949"/>
    <d v="2015-08-02T00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0"/>
    <d v="2015-01-19T00:00:00"/>
    <d v="2015-02-28T00:00:00"/>
    <x v="185"/>
    <d v="2015-02-28T00:00:00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0"/>
    <d v="2015-09-03T00:00:00"/>
    <d v="2015-09-23T00:00:00"/>
    <x v="624"/>
    <d v="2015-09-23T00:00:00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0"/>
    <d v="2015-05-15T00:00:00"/>
    <d v="2015-06-14T00:00:00"/>
    <x v="991"/>
    <d v="2015-06-14T00:00:00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d v="2016-02-01T00:00:00"/>
    <d v="2016-02-25T00:00:00"/>
    <x v="1453"/>
    <d v="2016-02-25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3"/>
    <d v="2014-08-24T00:00:00"/>
    <d v="2014-09-23T00:00:00"/>
    <x v="1072"/>
    <d v="2014-09-23T00:00:00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0"/>
    <d v="2015-02-25T00:00:00"/>
    <d v="2015-03-27T00:00:00"/>
    <x v="754"/>
    <d v="2015-03-27T00:00:00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0"/>
    <d v="2015-03-03T00:00:00"/>
    <d v="2015-03-31T00:00:00"/>
    <x v="197"/>
    <d v="2015-03-31T00:00:00"/>
    <x v="7"/>
    <s v="March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0"/>
    <d v="2015-05-12T00:00:00"/>
    <d v="2015-06-12T00:00:00"/>
    <x v="1220"/>
    <d v="2015-06-12T00:00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0"/>
    <d v="2015-11-04T00:00:00"/>
    <d v="2015-12-04T00:00:00"/>
    <x v="1424"/>
    <d v="2015-12-04T00:00:00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d v="2015-06-15T00:00:00"/>
    <d v="2015-07-10T00:00:00"/>
    <x v="866"/>
    <d v="2015-07-10T00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2"/>
    <d v="2016-05-04T00:00:00"/>
    <d v="2016-06-03T00:00:00"/>
    <x v="1454"/>
    <d v="2016-06-03T00:0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0"/>
    <d v="2015-09-07T00:00:00"/>
    <d v="2015-10-02T00:00:00"/>
    <x v="1455"/>
    <d v="2015-10-02T00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2"/>
    <d v="2016-05-05T00:00:00"/>
    <d v="2016-06-02T00:00:00"/>
    <x v="1357"/>
    <d v="2016-06-02T00:00:00"/>
    <x v="5"/>
    <s v="June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3"/>
    <d v="2014-04-29T00:00:00"/>
    <d v="2014-05-11T00:00:00"/>
    <x v="1450"/>
    <d v="2014-05-11T00:00:00"/>
    <x v="6"/>
    <s v="May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d v="2015-06-16T00:00:00"/>
    <d v="2015-07-16T00:00:00"/>
    <x v="153"/>
    <d v="2015-07-16T00:00:0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3"/>
    <d v="2014-10-26T00:00:00"/>
    <d v="2014-11-23T00:00:00"/>
    <x v="138"/>
    <d v="2014-11-23T00:00:00"/>
    <x v="9"/>
    <s v="November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0"/>
    <d v="2015-09-20T00:00:00"/>
    <d v="2015-10-10T00:00:00"/>
    <x v="1174"/>
    <d v="2015-10-10T00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0"/>
    <d v="2015-01-15T00:00:00"/>
    <d v="2015-01-30T00:00:00"/>
    <x v="609"/>
    <d v="2015-01-30T00:00:0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0"/>
    <d v="2015-11-05T00:00:00"/>
    <d v="2015-12-04T00:00:00"/>
    <x v="948"/>
    <d v="2015-12-04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d v="2017-01-11T00:00:00"/>
    <d v="2017-02-17T00:00:00"/>
    <x v="936"/>
    <d v="2017-02-17T00:00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0"/>
    <d v="2015-10-30T00:00:00"/>
    <d v="2015-12-09T00:00:00"/>
    <x v="1456"/>
    <d v="2015-12-09T00:00:00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d v="2014-07-22T00:00:00"/>
    <d v="2014-08-13T00:00:00"/>
    <x v="29"/>
    <d v="2014-08-13T00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3"/>
    <d v="2014-08-02T00:00:00"/>
    <d v="2014-08-24T00:00:00"/>
    <x v="1457"/>
    <d v="2014-08-24T00:00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0"/>
    <d v="2015-02-24T00:00:00"/>
    <d v="2015-03-18T00:00:00"/>
    <x v="1342"/>
    <d v="2015-03-18T00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d v="2015-10-14T00:00:00"/>
    <d v="2015-12-13T00:00:00"/>
    <x v="83"/>
    <d v="2015-12-13T00:00:00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d v="2014-05-25T00:00:00"/>
    <d v="2014-06-21T00:00:00"/>
    <x v="1458"/>
    <d v="2014-06-21T00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d v="2016-05-02T00:00:00"/>
    <d v="2016-06-12T00:00:00"/>
    <x v="456"/>
    <d v="2016-06-12T00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d v="2016-12-05T00:00:00"/>
    <d v="2017-01-04T00:00:00"/>
    <x v="122"/>
    <d v="2017-01-04T00:00:0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0"/>
    <d v="2015-04-08T00:00:00"/>
    <d v="2015-06-07T00:00:00"/>
    <x v="514"/>
    <d v="2015-06-07T00:00:00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d v="2015-04-14T00:00:00"/>
    <d v="2015-05-29T00:00:00"/>
    <x v="530"/>
    <d v="2015-05-29T00:00:00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d v="2016-03-24T00:00:00"/>
    <d v="2016-05-23T00:00:00"/>
    <x v="851"/>
    <d v="2016-05-23T00:00:00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0"/>
    <d v="2015-04-29T00:00:00"/>
    <d v="2015-05-29T00:00:00"/>
    <x v="871"/>
    <d v="2015-05-29T00:00:00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d v="2016-03-24T00:00:00"/>
    <d v="2016-04-23T00:00:00"/>
    <x v="851"/>
    <d v="2016-04-23T00:00:0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3"/>
    <d v="2014-08-06T00:00:00"/>
    <d v="2014-09-05T00:00:00"/>
    <x v="584"/>
    <d v="2014-09-05T00:00:00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d v="2016-01-20T00:00:00"/>
    <d v="2016-01-29T00:00:00"/>
    <x v="992"/>
    <d v="2016-01-29T00:00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3"/>
    <d v="2014-05-21T00:00:00"/>
    <d v="2014-06-20T00:00:00"/>
    <x v="327"/>
    <d v="2014-06-20T00:00:00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d v="2014-07-15T00:00:00"/>
    <d v="2014-09-13T00:00:00"/>
    <x v="62"/>
    <d v="2014-09-13T00:00:00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0"/>
    <d v="2015-04-17T00:00:00"/>
    <d v="2015-05-07T00:00:00"/>
    <x v="310"/>
    <d v="2015-05-07T00:00:00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d v="2015-12-31T00:00:00"/>
    <d v="2016-01-29T00:00:00"/>
    <x v="1459"/>
    <d v="2016-01-29T00:00:00"/>
    <x v="1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d v="2015-06-09T00:00:00"/>
    <d v="2015-08-08T00:00:00"/>
    <x v="206"/>
    <d v="2015-08-08T00:00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d v="2016-12-22T00:00:00"/>
    <d v="2017-02-20T00:00:00"/>
    <x v="580"/>
    <d v="2017-02-20T00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d v="2014-11-11T00:00:00"/>
    <d v="2014-12-05T00:00:00"/>
    <x v="786"/>
    <d v="2014-12-05T00:00:00"/>
    <x v="4"/>
    <s v="December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0"/>
    <d v="2015-08-17T00:00:00"/>
    <d v="2015-10-16T00:00:00"/>
    <x v="1403"/>
    <d v="2015-10-16T00:00:00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2"/>
    <d v="2016-04-20T00:00:00"/>
    <d v="2016-06-19T00:00:00"/>
    <x v="750"/>
    <d v="2016-06-19T00:00:00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0"/>
    <d v="2015-09-10T00:00:00"/>
    <d v="2015-09-24T00:00:00"/>
    <x v="938"/>
    <d v="2015-09-24T00:00:00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3"/>
    <d v="2014-05-25T00:00:00"/>
    <d v="2014-06-24T00:00:00"/>
    <x v="1458"/>
    <d v="2014-06-24T00:00:00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d v="2014-07-11T00:00:00"/>
    <d v="2014-09-09T00:00:00"/>
    <x v="526"/>
    <d v="2014-09-09T00:00:00"/>
    <x v="3"/>
    <s v="September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d v="2015-06-17T00:00:00"/>
    <d v="2015-07-17T00:00:00"/>
    <x v="951"/>
    <d v="2015-07-17T00:00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d v="2014-11-06T00:00:00"/>
    <d v="2015-01-05T00:00:00"/>
    <x v="216"/>
    <d v="2015-01-05T00:00:00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"/>
    <d v="2016-09-14T00:00:00"/>
    <d v="2016-10-14T00:00:00"/>
    <x v="1129"/>
    <d v="2016-10-14T00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d v="2016-06-09T00:00:00"/>
    <d v="2016-07-03T00:00:00"/>
    <x v="1460"/>
    <d v="2016-07-03T00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2"/>
    <d v="2016-09-05T00:00:00"/>
    <d v="2016-10-05T00:00:00"/>
    <x v="1395"/>
    <d v="2016-10-05T00:00:00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d v="2016-06-19T00:00:00"/>
    <d v="2016-07-19T00:00:00"/>
    <x v="1461"/>
    <d v="2016-07-19T00:00:00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3"/>
    <d v="2014-04-16T00:00:00"/>
    <d v="2014-05-16T00:00:00"/>
    <x v="356"/>
    <d v="2014-05-16T00:00:00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3"/>
    <d v="2014-12-01T00:00:00"/>
    <d v="2014-12-21T00:00:00"/>
    <x v="561"/>
    <d v="2014-12-21T00:00:00"/>
    <x v="11"/>
    <s v="December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d v="2015-04-20T00:00:00"/>
    <d v="2015-06-19T00:00:00"/>
    <x v="121"/>
    <d v="2015-06-19T00:00:00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3"/>
    <d v="2014-12-29T00:00:00"/>
    <d v="2015-01-28T00:00:00"/>
    <x v="823"/>
    <d v="2015-01-28T00:00:00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2"/>
    <d v="2016-12-18T00:00:00"/>
    <d v="2017-01-17T00:00:00"/>
    <x v="1462"/>
    <d v="2017-01-17T00:00:00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2"/>
    <d v="2016-04-04T00:00:00"/>
    <d v="2016-05-04T00:00:00"/>
    <x v="1463"/>
    <d v="2016-05-04T00:00:00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d v="2015-06-16T00:00:00"/>
    <d v="2015-07-16T00:00:00"/>
    <x v="153"/>
    <d v="2015-07-16T00:00:00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2"/>
    <d v="2016-10-29T00:00:00"/>
    <d v="2016-11-30T00:00:00"/>
    <x v="1464"/>
    <d v="2016-11-30T00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d v="2015-05-04T00:00:00"/>
    <d v="2015-07-03T00:00:00"/>
    <x v="684"/>
    <d v="2015-07-03T00:00:00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0"/>
    <d v="2015-12-21T00:00:00"/>
    <d v="2016-01-20T00:00:00"/>
    <x v="1465"/>
    <d v="2016-01-20T00:00:00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0"/>
    <d v="2015-07-07T00:00:00"/>
    <d v="2015-08-20T00:00:00"/>
    <x v="458"/>
    <d v="2015-08-20T00:00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d v="2014-10-04T00:00:00"/>
    <d v="2014-12-03T00:00:00"/>
    <x v="1466"/>
    <d v="2014-12-03T00:00:00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d v="2016-04-01T00:00:00"/>
    <d v="2016-05-01T00:00:00"/>
    <x v="31"/>
    <d v="2016-05-01T00:00:00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d v="2016-01-01T00:00:00"/>
    <d v="2016-02-05T00:00:00"/>
    <x v="339"/>
    <d v="2016-02-05T00:00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3"/>
    <d v="2014-11-05T00:00:00"/>
    <d v="2014-12-05T00:00:00"/>
    <x v="1025"/>
    <d v="2014-12-05T00:00:00"/>
    <x v="4"/>
    <s v="December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d v="2015-02-11T00:00:00"/>
    <d v="2015-03-13T00:00:00"/>
    <x v="303"/>
    <d v="2015-03-13T00:00:00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d v="2015-09-14T00:00:00"/>
    <d v="2015-09-18T00:00:00"/>
    <x v="311"/>
    <d v="2015-09-18T00:00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d v="2014-12-12T00:00:00"/>
    <d v="2015-01-11T00:00:00"/>
    <x v="1408"/>
    <d v="2015-01-11T00:00:00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d v="2014-10-10T00:00:00"/>
    <d v="2014-10-17T00:00:00"/>
    <x v="553"/>
    <d v="2014-10-17T00:00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d v="2014-07-30T00:00:00"/>
    <d v="2014-08-29T00:00:00"/>
    <x v="457"/>
    <d v="2014-08-29T00:00:00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d v="2014-07-11T00:00:00"/>
    <d v="2014-08-08T00:00:00"/>
    <x v="526"/>
    <d v="2014-08-08T00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d v="2016-02-15T00:00:00"/>
    <d v="2016-04-15T00:00:00"/>
    <x v="320"/>
    <d v="2016-04-15T00:00:00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3"/>
    <d v="2014-08-18T00:00:00"/>
    <d v="2014-08-25T00:00:00"/>
    <x v="18"/>
    <d v="2014-08-25T00:00:00"/>
    <x v="10"/>
    <s v="August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d v="2014-11-10T00:00:00"/>
    <d v="2015-01-08T00:00:00"/>
    <x v="1420"/>
    <d v="2015-01-08T00:00:00"/>
    <x v="4"/>
    <s v="January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d v="2015-02-02T00:00:00"/>
    <d v="2015-04-03T00:00:00"/>
    <x v="1178"/>
    <d v="2015-04-03T00:00:00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d v="2014-06-21T00:00:00"/>
    <d v="2014-06-22T00:00:00"/>
    <x v="1467"/>
    <d v="2014-06-22T00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6:48:41"/>
    <d v="2016-12-12T01:00:00"/>
    <x v="2"/>
    <d v="2016-11-27T00:00:00"/>
    <d v="2016-12-12T00:00:00"/>
    <x v="1468"/>
    <d v="2016-12-12T00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0"/>
    <d v="2015-09-11T00:00:00"/>
    <d v="2015-10-11T00:00:00"/>
    <x v="987"/>
    <d v="2015-10-11T00:00:00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0:57:33"/>
    <d v="2015-10-31T10:57:33"/>
    <x v="0"/>
    <d v="2015-10-01T00:00:00"/>
    <d v="2015-10-31T00:00:00"/>
    <x v="298"/>
    <d v="2015-10-31T00:00:00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d v="2016-05-24T00:00:00"/>
    <d v="2016-07-23T00:00:00"/>
    <x v="152"/>
    <d v="2016-07-23T00:00:00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0:37:12"/>
    <d v="2014-08-09T00:37:12"/>
    <x v="3"/>
    <d v="2014-07-10T00:00:00"/>
    <d v="2014-08-09T00:00:00"/>
    <x v="448"/>
    <d v="2014-08-09T00:00:00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d v="2014-12-09T00:00:00"/>
    <d v="2015-02-07T00:00:00"/>
    <x v="1346"/>
    <d v="2015-02-07T00:00:00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d v="2015-07-25T00:00:00"/>
    <d v="2015-08-24T00:00:00"/>
    <x v="1469"/>
    <d v="2015-08-24T00:00:00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0"/>
    <d v="2015-07-10T00:00:00"/>
    <d v="2015-09-08T00:00:00"/>
    <x v="201"/>
    <d v="2015-09-08T00:00:00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d v="2014-10-28T00:00:00"/>
    <d v="2014-11-09T00:00:00"/>
    <x v="583"/>
    <d v="2014-11-09T00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"/>
    <d v="2016-08-23T00:00:00"/>
    <d v="2016-09-06T00:00:00"/>
    <x v="498"/>
    <d v="2016-09-06T00:00:00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0"/>
    <d v="2015-07-14T00:00:00"/>
    <d v="2015-07-31T00:00:00"/>
    <x v="543"/>
    <d v="2015-07-31T00:00:00"/>
    <x v="3"/>
    <s v="July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d v="2016-03-15T00:00:00"/>
    <d v="2016-05-14T00:00:00"/>
    <x v="746"/>
    <d v="2016-05-14T00:00:00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d v="2016-05-09T00:00:00"/>
    <d v="2016-06-08T00:00:00"/>
    <x v="1226"/>
    <d v="2016-06-08T00:00:00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d v="2014-10-17T00:00:00"/>
    <d v="2014-11-25T00:00:00"/>
    <x v="1470"/>
    <d v="2014-11-25T00:00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d v="2015-04-13T00:00:00"/>
    <d v="2015-06-12T00:00:00"/>
    <x v="396"/>
    <d v="2015-06-12T00:00:00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0"/>
    <d v="2015-05-18T00:00:00"/>
    <d v="2015-06-27T00:00:00"/>
    <x v="986"/>
    <d v="2015-06-27T00:00:00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0"/>
    <d v="2015-12-15T00:00:00"/>
    <d v="2016-01-14T00:00:00"/>
    <x v="1471"/>
    <d v="2016-01-14T00:00:00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d v="2014-07-08T00:00:00"/>
    <d v="2014-09-06T00:00:00"/>
    <x v="3"/>
    <d v="2014-09-06T00:00:00"/>
    <x v="3"/>
    <s v="September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d v="2015-01-13T00:00:00"/>
    <d v="2015-03-14T00:00:00"/>
    <x v="1049"/>
    <d v="2015-03-14T00:00:00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2"/>
    <d v="2016-02-15T00:00:00"/>
    <d v="2016-03-16T00:00:00"/>
    <x v="320"/>
    <d v="2016-03-16T00:00:0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6:26:29"/>
    <d v="2014-05-19T06:26:29"/>
    <x v="3"/>
    <d v="2014-04-26T00:00:00"/>
    <d v="2014-05-19T00:00:00"/>
    <x v="1472"/>
    <d v="2014-05-19T00:00:00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0"/>
    <d v="2015-08-29T00:00:00"/>
    <d v="2015-09-16T00:00:00"/>
    <x v="1473"/>
    <d v="2015-09-16T00:00:00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d v="2015-10-01T00:00:00"/>
    <d v="2015-10-29T00:00:00"/>
    <x v="298"/>
    <d v="2015-10-29T00:00:00"/>
    <x v="9"/>
    <s v="October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d v="2014-07-06T00:00:00"/>
    <d v="2014-08-05T00:00:00"/>
    <x v="1474"/>
    <d v="2014-08-05T00:00:00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4:01:10"/>
    <d v="2015-03-25T13:01:10"/>
    <x v="0"/>
    <d v="2015-02-23T00:00:00"/>
    <d v="2015-03-25T00:00:00"/>
    <x v="297"/>
    <d v="2015-03-25T00:00:0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d v="2014-08-26T00:00:00"/>
    <d v="2014-09-25T00:00:00"/>
    <x v="548"/>
    <d v="2014-09-25T00:00:00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d v="2015-04-03T00:00:00"/>
    <d v="2015-05-18T00:00:00"/>
    <x v="23"/>
    <d v="2015-05-18T00:00:00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d v="2015-01-08T00:00:00"/>
    <d v="2015-01-23T00:00:00"/>
    <x v="562"/>
    <d v="2015-01-23T00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0"/>
    <d v="2015-04-09T00:00:00"/>
    <d v="2015-05-08T00:00:00"/>
    <x v="1343"/>
    <d v="2015-05-08T00:00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d v="2014-09-11T09:01:08"/>
    <x v="3"/>
    <d v="2014-08-12T00:00:00"/>
    <d v="2014-09-11T00:00:00"/>
    <x v="371"/>
    <d v="2014-09-11T00:00:00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d v="2015-02-09T00:00:00"/>
    <d v="2015-02-23T00:00:00"/>
    <x v="794"/>
    <d v="2015-02-23T00:00:00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3"/>
    <d v="2014-06-16T00:00:00"/>
    <d v="2014-07-15T00:00:00"/>
    <x v="1023"/>
    <d v="2014-07-15T00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d v="2016-02-03T00:00:00"/>
    <d v="2016-03-04T00:00:00"/>
    <x v="1047"/>
    <d v="2016-03-04T00:00:00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3"/>
    <d v="2014-04-25T00:00:00"/>
    <d v="2014-05-25T00:00:00"/>
    <x v="343"/>
    <d v="2014-05-25T00:00:00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d v="2015-05-07T09:01:04"/>
    <x v="0"/>
    <d v="2015-04-07T00:00:00"/>
    <d v="2015-05-07T00:00:00"/>
    <x v="302"/>
    <d v="2015-05-07T00:00:00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3"/>
    <d v="2014-08-21T00:00:00"/>
    <d v="2014-09-15T00:00:00"/>
    <x v="1434"/>
    <d v="2014-09-15T00:00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d v="2015-02-21T06:00:00"/>
    <x v="0"/>
    <d v="2015-01-20T00:00:00"/>
    <d v="2015-02-21T00:00:00"/>
    <x v="387"/>
    <d v="2015-02-21T00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2"/>
    <d v="2016-05-05T00:00:00"/>
    <d v="2016-06-04T00:00:00"/>
    <x v="1357"/>
    <d v="2016-06-04T00:00:00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3"/>
    <d v="2014-05-16T00:00:00"/>
    <d v="2014-06-15T00:00:00"/>
    <x v="827"/>
    <d v="2014-06-15T00:00:00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2"/>
    <d v="2016-07-02T00:00:00"/>
    <d v="2016-08-29T00:00:00"/>
    <x v="971"/>
    <d v="2016-08-29T00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3"/>
    <d v="2014-09-30T00:00:00"/>
    <d v="2014-10-12T00:00:00"/>
    <x v="1119"/>
    <d v="2014-10-12T00:00:00"/>
    <x v="8"/>
    <s v="October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d v="2014-07-13T05:58:33"/>
    <x v="3"/>
    <d v="2014-06-13T00:00:00"/>
    <d v="2014-07-13T00:00:00"/>
    <x v="534"/>
    <d v="2014-07-13T00:00:00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3"/>
    <d v="2014-12-31T00:00:00"/>
    <d v="2015-01-30T00:00:00"/>
    <x v="1475"/>
    <d v="2015-01-30T00:00:00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d v="2014-07-25T00:00:00"/>
    <d v="2014-08-27T00:00:00"/>
    <x v="826"/>
    <d v="2014-08-27T00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d v="2015-01-18T13:33:38"/>
    <x v="3"/>
    <d v="2014-12-09T00:00:00"/>
    <d v="2015-01-18T00:00:00"/>
    <x v="1346"/>
    <d v="2015-01-18T00:00:00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d v="2015-01-30T00:00:00"/>
    <d v="2015-03-01T00:00:00"/>
    <x v="869"/>
    <d v="2015-03-01T00:00:00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d v="2015-12-16T15:18:00"/>
    <x v="0"/>
    <d v="2015-11-26T00:00:00"/>
    <d v="2015-12-16T00:00:00"/>
    <x v="1476"/>
    <d v="2015-12-16T00:00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d v="2015-03-13T00:00:00"/>
    <d v="2015-04-12T00:00:00"/>
    <x v="1406"/>
    <d v="2015-04-12T00:00:0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d v="2015-05-08T00:00:00"/>
    <d v="2015-06-07T00:00:00"/>
    <x v="882"/>
    <d v="2015-06-07T00:00:00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d v="2015-04-23T00:00:00"/>
    <d v="2015-05-23T00:00:00"/>
    <x v="251"/>
    <d v="2015-05-23T00:00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d v="2016-07-16T00:00:00"/>
    <d v="2016-08-15T00:00:00"/>
    <x v="1477"/>
    <d v="2016-08-15T00:00:00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2"/>
    <d v="2016-10-06T00:00:00"/>
    <d v="2016-11-24T00:00:00"/>
    <x v="446"/>
    <d v="2016-11-24T00:00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d v="2015-06-02T10:34:53"/>
    <x v="0"/>
    <d v="2015-04-03T00:00:00"/>
    <d v="2015-06-02T00:00:00"/>
    <x v="23"/>
    <d v="2015-06-02T00:00:00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d v="2015-10-20T00:00:00"/>
    <d v="2015-11-19T00:00:00"/>
    <x v="318"/>
    <d v="2015-11-19T00:00:00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d v="2015-12-24T00:00:00"/>
    <d v="2016-01-23T00:00:00"/>
    <x v="1478"/>
    <d v="2016-01-23T00:00:00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3"/>
    <d v="2014-08-21T00:00:00"/>
    <d v="2014-10-05T00:00:00"/>
    <x v="1434"/>
    <d v="2014-10-05T00:00:00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2"/>
    <d v="2016-09-15T00:00:00"/>
    <d v="2016-10-16T00:00:00"/>
    <x v="125"/>
    <d v="2016-10-16T00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0"/>
    <d v="2015-09-08T00:00:00"/>
    <d v="2015-10-08T00:00:00"/>
    <x v="186"/>
    <d v="2015-10-08T00:00:00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d v="2017-02-24T00:00:00"/>
    <d v="2017-03-16T00:00:00"/>
    <x v="531"/>
    <d v="2017-03-16T00:00:00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d v="2015-05-17T00:00:00"/>
    <d v="2015-06-16T00:00:00"/>
    <x v="968"/>
    <d v="2015-06-16T00:00:00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d v="2016-04-04T00:00:00"/>
    <d v="2016-05-04T00:00:00"/>
    <x v="1463"/>
    <d v="2016-05-04T00:00:0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0"/>
    <d v="2015-01-26T00:00:00"/>
    <d v="2015-03-27T00:00:00"/>
    <x v="1479"/>
    <d v="2015-03-27T00:00:00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d v="2016-03-09T00:00:00"/>
    <d v="2016-05-08T00:00:00"/>
    <x v="204"/>
    <d v="2016-05-08T00:00:00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d v="2016-05-07T00:00:00"/>
    <d v="2016-06-06T00:00:00"/>
    <x v="1480"/>
    <d v="2016-06-06T00:00:00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d v="2014-08-12T00:00:00"/>
    <d v="2014-09-11T00:00:00"/>
    <x v="371"/>
    <d v="2014-09-11T00:00:00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d v="2015-02-26T00:00:00"/>
    <d v="2015-03-25T00:00:00"/>
    <x v="1308"/>
    <d v="2015-03-25T00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d v="2015-02-01T00:00:00"/>
    <d v="2015-03-01T00:00:00"/>
    <x v="391"/>
    <d v="2015-03-01T00:00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0"/>
    <d v="2015-06-02T00:00:00"/>
    <d v="2015-07-02T00:00:00"/>
    <x v="462"/>
    <d v="2015-07-02T00:00:00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3"/>
    <d v="2014-07-07T00:00:00"/>
    <d v="2014-08-06T00:00:00"/>
    <x v="411"/>
    <d v="2014-08-06T00:00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0"/>
    <d v="2015-06-07T00:00:00"/>
    <d v="2015-07-07T00:00:00"/>
    <x v="1481"/>
    <d v="2015-07-07T00:00:00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2:43:32"/>
    <d v="2015-09-16T12:43:32"/>
    <x v="0"/>
    <d v="2015-08-17T00:00:00"/>
    <d v="2015-09-16T00:00:00"/>
    <x v="1403"/>
    <d v="2015-09-16T00:00:00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0"/>
    <d v="2015-02-06T00:00:00"/>
    <d v="2015-03-08T00:00:00"/>
    <x v="1352"/>
    <d v="2015-03-08T00:00:00"/>
    <x v="2"/>
    <s v="March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d v="2016-08-03T00:00:00"/>
    <d v="2016-08-16T00:00:00"/>
    <x v="315"/>
    <d v="2016-08-16T00:00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0"/>
    <d v="2015-04-03T00:00:00"/>
    <d v="2015-05-03T00:00:00"/>
    <x v="23"/>
    <d v="2015-05-03T00:00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3"/>
    <d v="2014-06-18T00:00:00"/>
    <d v="2014-07-18T00:00:00"/>
    <x v="1386"/>
    <d v="2014-07-18T00:00:00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0:47:58"/>
    <d v="2014-08-31T10:47:58"/>
    <x v="3"/>
    <d v="2014-08-01T00:00:00"/>
    <d v="2014-08-31T00:00:00"/>
    <x v="873"/>
    <d v="2014-08-31T00:00:00"/>
    <x v="10"/>
    <s v="August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1:38:40"/>
    <d v="2016-12-04T20:00:00"/>
    <x v="2"/>
    <d v="2016-11-19T00:00:00"/>
    <d v="2016-12-04T00:00:00"/>
    <x v="1452"/>
    <d v="2016-12-04T00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0"/>
    <d v="2015-12-03T00:00:00"/>
    <d v="2015-12-31T00:00:00"/>
    <x v="209"/>
    <d v="2015-12-31T00:00:00"/>
    <x v="11"/>
    <s v="Decemb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3"/>
    <d v="2014-08-28T00:00:00"/>
    <d v="2014-09-25T00:00:00"/>
    <x v="1145"/>
    <d v="2014-09-25T00:00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3"/>
    <d v="2014-10-29T00:00:00"/>
    <d v="2014-11-26T00:00:00"/>
    <x v="979"/>
    <d v="2014-11-26T00:00:00"/>
    <x v="9"/>
    <s v="November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2"/>
    <d v="2016-02-25T00:00:00"/>
    <d v="2016-03-13T00:00:00"/>
    <x v="334"/>
    <d v="2016-03-13T00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0"/>
    <d v="2015-01-22T00:00:00"/>
    <d v="2015-03-22T00:00:00"/>
    <x v="1125"/>
    <d v="2015-03-22T00:00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3"/>
    <d v="2014-10-10T00:00:00"/>
    <d v="2014-10-20T00:00:00"/>
    <x v="553"/>
    <d v="2014-10-20T00:00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3"/>
    <d v="2014-12-20T00:00:00"/>
    <d v="2015-01-06T00:00:00"/>
    <x v="1350"/>
    <d v="2015-01-06T00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6:58:50"/>
    <d v="2015-08-23T21:00:00"/>
    <x v="0"/>
    <d v="2015-08-03T00:00:00"/>
    <d v="2015-08-23T00:00:00"/>
    <x v="1037"/>
    <d v="2015-08-23T00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0"/>
    <d v="2015-08-09T00:00:00"/>
    <d v="2015-09-23T00:00:00"/>
    <x v="1482"/>
    <d v="2015-09-23T00:00:00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2"/>
    <d v="2016-01-12T00:00:00"/>
    <d v="2016-02-11T00:00:00"/>
    <x v="1305"/>
    <d v="2016-02-11T00:00:00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3"/>
    <d v="2014-09-12T00:00:00"/>
    <d v="2014-11-11T00:00:00"/>
    <x v="307"/>
    <d v="2014-11-11T00:00:00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2"/>
    <d v="2016-07-25T00:00:00"/>
    <d v="2016-08-24T00:00:00"/>
    <x v="338"/>
    <d v="2016-08-24T00:00:00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2"/>
    <d v="2016-10-11T00:00:00"/>
    <d v="2016-10-30T00:00:00"/>
    <x v="1235"/>
    <d v="2016-10-30T00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2"/>
    <d v="2016-03-02T00:00:00"/>
    <d v="2016-05-01T00:00:00"/>
    <x v="1483"/>
    <d v="2016-05-01T00:00:00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2"/>
    <d v="2016-09-14T00:00:00"/>
    <d v="2016-10-12T00:00:00"/>
    <x v="1129"/>
    <d v="2016-10-12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"/>
    <d v="2016-05-21T00:00:00"/>
    <d v="2016-06-20T00:00:00"/>
    <x v="1484"/>
    <d v="2016-06-20T00:00:00"/>
    <x v="5"/>
    <s v="June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0"/>
    <d v="2015-11-28T00:00:00"/>
    <d v="2015-12-20T00:00:00"/>
    <x v="1485"/>
    <d v="2015-12-20T00:00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0"/>
    <d v="2015-12-03T00:00:00"/>
    <d v="2016-01-07T00:00:00"/>
    <x v="209"/>
    <d v="2016-01-07T00:00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d v="2017-01-05T00:00:00"/>
    <d v="2017-01-27T00:00:00"/>
    <x v="757"/>
    <d v="2017-01-27T00:00:0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2"/>
    <d v="2016-09-09T00:00:00"/>
    <d v="2016-10-09T00:00:00"/>
    <x v="981"/>
    <d v="2016-10-09T00:00:00"/>
    <x v="8"/>
    <s v="October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2"/>
    <d v="2016-01-21T00:00:00"/>
    <d v="2016-02-20T00:00:00"/>
    <x v="1486"/>
    <d v="2016-02-20T00:00:00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3"/>
    <d v="2014-09-03T00:00:00"/>
    <d v="2014-10-03T00:00:00"/>
    <x v="831"/>
    <d v="2014-10-03T00:00:00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2"/>
    <d v="2016-12-20T00:00:00"/>
    <d v="2017-01-19T00:00:00"/>
    <x v="461"/>
    <d v="2017-01-19T00:00:00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0"/>
    <d v="2015-03-27T00:00:00"/>
    <d v="2015-05-26T00:00:00"/>
    <x v="558"/>
    <d v="2015-05-26T00:00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1"/>
    <d v="2017-02-09T00:00:00"/>
    <d v="2017-02-26T00:00:00"/>
    <x v="296"/>
    <d v="2017-02-26T00:00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3"/>
    <d v="2014-05-18T00:00:00"/>
    <d v="2014-06-15T00:00:00"/>
    <x v="1487"/>
    <d v="2014-06-15T00:00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d v="2017-02-14T00:00:00"/>
    <d v="2017-02-28T00:00:00"/>
    <x v="781"/>
    <d v="2017-02-28T00:00:00"/>
    <x v="2"/>
    <s v="February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d v="2017-01-17T00:00:00"/>
    <d v="2017-01-31T00:00:00"/>
    <x v="459"/>
    <d v="2017-01-31T00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2"/>
    <d v="2016-06-13T00:00:00"/>
    <d v="2016-07-13T00:00:00"/>
    <x v="468"/>
    <d v="2016-07-13T00:00:00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5"/>
    <d v="2012-11-26T00:00:00"/>
    <d v="2012-12-26T00:00:00"/>
    <x v="1488"/>
    <d v="2012-12-26T00:00:00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2"/>
    <d v="2016-01-29T00:00:00"/>
    <d v="2016-03-01T00:00:00"/>
    <x v="1489"/>
    <d v="2016-03-01T00:00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3"/>
    <d v="2014-10-16T00:00:00"/>
    <d v="2014-11-15T00:00:00"/>
    <x v="26"/>
    <d v="2014-11-15T00:00:00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3"/>
    <d v="2014-09-06T00:00:00"/>
    <d v="2014-10-06T00:00:00"/>
    <x v="975"/>
    <d v="2014-10-06T00:00:00"/>
    <x v="8"/>
    <s v="October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3"/>
    <d v="2014-11-14T00:00:00"/>
    <d v="2014-12-14T00:00:00"/>
    <x v="1490"/>
    <d v="2014-12-14T00:00:00"/>
    <x v="4"/>
    <s v="December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d v="2015-04-04T00:00:00"/>
    <d v="2015-04-25T00:00:00"/>
    <x v="34"/>
    <d v="2015-04-25T00:00:00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0"/>
    <d v="2015-12-22T00:00:00"/>
    <d v="2016-01-21T00:00:00"/>
    <x v="71"/>
    <d v="2016-01-21T00:00:00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3"/>
    <d v="2014-10-27T00:00:00"/>
    <d v="2014-11-26T00:00:00"/>
    <x v="170"/>
    <d v="2014-11-26T00:00:0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d v="2014-12-23T00:00:00"/>
    <d v="2015-02-21T00:00:00"/>
    <x v="1491"/>
    <d v="2015-02-21T00:00:00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0"/>
    <d v="2015-11-26T00:00:00"/>
    <d v="2015-12-23T00:00:00"/>
    <x v="1476"/>
    <d v="2015-12-23T00:00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0"/>
    <d v="2015-01-20T00:00:00"/>
    <d v="2015-02-10T00:00:00"/>
    <x v="387"/>
    <d v="2015-02-10T00:00:0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0"/>
    <d v="2015-05-22T00:00:00"/>
    <d v="2015-06-21T00:00:00"/>
    <x v="1492"/>
    <d v="2015-06-21T00:00:00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3"/>
    <d v="2014-10-07T00:00:00"/>
    <d v="2014-11-05T00:00:00"/>
    <x v="385"/>
    <d v="2014-11-05T00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d v="2014-05-26T00:00:00"/>
    <d v="2014-06-10T00:00:00"/>
    <x v="241"/>
    <d v="2014-06-10T00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3"/>
    <d v="2014-05-19T00:00:00"/>
    <d v="2014-07-18T00:00:00"/>
    <x v="127"/>
    <d v="2014-07-18T00:00:00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d v="2014-07-21T00:00:00"/>
    <d v="2014-08-20T00:00:00"/>
    <x v="33"/>
    <d v="2014-08-20T00:00:00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d v="2015-06-08T00:00:00"/>
    <d v="2015-07-20T00:00:00"/>
    <x v="323"/>
    <d v="2015-07-20T00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3"/>
    <d v="2014-04-29T00:00:00"/>
    <d v="2014-05-26T00:00:00"/>
    <x v="1450"/>
    <d v="2014-05-26T00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d v="2015-06-15T00:00:00"/>
    <d v="2015-08-14T00:00:00"/>
    <x v="866"/>
    <d v="2015-08-14T00:00:00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2"/>
    <d v="2016-10-17T00:00:00"/>
    <d v="2016-11-22T00:00:00"/>
    <x v="755"/>
    <d v="2016-11-22T00:00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2"/>
    <d v="2016-07-13T00:00:00"/>
    <d v="2016-08-27T00:00:00"/>
    <x v="1287"/>
    <d v="2016-08-27T00:00:00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d v="2015-04-27T00:00:00"/>
    <d v="2015-06-11T00:00:00"/>
    <x v="529"/>
    <d v="2015-06-11T00:00:00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5"/>
    <d v="2012-09-06T00:00:00"/>
    <d v="2012-10-06T00:00:00"/>
    <x v="1493"/>
    <d v="2012-10-06T00:00:00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3"/>
    <d v="2014-05-02T00:00:00"/>
    <d v="2014-05-30T00:00:00"/>
    <x v="425"/>
    <d v="2014-05-30T00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d v="2017-02-17T00:00:00"/>
    <d v="2017-03-03T00:00:00"/>
    <x v="1105"/>
    <d v="2017-03-03T00:00:00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d v="2015-02-18T00:00:00"/>
    <d v="2015-03-20T00:00:00"/>
    <x v="1494"/>
    <d v="2015-03-20T00:00:00"/>
    <x v="2"/>
    <s v="March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2"/>
    <d v="2016-07-16T00:00:00"/>
    <d v="2016-08-15T00:00:00"/>
    <x v="1477"/>
    <d v="2016-08-15T00:00:00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3"/>
    <d v="2014-10-20T00:00:00"/>
    <d v="2014-11-17T00:00:00"/>
    <x v="46"/>
    <d v="2014-11-17T00:00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0"/>
    <d v="2015-08-17T00:00:00"/>
    <d v="2015-09-16T00:00:00"/>
    <x v="1403"/>
    <d v="2015-09-16T00:00:00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d v="2016-08-15T00:00:00"/>
    <d v="2016-10-14T00:00:00"/>
    <x v="804"/>
    <d v="2016-10-14T00:00:00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d v="2015-08-11T00:00:00"/>
    <d v="2015-09-10T00:00:00"/>
    <x v="1372"/>
    <d v="2015-09-10T00:00:00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2"/>
    <d v="2016-07-18T00:00:00"/>
    <d v="2016-08-17T00:00:00"/>
    <x v="945"/>
    <d v="2016-08-17T00:00:00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2"/>
    <d v="2016-10-01T00:00:00"/>
    <d v="2016-10-31T00:00:00"/>
    <x v="1304"/>
    <d v="2016-10-31T00:00:00"/>
    <x v="9"/>
    <s v="October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4"/>
    <d v="2013-04-04T00:00:00"/>
    <d v="2013-05-04T00:00:00"/>
    <x v="698"/>
    <d v="2013-05-04T00:00:00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4"/>
    <d v="2013-07-11T00:00:00"/>
    <d v="2013-08-16T00:00:00"/>
    <x v="440"/>
    <d v="2013-08-16T00:00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7"/>
    <d v="2010-07-19T00:00:00"/>
    <d v="2010-10-01T00:00:00"/>
    <x v="1495"/>
    <d v="2010-10-01T00:00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2"/>
    <d v="2016-01-04T00:00:00"/>
    <d v="2016-03-04T00:00:00"/>
    <x v="758"/>
    <d v="2016-03-04T00:00:00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4"/>
    <d v="2013-12-02T00:00:00"/>
    <d v="2013-12-29T00:00:00"/>
    <x v="1496"/>
    <d v="2013-12-29T00:00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d v="2015-06-22T00:00:00"/>
    <d v="2015-06-26T00:00:00"/>
    <x v="370"/>
    <d v="2015-06-26T00:00:00"/>
    <x v="0"/>
    <s v="June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0"/>
    <d v="2015-12-21T00:00:00"/>
    <d v="2016-01-20T00:00:00"/>
    <x v="1465"/>
    <d v="2016-01-20T00:00:00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0"/>
    <d v="2015-09-06T00:00:00"/>
    <d v="2015-10-06T00:00:00"/>
    <x v="1497"/>
    <d v="2015-10-06T00:00:00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0"/>
    <d v="2015-03-19T00:00:00"/>
    <d v="2015-04-15T00:00:00"/>
    <x v="506"/>
    <d v="2015-04-15T00:0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2"/>
    <d v="2016-01-18T00:00:00"/>
    <d v="2016-02-02T00:00:00"/>
    <x v="937"/>
    <d v="2016-02-02T00:00:00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d v="2014-07-22T00:00:00"/>
    <d v="2014-08-21T00:00:00"/>
    <x v="29"/>
    <d v="2014-08-21T00:00:00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3"/>
    <d v="2014-08-11T00:00:00"/>
    <d v="2014-09-09T00:00:00"/>
    <x v="1498"/>
    <d v="2014-09-09T00:00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d v="2016-03-14T00:00:00"/>
    <d v="2016-04-27T00:00:00"/>
    <x v="1499"/>
    <d v="2016-04-27T00:00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"/>
    <d v="2014-12-02T00:00:00"/>
    <d v="2014-12-31T00:00:00"/>
    <x v="489"/>
    <d v="2014-12-31T00:00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0"/>
    <d v="2015-05-14T00:00:00"/>
    <d v="2015-06-13T00:00:00"/>
    <x v="495"/>
    <d v="2015-06-13T00:00:00"/>
    <x v="5"/>
    <s v="June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2"/>
    <d v="2016-04-04T00:00:00"/>
    <d v="2016-05-04T00:00:00"/>
    <x v="1463"/>
    <d v="2016-05-04T00:00:0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d v="2017-01-09T00:00:00"/>
    <d v="2017-02-08T00:00:00"/>
    <x v="1404"/>
    <d v="2017-02-08T00:00:00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d v="2015-04-28T00:00:00"/>
    <d v="2015-05-28T00:00:00"/>
    <x v="830"/>
    <d v="2015-05-28T00:00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3"/>
    <d v="2014-08-11T00:00:00"/>
    <d v="2014-10-01T00:00:00"/>
    <x v="1498"/>
    <d v="2014-10-01T00:00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d v="2015-01-23T00:00:00"/>
    <d v="2015-03-01T00:00:00"/>
    <x v="863"/>
    <d v="2015-03-01T00:00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d v="2014-11-10T00:00:00"/>
    <d v="2015-01-09T00:00:00"/>
    <x v="1420"/>
    <d v="2015-01-09T00:00:0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d v="2014-07-31T00:00:00"/>
    <d v="2014-09-29T00:00:00"/>
    <x v="800"/>
    <d v="2014-09-29T00:00:00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d v="2016-03-04T00:00:00"/>
    <d v="2016-04-03T00:00:00"/>
    <x v="469"/>
    <d v="2016-04-03T00:00:00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d v="2016-03-31T00:00:00"/>
    <d v="2016-05-20T00:00:00"/>
    <x v="1118"/>
    <d v="2016-05-20T00:00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d v="2014-07-09T00:00:00"/>
    <d v="2014-08-08T00:00:00"/>
    <x v="600"/>
    <d v="2014-08-08T00:00:00"/>
    <x v="3"/>
    <s v="August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0"/>
    <d v="2015-08-29T00:00:00"/>
    <d v="2015-09-28T00:00:00"/>
    <x v="1473"/>
    <d v="2015-09-28T00:00:00"/>
    <x v="10"/>
    <s v="September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d v="2014-07-14T00:00:00"/>
    <d v="2014-08-13T00:00:00"/>
    <x v="155"/>
    <d v="2014-08-13T00:00:00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0"/>
    <d v="2015-09-01T00:00:00"/>
    <d v="2015-09-30T00:00:00"/>
    <x v="188"/>
    <d v="2015-09-30T00:00:00"/>
    <x v="8"/>
    <s v="September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2"/>
    <d v="2016-09-17T00:00:00"/>
    <d v="2016-10-22T00:00:00"/>
    <x v="1500"/>
    <d v="2016-10-22T00:00:00"/>
    <x v="8"/>
    <s v="October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0"/>
    <d v="2015-10-21T00:00:00"/>
    <d v="2015-11-22T00:00:00"/>
    <x v="877"/>
    <d v="2015-11-22T00:00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d v="2014-07-04T00:00:00"/>
    <d v="2014-07-29T00:00:00"/>
    <x v="1133"/>
    <d v="2014-07-29T00:00:00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2"/>
    <d v="2016-06-10T00:00:00"/>
    <d v="2016-07-10T00:00:00"/>
    <x v="1501"/>
    <d v="2016-07-10T00:00:00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d v="2015-08-10T00:00:00"/>
    <d v="2015-09-09T00:00:00"/>
    <x v="619"/>
    <d v="2015-09-09T00:00:00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0"/>
    <d v="2015-09-16T00:00:00"/>
    <d v="2015-10-16T00:00:00"/>
    <x v="229"/>
    <d v="2015-10-16T00:00:00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3"/>
    <d v="2014-11-14T00:00:00"/>
    <d v="2014-12-14T00:00:00"/>
    <x v="1490"/>
    <d v="2014-12-14T00:00:00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2"/>
    <d v="2016-11-16T00:00:00"/>
    <d v="2016-12-07T00:00:00"/>
    <x v="617"/>
    <d v="2016-12-07T00:00:00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0"/>
    <d v="2015-04-03T00:00:00"/>
    <d v="2015-04-21T00:00:00"/>
    <x v="23"/>
    <d v="2015-04-21T00:00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d v="2016-10-15T00:00:00"/>
    <d v="2016-10-29T00:00:00"/>
    <x v="1419"/>
    <d v="2016-10-29T00:00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0"/>
    <d v="2015-04-17T00:00:00"/>
    <d v="2015-06-14T00:00:00"/>
    <x v="310"/>
    <d v="2015-06-14T00:00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d v="2016-02-09T00:00:00"/>
    <d v="2016-03-10T00:00:00"/>
    <x v="876"/>
    <d v="2016-03-10T00:00:00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d v="2016-06-29T00:00:00"/>
    <d v="2016-08-18T00:00:00"/>
    <x v="1446"/>
    <d v="2016-08-18T00:00:00"/>
    <x v="0"/>
    <s v="August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d v="2015-08-10T00:00:00"/>
    <d v="2015-10-09T00:00:00"/>
    <x v="619"/>
    <d v="2015-10-09T00:00:00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d v="2017-01-31T00:00:00"/>
    <d v="2017-03-02T00:00:00"/>
    <x v="1"/>
    <d v="2017-03-02T00:00:00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0"/>
    <d v="2015-01-26T00:00:00"/>
    <d v="2015-02-25T00:00:00"/>
    <x v="1479"/>
    <d v="2015-02-25T00:00:00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0"/>
    <d v="2015-02-20T00:00:00"/>
    <d v="2015-03-22T00:00:00"/>
    <x v="499"/>
    <d v="2015-03-22T00:00:00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3"/>
    <d v="2014-10-27T00:00:00"/>
    <d v="2014-12-26T00:00:00"/>
    <x v="170"/>
    <d v="2014-12-26T00:00:00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d v="2015-08-20T00:00:00"/>
    <d v="2015-09-19T00:00:00"/>
    <x v="1345"/>
    <d v="2015-09-19T00:00:00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d v="2015-10-16T00:00:00"/>
    <d v="2015-11-15T00:00:00"/>
    <x v="1502"/>
    <d v="2015-11-15T00:00:00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3"/>
    <d v="2014-08-02T00:00:00"/>
    <d v="2014-09-01T00:00:00"/>
    <x v="1457"/>
    <d v="2014-09-01T00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0"/>
    <d v="2015-04-06T00:00:00"/>
    <d v="2015-05-05T00:00:00"/>
    <x v="544"/>
    <d v="2015-05-05T00:00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0"/>
    <d v="2015-08-30T00:00:00"/>
    <d v="2015-09-29T00:00:00"/>
    <x v="1054"/>
    <d v="2015-09-29T00:00:00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d v="2015-06-18T00:00:00"/>
    <d v="2015-08-17T00:00:00"/>
    <x v="476"/>
    <d v="2015-08-17T00:00:00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d v="2016-10-21T00:00:00"/>
    <d v="2016-12-20T00:00:00"/>
    <x v="1292"/>
    <d v="2016-12-20T00:00:0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d v="2014-12-08T00:00:00"/>
    <d v="2015-01-08T00:00:00"/>
    <x v="1032"/>
    <d v="2015-01-08T00:00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2"/>
    <d v="2016-06-07T00:00:00"/>
    <d v="2016-07-08T00:00:00"/>
    <x v="527"/>
    <d v="2016-07-08T00:00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0"/>
    <d v="2015-03-02T00:00:00"/>
    <d v="2015-05-01T00:00:00"/>
    <x v="418"/>
    <d v="2015-05-01T00:00:00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2"/>
    <d v="2016-07-15T00:00:00"/>
    <d v="2016-08-14T00:00:00"/>
    <x v="189"/>
    <d v="2016-08-14T00:00:00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0"/>
    <d v="2015-09-08T00:00:00"/>
    <d v="2015-10-15T00:00:00"/>
    <x v="186"/>
    <d v="2015-10-15T00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3"/>
    <d v="2014-05-01T00:00:00"/>
    <d v="2014-05-31T00:00:00"/>
    <x v="16"/>
    <d v="2014-05-31T00:00:00"/>
    <x v="5"/>
    <s v="M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d v="2015-07-22T00:00:00"/>
    <d v="2015-09-20T00:00:00"/>
    <x v="313"/>
    <d v="2015-09-20T00:00:00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d v="2016-06-01T00:00:00"/>
    <d v="2016-07-31T00:00:00"/>
    <x v="679"/>
    <d v="2016-07-31T00:00:00"/>
    <x v="0"/>
    <s v="July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0"/>
    <d v="2015-04-20T00:00:00"/>
    <d v="2015-05-20T00:00:00"/>
    <x v="121"/>
    <d v="2015-05-20T00:00:00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d v="2016-10-07T09:00:00"/>
    <x v="2"/>
    <d v="2016-09-16T00:00:00"/>
    <d v="2016-10-07T00:00:00"/>
    <x v="1432"/>
    <d v="2016-10-07T00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0"/>
    <d v="2015-12-21T00:00:00"/>
    <d v="2016-02-07T00:00:00"/>
    <x v="1465"/>
    <d v="2016-02-07T00:00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2"/>
    <d v="2016-01-12T00:00:00"/>
    <d v="2016-02-11T00:00:00"/>
    <x v="1305"/>
    <d v="2016-02-11T00:00:00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3"/>
    <d v="2014-09-20T00:00:00"/>
    <d v="2014-10-20T00:00:00"/>
    <x v="1417"/>
    <d v="2014-10-20T00:00:00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d v="2015-06-16T00:00:00"/>
    <d v="2015-07-16T00:00:00"/>
    <x v="153"/>
    <d v="2015-07-16T00:00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2"/>
    <d v="2016-07-04T00:00:00"/>
    <d v="2016-08-23T00:00:00"/>
    <x v="1212"/>
    <d v="2016-08-23T00:00:00"/>
    <x v="3"/>
    <s v="August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d v="2015-04-12T00:00:00"/>
    <d v="2015-06-11T00:00:00"/>
    <x v="205"/>
    <d v="2015-06-11T00:00:00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d v="2015-01-02T00:00:00"/>
    <d v="2015-02-02T00:00:00"/>
    <x v="1503"/>
    <d v="2015-02-02T00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3"/>
    <d v="2014-08-25T00:00:00"/>
    <d v="2014-10-19T00:00:00"/>
    <x v="861"/>
    <d v="2014-10-19T00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0"/>
    <d v="2015-08-25T00:00:00"/>
    <d v="2015-09-16T00:00:00"/>
    <x v="522"/>
    <d v="2015-09-16T00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0"/>
    <d v="2015-05-04T00:00:00"/>
    <d v="2015-05-11T00:00:00"/>
    <x v="684"/>
    <d v="2015-05-11T00:00:00"/>
    <x v="5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d v="2015-02-27T00:00:00"/>
    <d v="2015-04-28T00:00:00"/>
    <x v="1504"/>
    <d v="2015-04-28T00:00:00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3"/>
    <d v="2014-07-23T00:00:00"/>
    <d v="2014-08-27T00:00:00"/>
    <x v="907"/>
    <d v="2014-08-27T00:00:0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d v="2017-01-09T00:00:00"/>
    <d v="2017-02-18T00:00:00"/>
    <x v="1404"/>
    <d v="2017-02-18T00:00:00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9:17:00"/>
    <d v="2014-10-04T09:17:00"/>
    <x v="3"/>
    <d v="2014-09-03T00:00:00"/>
    <d v="2014-10-04T00:00:00"/>
    <x v="831"/>
    <d v="2014-10-04T00:00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2"/>
    <d v="2016-09-01T00:00:00"/>
    <d v="2016-10-31T00:00:00"/>
    <x v="772"/>
    <d v="2016-10-31T00:00:00"/>
    <x v="8"/>
    <s v="October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0"/>
    <d v="2015-03-18T00:00:00"/>
    <d v="2015-04-17T00:00:00"/>
    <x v="1161"/>
    <d v="2015-04-17T00:00:00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d v="2014-07-23T00:00:00"/>
    <d v="2014-09-21T00:00:00"/>
    <x v="907"/>
    <d v="2014-09-21T00:00:0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d v="2016-05-06T00:00:00"/>
    <d v="2016-06-05T00:00:00"/>
    <x v="53"/>
    <d v="2016-06-05T00:00:00"/>
    <x v="5"/>
    <s v="June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d v="2015-03-18T00:00:00"/>
    <d v="2015-04-01T00:00:00"/>
    <x v="1161"/>
    <d v="2015-04-01T00:00:00"/>
    <x v="7"/>
    <s v="April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d v="2016-05-19T00:00:00"/>
    <d v="2016-05-27T00:00:00"/>
    <x v="862"/>
    <d v="2016-05-27T00:00:00"/>
    <x v="5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d v="2016-06-13T00:00:00"/>
    <d v="2016-07-02T00:00:00"/>
    <x v="468"/>
    <d v="2016-07-02T00:00:00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d v="2015-02-24T00:00:00"/>
    <d v="2015-03-26T00:00:00"/>
    <x v="1342"/>
    <d v="2015-03-26T00:00:00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d v="2016-03-06T00:00:00"/>
    <d v="2016-05-05T00:00:00"/>
    <x v="1122"/>
    <d v="2016-05-05T00:00:00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"/>
    <d v="2014-07-28T00:00:00"/>
    <d v="2014-09-26T00:00:00"/>
    <x v="512"/>
    <d v="2014-09-26T00:00:00"/>
    <x v="3"/>
    <s v="September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2"/>
    <d v="2016-11-04T00:00:00"/>
    <d v="2016-11-09T00:00:00"/>
    <x v="581"/>
    <d v="2016-11-09T00:00:00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2"/>
    <d v="2016-06-09T00:00:00"/>
    <d v="2016-07-09T00:00:00"/>
    <x v="1460"/>
    <d v="2016-07-09T00:00:00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d v="2014-12-04T00:00:00"/>
    <d v="2015-02-02T00:00:00"/>
    <x v="190"/>
    <d v="2015-02-02T00:00:00"/>
    <x v="11"/>
    <s v="February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d v="2015-12-07T00:00:00"/>
    <d v="2016-01-06T00:00:00"/>
    <x v="480"/>
    <d v="2016-01-06T00:00:00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2"/>
    <d v="2016-02-26T00:00:00"/>
    <d v="2016-03-27T00:00:00"/>
    <x v="792"/>
    <d v="2016-03-27T00:00:00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d v="2015-01-30T00:00:00"/>
    <d v="2015-03-01T00:00:00"/>
    <x v="869"/>
    <d v="2015-03-01T00:00:00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1"/>
    <d v="2017-02-14T00:00:00"/>
    <d v="2017-03-16T00:00:00"/>
    <x v="781"/>
    <d v="2017-03-16T00:00:00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d v="2017-03-09T00:00:00"/>
    <d v="2017-04-18T00:00:00"/>
    <x v="1111"/>
    <d v="2017-04-18T00:00:00"/>
    <x v="7"/>
    <s v="April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d v="2017-03-14T00:00:00"/>
    <d v="2017-04-13T00:00:00"/>
    <x v="1104"/>
    <d v="2017-04-13T00:00:00"/>
    <x v="7"/>
    <s v="April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d v="2017-03-09T00:00:00"/>
    <d v="2017-04-08T00:00:00"/>
    <x v="1111"/>
    <d v="2017-04-08T00:00:00"/>
    <x v="7"/>
    <s v="April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d v="2017-02-20T00:00:00"/>
    <d v="2017-04-21T00:00:00"/>
    <x v="1505"/>
    <d v="2017-04-21T00:00:0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d v="2017-02-22T00:00:00"/>
    <d v="2017-03-24T00:00:00"/>
    <x v="1106"/>
    <d v="2017-03-24T00:00:00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d v="2017-03-06T00:00:00"/>
    <d v="2017-03-27T00:00:00"/>
    <x v="1113"/>
    <d v="2017-03-27T00:00:00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1"/>
    <d v="2017-03-12T00:00:00"/>
    <d v="2017-04-03T00:00:00"/>
    <x v="1114"/>
    <d v="2017-04-03T00:00:00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1"/>
    <d v="2017-02-23T00:00:00"/>
    <d v="2017-03-31T00:00:00"/>
    <x v="1506"/>
    <d v="2017-03-31T00:00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d v="2017-03-13T00:00:00"/>
    <d v="2017-05-03T00:00:00"/>
    <x v="1340"/>
    <d v="2017-05-03T00:00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d v="2017-03-15T00:00:00"/>
    <d v="2017-04-03T00:00:00"/>
    <x v="1507"/>
    <d v="2017-04-03T00:00:00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d v="2017-02-19T00:00:00"/>
    <d v="2017-03-24T00:00:00"/>
    <x v="1048"/>
    <d v="2017-03-24T00:00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d v="2017-03-08T00:00:00"/>
    <d v="2017-04-07T00:00:00"/>
    <x v="1508"/>
    <d v="2017-04-07T00:00:00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d v="2017-03-06T00:00:00"/>
    <d v="2017-04-16T00:00:00"/>
    <x v="1113"/>
    <d v="2017-04-16T0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d v="2017-02-17T00:00:00"/>
    <d v="2017-03-19T00:00:00"/>
    <x v="1105"/>
    <d v="2017-03-19T00:00:00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d v="2017-03-14T00:00:00"/>
    <d v="2017-04-09T00:00:00"/>
    <x v="1104"/>
    <d v="2017-04-09T00:00:00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1"/>
    <d v="2017-03-02T00:00:00"/>
    <d v="2017-03-19T00:00:00"/>
    <x v="1509"/>
    <d v="2017-03-19T00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d v="2017-01-26T00:00:00"/>
    <d v="2017-03-27T00:00:00"/>
    <x v="523"/>
    <d v="2017-03-27T00:00:00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d v="2017-03-02T00:00:00"/>
    <d v="2017-04-16T00:00:00"/>
    <x v="1509"/>
    <d v="2017-04-16T00:00:00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8:15:55"/>
    <d v="2014-11-06T19:15:55"/>
    <x v="3"/>
    <d v="2014-09-27T00:00:00"/>
    <d v="2014-11-06T00:00:00"/>
    <x v="1351"/>
    <d v="2014-11-06T00:00:00"/>
    <x v="8"/>
    <s v="November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0:58:04"/>
    <d v="2014-09-30T23:00:00"/>
    <x v="3"/>
    <d v="2014-09-09T00:00:00"/>
    <d v="2014-09-30T00:00:00"/>
    <x v="547"/>
    <d v="2014-09-30T00:00:00"/>
    <x v="8"/>
    <s v="September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d v="2012-11-12T00:00:00"/>
    <d v="2012-12-06T00:00:00"/>
    <x v="1510"/>
    <d v="2012-12-06T00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7"/>
    <d v="2010-10-27T00:00:00"/>
    <d v="2011-01-24T00:00:00"/>
    <x v="1511"/>
    <d v="2011-01-24T00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3"/>
    <d v="2014-08-11T00:00:00"/>
    <d v="2014-09-10T00:00:00"/>
    <x v="1498"/>
    <d v="2014-09-10T00:00:00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4"/>
    <d v="2013-10-03T00:00:00"/>
    <d v="2013-11-02T00:00:00"/>
    <x v="263"/>
    <d v="2013-11-02T00:00:00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2:42:17"/>
    <d v="2011-04-30T23:59:00"/>
    <x v="6"/>
    <d v="2011-03-30T00:00:00"/>
    <d v="2011-04-30T00:00:00"/>
    <x v="1173"/>
    <d v="2011-04-30T00:00:00"/>
    <x v="7"/>
    <s v="Apri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6:00:58"/>
    <d v="2012-04-01T15:00:58"/>
    <x v="5"/>
    <d v="2012-03-02T00:00:00"/>
    <d v="2012-04-01T00:00:00"/>
    <x v="398"/>
    <d v="2012-04-01T00:00:00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5"/>
    <d v="2012-11-20T00:00:00"/>
    <d v="2012-12-20T00:00:00"/>
    <x v="1512"/>
    <d v="2012-12-20T00:00:00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5"/>
    <d v="2012-04-27T00:00:00"/>
    <d v="2012-06-01T00:00:00"/>
    <x v="707"/>
    <d v="2012-06-01T00:00:00"/>
    <x v="6"/>
    <s v="June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d v="2014-07-09T00:00:00"/>
    <d v="2014-07-19T00:00:00"/>
    <x v="600"/>
    <d v="2014-07-19T00:00:00"/>
    <x v="3"/>
    <s v="July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4"/>
    <d v="2013-06-22T00:00:00"/>
    <d v="2013-07-22T00:00:00"/>
    <x v="1513"/>
    <d v="2013-07-22T00:00:00"/>
    <x v="0"/>
    <s v="July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6"/>
    <d v="2011-12-06T00:00:00"/>
    <d v="2012-01-18T00:00:00"/>
    <x v="898"/>
    <d v="2012-01-18T00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d v="2014-07-21T00:00:00"/>
    <d v="2014-08-12T00:00:00"/>
    <x v="33"/>
    <d v="2014-08-12T00:00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3"/>
    <d v="2014-09-15T00:00:00"/>
    <d v="2014-10-15T00:00:00"/>
    <x v="867"/>
    <d v="2014-10-15T00:00:00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3"/>
    <d v="2014-06-09T00:00:00"/>
    <d v="2014-07-06T00:00:00"/>
    <x v="430"/>
    <d v="2014-07-06T00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3"/>
    <d v="2014-05-16T00:00:00"/>
    <d v="2014-06-15T00:00:00"/>
    <x v="827"/>
    <d v="2014-06-15T00:00:00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3"/>
    <d v="2014-05-07T00:00:00"/>
    <d v="2014-06-09T00:00:00"/>
    <x v="911"/>
    <d v="2014-06-09T00:00:00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d v="2011-04-10T00:00:00"/>
    <d v="2011-05-02T00:00:00"/>
    <x v="1514"/>
    <d v="2011-05-02T00:00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3"/>
    <d v="2014-10-28T00:00:00"/>
    <d v="2014-11-26T00:00:00"/>
    <x v="583"/>
    <d v="2014-11-26T00:00:00"/>
    <x v="9"/>
    <s v="November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d v="2014-07-18T00:00:00"/>
    <d v="2014-08-01T00:00:00"/>
    <x v="557"/>
    <d v="2014-08-01T00:00:00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3"/>
    <d v="2014-05-12T00:00:00"/>
    <d v="2014-06-13T00:00:00"/>
    <x v="834"/>
    <d v="2014-06-13T00:00:00"/>
    <x v="5"/>
    <s v="June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d v="2013-11-13T00:00:00"/>
    <d v="2013-12-12T00:00:00"/>
    <x v="1262"/>
    <d v="2013-12-12T00:00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3"/>
    <d v="2014-05-29T00:00:00"/>
    <d v="2014-07-01T00:00:00"/>
    <x v="132"/>
    <d v="2014-07-01T00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2"/>
    <d v="2016-04-06T00:00:00"/>
    <d v="2016-05-06T00:00:00"/>
    <x v="1247"/>
    <d v="2016-05-06T00:00:00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5"/>
    <d v="2012-01-15T00:00:00"/>
    <d v="2012-02-14T00:00:00"/>
    <x v="1515"/>
    <d v="2012-02-14T00:00:00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"/>
    <d v="2014-08-27T00:00:00"/>
    <d v="2014-09-26T00:00:00"/>
    <x v="21"/>
    <d v="2014-09-26T00:00:00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3"/>
    <d v="2014-08-11T00:00:00"/>
    <d v="2014-08-25T00:00:00"/>
    <x v="1498"/>
    <d v="2014-08-25T00:00:00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7"/>
    <d v="2010-12-19T00:00:00"/>
    <d v="2011-02-17T00:00:00"/>
    <x v="1516"/>
    <d v="2011-02-17T00:00:00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4"/>
    <d v="2013-07-22T00:00:00"/>
    <d v="2013-08-18T00:00:00"/>
    <x v="1517"/>
    <d v="2013-08-18T00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3"/>
    <d v="2014-05-22T00:00:00"/>
    <d v="2014-06-21T00:00:00"/>
    <x v="868"/>
    <d v="2014-06-21T00:00:00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3"/>
    <d v="2014-06-16T00:00:00"/>
    <d v="2014-07-16T00:00:00"/>
    <x v="1023"/>
    <d v="2014-07-16T00:00:00"/>
    <x v="0"/>
    <s v="July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4"/>
    <d v="2013-04-11T00:00:00"/>
    <d v="2013-05-06T00:00:00"/>
    <x v="1518"/>
    <d v="2013-05-06T00:00:00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3"/>
    <d v="2014-05-21T00:00:00"/>
    <d v="2014-06-20T00:00:00"/>
    <x v="327"/>
    <d v="2014-06-20T00:00:00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3"/>
    <d v="2014-05-20T00:00:00"/>
    <d v="2014-06-15T00:00:00"/>
    <x v="10"/>
    <d v="2014-06-15T00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6"/>
    <d v="2011-12-06T00:00:00"/>
    <d v="2012-01-31T00:00:00"/>
    <x v="898"/>
    <d v="2012-01-31T00:00:00"/>
    <x v="11"/>
    <s v="January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4"/>
    <d v="2013-08-05T00:00:00"/>
    <d v="2013-08-23T00:00:00"/>
    <x v="1519"/>
    <d v="2013-08-23T00:00:00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3"/>
    <d v="2014-06-01T00:00:00"/>
    <d v="2014-07-01T00:00:00"/>
    <x v="12"/>
    <d v="2014-07-01T00:00:00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d v="2014-07-09T00:00:00"/>
    <d v="2014-07-16T00:00:00"/>
    <x v="600"/>
    <d v="2014-07-16T00:00:00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3"/>
    <d v="2014-08-17T00:00:00"/>
    <d v="2014-09-16T00:00:00"/>
    <x v="1520"/>
    <d v="2014-09-16T00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d v="2014-07-15T00:00:00"/>
    <d v="2014-08-04T00:00:00"/>
    <x v="62"/>
    <d v="2014-08-04T00:00:00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0"/>
    <d v="2015-05-20T00:00:00"/>
    <d v="2015-06-10T00:00:00"/>
    <x v="1046"/>
    <d v="2015-06-10T00:00:00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d v="2015-05-24T03:18:52"/>
    <x v="0"/>
    <d v="2015-04-24T00:00:00"/>
    <d v="2015-05-24T00:00:00"/>
    <x v="1521"/>
    <d v="2015-05-24T00:00:00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d v="2016-11-08T00:00:00"/>
    <d v="2016-12-08T00:00:00"/>
    <x v="1312"/>
    <d v="2016-12-08T00:00:00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d v="2016-06-17T00:00:00"/>
    <d v="2016-08-16T00:00:00"/>
    <x v="774"/>
    <d v="2016-08-16T00:00:00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d v="2015-01-14T00:00:00"/>
    <d v="2015-02-28T00:00:00"/>
    <x v="973"/>
    <d v="2015-02-28T00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0"/>
    <d v="2015-01-06T00:00:00"/>
    <d v="2015-02-20T00:00:00"/>
    <x v="1140"/>
    <d v="2015-02-20T00:00:00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d v="2015-06-26T00:00:00"/>
    <d v="2015-07-26T00:00:00"/>
    <x v="742"/>
    <d v="2015-07-26T00:00:00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d v="2015-02-12T09:15:42"/>
    <x v="0"/>
    <d v="2015-01-13T00:00:00"/>
    <d v="2015-02-12T00:00:00"/>
    <x v="1049"/>
    <d v="2015-02-12T00:00:00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d v="2015-06-02T00:00:00"/>
    <d v="2015-08-01T00:00:00"/>
    <x v="462"/>
    <d v="2015-08-01T00:00:00"/>
    <x v="0"/>
    <s v="August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0"/>
    <d v="2015-01-05T00:00:00"/>
    <d v="2015-02-04T00:00:00"/>
    <x v="196"/>
    <d v="2015-02-04T00:00:00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0"/>
    <d v="2015-01-09T00:00:00"/>
    <d v="2015-02-16T00:00:00"/>
    <x v="983"/>
    <d v="2015-02-16T00:00:00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3"/>
    <d v="2014-08-07T00:00:00"/>
    <d v="2014-09-06T00:00:00"/>
    <x v="1385"/>
    <d v="2014-09-06T00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d v="2016-03-31T00:00:00"/>
    <d v="2016-04-30T00:00:00"/>
    <x v="1118"/>
    <d v="2016-04-30T00:00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d v="2014-08-10T00:00:00"/>
    <d v="2014-08-31T00:00:00"/>
    <x v="1522"/>
    <d v="2014-08-31T00:00:00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d v="2015-10-16T00:00:00"/>
    <d v="2015-12-14T00:00:00"/>
    <x v="1502"/>
    <d v="2015-12-14T00:00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0"/>
    <d v="2015-08-26T00:00:00"/>
    <d v="2015-09-25T00:00:00"/>
    <x v="1354"/>
    <d v="2015-09-25T00:00:00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d v="2015-06-17T00:00:00"/>
    <d v="2015-07-17T00:00:00"/>
    <x v="951"/>
    <d v="2015-07-17T00:00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d v="2015-04-01T00:00:00"/>
    <d v="2015-05-01T00:00:00"/>
    <x v="1117"/>
    <d v="2015-05-01T00:00:00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d v="2015-08-20T00:00:00"/>
    <d v="2015-09-19T00:00:00"/>
    <x v="1345"/>
    <d v="2015-09-19T00:00:00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d v="2015-04-23T00:40:07"/>
    <x v="0"/>
    <d v="2015-02-22T00:00:00"/>
    <d v="2015-04-23T00:00:00"/>
    <x v="482"/>
    <d v="2015-04-23T00:00:00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d v="2014-07-07T00:00:00"/>
    <d v="2014-07-28T00:00:00"/>
    <x v="411"/>
    <d v="2014-07-28T00:00:00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3"/>
    <d v="2014-05-19T00:00:00"/>
    <d v="2014-06-20T00:00:00"/>
    <x v="127"/>
    <d v="2014-06-20T00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5"/>
    <d v="2012-04-14T00:00:00"/>
    <d v="2012-05-31T00:00:00"/>
    <x v="226"/>
    <d v="2012-05-31T00:00:00"/>
    <x v="6"/>
    <s v="May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d v="2014-07-14T00:00:00"/>
    <d v="2014-08-14T00:00:00"/>
    <x v="155"/>
    <d v="2014-08-14T00:00:00"/>
    <x v="3"/>
    <s v="August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d v="2014-07-09T00:00:00"/>
    <d v="2014-08-08T00:00:00"/>
    <x v="600"/>
    <d v="2014-08-08T00:00:00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d v="2015-06-16T00:00:00"/>
    <d v="2015-07-26T00:00:00"/>
    <x v="153"/>
    <d v="2015-07-26T00:00:00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0"/>
    <d v="2015-11-29T00:00:00"/>
    <d v="2016-01-05T00:00:00"/>
    <x v="1523"/>
    <d v="2016-01-05T00:00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0"/>
    <d v="2015-08-03T00:00:00"/>
    <d v="2015-09-09T00:00:00"/>
    <x v="1037"/>
    <d v="2015-09-09T00:00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d v="2015-06-10T00:00:00"/>
    <d v="2015-07-11T00:00:00"/>
    <x v="192"/>
    <d v="2015-07-11T00:00:00"/>
    <x v="0"/>
    <s v="July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2"/>
    <d v="2016-10-05T00:00:00"/>
    <d v="2016-11-04T00:00:00"/>
    <x v="1524"/>
    <d v="2016-11-04T00:00:00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3"/>
    <d v="2014-11-27T00:00:00"/>
    <d v="2014-12-30T00:00:00"/>
    <x v="198"/>
    <d v="2014-12-30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0"/>
    <d v="2015-02-15T00:00:00"/>
    <d v="2015-03-22T00:00:00"/>
    <x v="677"/>
    <d v="2015-03-22T00:00:00"/>
    <x v="2"/>
    <s v="March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1"/>
    <d v="2017-02-06T00:00:00"/>
    <d v="2017-03-12T00:00:00"/>
    <x v="306"/>
    <d v="2017-03-12T00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0"/>
    <d v="2015-05-31T00:00:00"/>
    <d v="2015-07-05T00:00:00"/>
    <x v="460"/>
    <d v="2015-07-05T00:00:00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0"/>
    <d v="2015-09-23T00:00:00"/>
    <d v="2015-10-24T00:00:00"/>
    <x v="48"/>
    <d v="2015-10-24T00:00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0"/>
    <d v="2015-07-21T00:00:00"/>
    <d v="2015-08-20T00:00:00"/>
    <x v="1213"/>
    <d v="2015-08-20T00:00:00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2"/>
    <d v="2016-11-23T00:00:00"/>
    <d v="2017-01-10T00:00:00"/>
    <x v="293"/>
    <d v="2017-01-10T00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2"/>
    <d v="2016-05-13T00:00:00"/>
    <d v="2016-06-03T00:00:00"/>
    <x v="479"/>
    <d v="2016-06-03T00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0"/>
    <d v="2015-09-30T00:00:00"/>
    <d v="2015-10-30T00:00:00"/>
    <x v="1525"/>
    <d v="2015-10-30T00:00:00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d v="2016-12-18T00:00:00"/>
    <d v="2017-01-17T00:00:00"/>
    <x v="1462"/>
    <d v="2017-01-17T00:00:00"/>
    <x v="11"/>
    <s v="January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0"/>
    <d v="2015-11-15T00:00:00"/>
    <d v="2015-12-16T00:00:00"/>
    <x v="45"/>
    <d v="2015-12-16T00:00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3"/>
    <d v="2014-10-21T00:00:00"/>
    <d v="2014-11-20T00:00:00"/>
    <x v="147"/>
    <d v="2014-11-20T00:00:00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3"/>
    <d v="2014-09-15T00:00:00"/>
    <d v="2014-09-30T00:00:00"/>
    <x v="867"/>
    <d v="2014-09-30T00:00:00"/>
    <x v="8"/>
    <s v="Septem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d v="2016-03-17T00:00:00"/>
    <d v="2016-04-16T00:00:00"/>
    <x v="9"/>
    <d v="2016-04-16T00:00:00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2"/>
    <d v="2016-04-03T00:00:00"/>
    <d v="2016-05-03T00:00:00"/>
    <x v="995"/>
    <d v="2016-05-03T00:00:00"/>
    <x v="6"/>
    <s v="May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d v="2017-01-31T00:00:00"/>
    <d v="2017-03-02T00:00:00"/>
    <x v="1"/>
    <d v="2017-03-02T00:00:00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2"/>
    <d v="2016-12-30T00:00:00"/>
    <d v="2017-02-01T00:00:00"/>
    <x v="582"/>
    <d v="2017-02-01T00:00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2"/>
    <d v="2016-06-01T00:00:00"/>
    <d v="2016-07-01T00:00:00"/>
    <x v="679"/>
    <d v="2016-07-01T00:00:00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2"/>
    <d v="2016-11-28T00:00:00"/>
    <d v="2016-12-28T00:00:00"/>
    <x v="681"/>
    <d v="2016-12-28T00:00:00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0"/>
    <d v="2015-09-05T00:00:00"/>
    <d v="2015-09-28T00:00:00"/>
    <x v="1131"/>
    <d v="2015-09-28T00:00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d v="2015-06-01T00:00:00"/>
    <d v="2015-07-01T00:00:00"/>
    <x v="1526"/>
    <d v="2015-07-01T00:00:00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0"/>
    <d v="2015-09-30T00:00:00"/>
    <d v="2015-10-25T00:00:00"/>
    <x v="1525"/>
    <d v="2015-10-25T00:00:00"/>
    <x v="8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d v="2017-01-19T00:00:00"/>
    <d v="2017-02-16T00:00:00"/>
    <x v="1527"/>
    <d v="2017-02-16T00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3"/>
    <d v="2014-09-11T00:00:00"/>
    <d v="2014-10-14T00:00:00"/>
    <x v="1528"/>
    <d v="2014-10-14T00:00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3"/>
    <d v="2014-08-20T00:00:00"/>
    <d v="2014-09-19T00:00:00"/>
    <x v="855"/>
    <d v="2014-09-19T00:00:00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0"/>
    <d v="2015-09-14T00:00:00"/>
    <d v="2015-10-08T00:00:00"/>
    <x v="311"/>
    <d v="2015-10-08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2"/>
    <d v="2016-11-01T00:00:00"/>
    <d v="2016-12-01T00:00:00"/>
    <x v="463"/>
    <d v="2016-12-01T00:00:00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0"/>
    <d v="2015-05-11T00:00:00"/>
    <d v="2015-06-11T00:00:00"/>
    <x v="123"/>
    <d v="2015-06-11T00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0"/>
    <d v="2015-08-14T00:00:00"/>
    <d v="2015-09-11T00:00:00"/>
    <x v="56"/>
    <d v="2015-09-11T00:00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d v="2015-06-12T00:00:00"/>
    <d v="2015-07-12T00:00:00"/>
    <x v="1215"/>
    <d v="2015-07-12T00:00:00"/>
    <x v="0"/>
    <s v="July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0"/>
    <d v="2015-03-05T00:00:00"/>
    <d v="2015-04-04T00:00:00"/>
    <x v="35"/>
    <d v="2015-04-04T00:00:00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0"/>
    <d v="2015-05-21T00:00:00"/>
    <d v="2015-06-20T00:00:00"/>
    <x v="791"/>
    <d v="2015-06-20T00:00:00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3"/>
    <d v="2014-10-06T00:00:00"/>
    <d v="2014-11-05T00:00:00"/>
    <x v="803"/>
    <d v="2014-11-05T00:00:00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d v="2015-05-22T00:00:00"/>
    <d v="2015-06-21T00:00:00"/>
    <x v="1492"/>
    <d v="2015-06-21T00:00:00"/>
    <x v="5"/>
    <s v="June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d v="2016-08-08T00:00:00"/>
    <d v="2016-09-07T00:00:00"/>
    <x v="1529"/>
    <d v="2016-09-07T00:00:00"/>
    <x v="10"/>
    <s v="September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2"/>
    <d v="2016-08-20T00:00:00"/>
    <d v="2016-09-07T00:00:00"/>
    <x v="1530"/>
    <d v="2016-09-07T00:00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0"/>
    <d v="2015-02-23T00:00:00"/>
    <d v="2015-03-25T00:00:00"/>
    <x v="297"/>
    <d v="2015-03-25T00:00:00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"/>
    <d v="2014-09-07T00:00:00"/>
    <d v="2014-10-07T00:00:00"/>
    <x v="317"/>
    <d v="2014-10-07T00:00:00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0"/>
    <d v="2015-05-20T00:00:00"/>
    <d v="2015-06-10T00:00:00"/>
    <x v="1046"/>
    <d v="2015-06-10T00:00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d v="2017-01-23T00:00:00"/>
    <d v="2017-02-22T00:00:00"/>
    <x v="1127"/>
    <d v="2017-02-22T00:00:00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d v="2014-12-09T00:00:00"/>
    <d v="2015-01-08T00:00:00"/>
    <x v="1346"/>
    <d v="2015-01-08T00:00:00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2"/>
    <d v="2016-09-01T00:00:00"/>
    <d v="2016-09-30T00:00:00"/>
    <x v="772"/>
    <d v="2016-09-30T00:00:00"/>
    <x v="8"/>
    <s v="September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0"/>
    <d v="2015-10-26T00:00:00"/>
    <d v="2015-11-30T00:00:00"/>
    <x v="537"/>
    <d v="2015-11-30T00:00:00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d v="2015-06-16T00:00:00"/>
    <d v="2015-07-16T00:00:00"/>
    <x v="153"/>
    <d v="2015-07-16T00:00:00"/>
    <x v="0"/>
    <s v="Jul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3"/>
    <d v="2014-11-21T00:00:00"/>
    <d v="2014-12-21T00:00:00"/>
    <x v="1027"/>
    <d v="2014-12-21T00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0"/>
    <d v="2015-10-07T00:00:00"/>
    <d v="2015-10-30T00:00:00"/>
    <x v="1531"/>
    <d v="2015-10-30T00:00:00"/>
    <x v="9"/>
    <s v="October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0"/>
    <d v="2015-01-12T00:00:00"/>
    <d v="2015-01-28T00:00:00"/>
    <x v="796"/>
    <d v="2015-01-28T00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0"/>
    <d v="2015-11-03T00:00:00"/>
    <d v="2015-12-03T00:00:00"/>
    <x v="996"/>
    <d v="2015-12-03T00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0"/>
    <d v="2015-05-12T00:00:00"/>
    <d v="2015-06-12T00:00:00"/>
    <x v="1220"/>
    <d v="2015-06-12T00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d v="2015-06-17T00:00:00"/>
    <d v="2015-07-17T00:00:00"/>
    <x v="951"/>
    <d v="2015-07-17T00:00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d v="2016-08-08T00:00:00"/>
    <d v="2016-08-24T00:00:00"/>
    <x v="1529"/>
    <d v="2016-08-24T00:00:00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0"/>
    <d v="2015-05-13T00:00:00"/>
    <d v="2015-06-16T00:00:00"/>
    <x v="1532"/>
    <d v="2015-06-16T00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d v="2015-06-12T00:00:00"/>
    <d v="2015-07-12T00:00:00"/>
    <x v="1215"/>
    <d v="2015-07-12T00:00:00"/>
    <x v="0"/>
    <s v="July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"/>
    <d v="2014-10-03T00:00:00"/>
    <d v="2014-11-02T00:00:00"/>
    <x v="997"/>
    <d v="2014-11-02T00:00:00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0"/>
    <d v="2015-10-07T00:00:00"/>
    <d v="2015-11-06T00:00:00"/>
    <x v="1531"/>
    <d v="2015-11-06T00:00:00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2"/>
    <d v="2016-08-29T00:00:00"/>
    <d v="2016-09-14T00:00:00"/>
    <x v="773"/>
    <d v="2016-09-14T00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2"/>
    <d v="2016-01-31T00:00:00"/>
    <d v="2016-03-15T00:00:00"/>
    <x v="374"/>
    <d v="2016-03-15T00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0"/>
    <d v="2015-01-13T00:00:00"/>
    <d v="2015-02-08T00:00:00"/>
    <x v="1049"/>
    <d v="2015-02-08T00:0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d v="2016-02-26T00:00:00"/>
    <d v="2016-03-31T00:00:00"/>
    <x v="792"/>
    <d v="2016-03-31T00:00:00"/>
    <x v="2"/>
    <s v="Mar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"/>
    <d v="2014-10-19T00:00:00"/>
    <d v="2014-11-18T00:00:00"/>
    <x v="549"/>
    <d v="2014-11-18T00:00:00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0"/>
    <d v="2015-04-30T00:00:00"/>
    <d v="2015-05-30T00:00:00"/>
    <x v="864"/>
    <d v="2015-05-30T00:00:00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2"/>
    <d v="2016-03-01T00:00:00"/>
    <d v="2016-03-31T00:00:00"/>
    <x v="881"/>
    <d v="2016-03-31T00:00:00"/>
    <x v="7"/>
    <s v="March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d v="2015-04-27T00:00:00"/>
    <d v="2015-06-01T00:00:00"/>
    <x v="529"/>
    <d v="2015-06-01T00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0"/>
    <d v="2015-08-02T00:00:00"/>
    <d v="2015-09-01T00:00:00"/>
    <x v="711"/>
    <d v="2015-09-01T00:00:00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2"/>
    <d v="2016-03-15T00:00:00"/>
    <d v="2016-04-28T00:00:00"/>
    <x v="746"/>
    <d v="2016-04-28T00:00:00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2"/>
    <d v="2016-01-10T00:00:00"/>
    <d v="2016-02-10T00:00:00"/>
    <x v="1533"/>
    <d v="2016-02-10T00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d v="2016-01-11T00:00:00"/>
    <d v="2016-01-29T00:00:00"/>
    <x v="474"/>
    <d v="2016-01-29T00:00:00"/>
    <x v="1"/>
    <s v="January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d v="2017-01-27T00:00:00"/>
    <d v="2017-02-28T00:00:00"/>
    <x v="540"/>
    <d v="2017-02-28T00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2"/>
    <d v="2016-07-16T00:00:00"/>
    <d v="2016-08-15T00:00:00"/>
    <x v="1477"/>
    <d v="2016-08-15T00:00:00"/>
    <x v="3"/>
    <s v="August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0"/>
    <d v="2015-11-03T00:00:00"/>
    <d v="2015-11-28T00:00:00"/>
    <x v="996"/>
    <d v="2015-11-28T00:00:00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2"/>
    <d v="2016-05-15T00:00:00"/>
    <d v="2016-06-20T00:00:00"/>
    <x v="1132"/>
    <d v="2016-06-20T00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d v="2017-01-23T00:00:00"/>
    <d v="2017-02-20T00:00:00"/>
    <x v="1127"/>
    <d v="2017-02-20T00:00:00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1"/>
    <d v="2017-02-09T00:00:00"/>
    <d v="2017-03-11T00:00:00"/>
    <x v="296"/>
    <d v="2017-03-11T00:00:00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0"/>
    <d v="2015-08-16T00:00:00"/>
    <d v="2015-09-16T00:00:00"/>
    <x v="1534"/>
    <d v="2015-09-16T00:00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0"/>
    <d v="2015-10-05T00:00:00"/>
    <d v="2015-12-04T00:00:00"/>
    <x v="467"/>
    <d v="2015-12-04T00:00:00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1"/>
    <d v="2017-02-02T00:00:00"/>
    <d v="2017-03-04T00:00:00"/>
    <x v="1291"/>
    <d v="2017-03-04T00:00:00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0"/>
    <d v="2015-05-17T00:00:00"/>
    <d v="2015-06-16T00:00:00"/>
    <x v="968"/>
    <d v="2015-06-16T00:00:00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2"/>
    <d v="2016-08-27T00:00:00"/>
    <d v="2016-09-26T00:00:00"/>
    <x v="683"/>
    <d v="2016-09-26T00:00:00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0"/>
    <d v="2015-11-01T00:00:00"/>
    <d v="2015-11-22T00:00:00"/>
    <x v="1535"/>
    <d v="2015-11-22T00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0"/>
    <d v="2015-07-08T00:00:00"/>
    <d v="2015-07-27T00:00:00"/>
    <x v="894"/>
    <d v="2015-07-27T00:00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0"/>
    <d v="2015-08-23T00:00:00"/>
    <d v="2015-09-12T00:00:00"/>
    <x v="133"/>
    <d v="2015-09-12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0"/>
    <d v="2015-09-14T00:00:00"/>
    <d v="2015-10-14T00:00:00"/>
    <x v="311"/>
    <d v="2015-10-14T00:00:00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0"/>
    <d v="2015-04-08T00:00:00"/>
    <d v="2015-04-29T00:00:00"/>
    <x v="514"/>
    <d v="2015-04-29T00:00:00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d v="2016-06-17T00:00:00"/>
    <d v="2016-08-01T00:00:00"/>
    <x v="774"/>
    <d v="2016-08-01T00:00:00"/>
    <x v="0"/>
    <s v="August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2"/>
    <d v="2016-11-07T00:00:00"/>
    <d v="2016-12-07T00:00:00"/>
    <x v="1536"/>
    <d v="2016-12-07T00:00:00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d v="2015-02-21T00:00:00"/>
    <d v="2015-03-28T00:00:00"/>
    <x v="1537"/>
    <d v="2015-03-28T00:00:00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2"/>
    <d v="2016-11-22T00:00:00"/>
    <d v="2016-12-22T00:00:00"/>
    <x v="571"/>
    <d v="2016-12-22T00:00:00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d v="2015-07-01T00:00:00"/>
    <d v="2015-07-31T00:00:00"/>
    <x v="134"/>
    <d v="2015-07-31T00:00:00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2"/>
    <d v="2016-05-03T00:00:00"/>
    <d v="2016-06-09T00:00:00"/>
    <x v="1137"/>
    <d v="2016-06-09T00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2"/>
    <d v="2016-04-14T00:00:00"/>
    <d v="2016-05-14T00:00:00"/>
    <x v="535"/>
    <d v="2016-05-14T00:00:00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2"/>
    <d v="2016-03-23T00:00:00"/>
    <d v="2016-04-13T00:00:00"/>
    <x v="678"/>
    <d v="2016-04-13T00:00:00"/>
    <x v="7"/>
    <s v="April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2"/>
    <d v="2016-09-15T00:00:00"/>
    <d v="2016-10-16T00:00:00"/>
    <x v="125"/>
    <d v="2016-10-16T00:00:00"/>
    <x v="8"/>
    <s v="October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0"/>
    <d v="2015-09-06T00:00:00"/>
    <d v="2015-10-06T00:00:00"/>
    <x v="1497"/>
    <d v="2015-10-06T00:00:00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0"/>
    <d v="2015-09-17T00:00:00"/>
    <d v="2015-10-17T00:00:00"/>
    <x v="1180"/>
    <d v="2015-10-17T00:00:0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2"/>
    <d v="2016-10-21T00:00:00"/>
    <d v="2016-11-11T00:00:00"/>
    <x v="1292"/>
    <d v="2016-11-11T00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2"/>
    <d v="2016-01-13T00:00:00"/>
    <d v="2016-01-26T00:00:00"/>
    <x v="744"/>
    <d v="2016-01-26T00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0"/>
    <d v="2015-04-11T00:00:00"/>
    <d v="2015-05-08T00:00:00"/>
    <x v="1538"/>
    <d v="2015-05-08T00:00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2"/>
    <d v="2016-04-06T00:00:00"/>
    <d v="2016-05-06T00:00:00"/>
    <x v="1247"/>
    <d v="2016-05-06T00:00:00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d v="2014-07-06T00:00:00"/>
    <d v="2014-08-08T00:00:00"/>
    <x v="1474"/>
    <d v="2014-08-08T00:00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2"/>
    <d v="2016-05-08T00:00:00"/>
    <d v="2016-06-07T00:00:00"/>
    <x v="976"/>
    <d v="2016-06-07T00:00:00"/>
    <x v="5"/>
    <s v="June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d v="2016-03-02T00:00:00"/>
    <d v="2016-04-10T00:00:00"/>
    <x v="1483"/>
    <d v="2016-04-10T00:0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d v="2014-12-17T00:00:00"/>
    <d v="2015-01-31T00:00:00"/>
    <x v="555"/>
    <d v="2015-01-31T00:00:00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2"/>
    <d v="2016-05-22T00:00:00"/>
    <d v="2016-06-21T00:00:00"/>
    <x v="1430"/>
    <d v="2016-06-21T00:00:00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d v="2014-10-01T00:00:00"/>
    <d v="2014-10-15T00:00:00"/>
    <x v="470"/>
    <d v="2014-10-15T00:00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2"/>
    <d v="2016-05-30T00:00:00"/>
    <d v="2016-06-21T00:00:00"/>
    <x v="940"/>
    <d v="2016-06-21T00:00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2"/>
    <d v="2016-08-26T00:00:00"/>
    <d v="2016-09-25T00:00:00"/>
    <x v="1539"/>
    <d v="2016-09-25T00:00:00"/>
    <x v="10"/>
    <s v="September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2"/>
    <d v="2016-05-22T00:00:00"/>
    <d v="2016-06-05T00:00:00"/>
    <x v="1430"/>
    <d v="2016-06-05T00:00:0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d v="2015-03-01T00:00:00"/>
    <d v="2015-04-05T00:00:00"/>
    <x v="933"/>
    <d v="2015-04-05T00:00:00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0"/>
    <d v="2015-02-06T00:00:00"/>
    <d v="2015-03-08T00:00:00"/>
    <x v="1352"/>
    <d v="2015-03-08T00:00:00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2"/>
    <d v="2016-04-08T00:00:00"/>
    <d v="2016-05-08T00:00:00"/>
    <x v="8"/>
    <d v="2016-05-08T00:00:00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d v="2014-07-02T00:00:00"/>
    <d v="2014-07-04T00:00:00"/>
    <x v="1540"/>
    <d v="2014-07-04T00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d v="2014-07-17T00:00:00"/>
    <d v="2014-07-27T00:00:00"/>
    <x v="325"/>
    <d v="2014-07-27T00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0"/>
    <d v="2015-03-02T00:00:00"/>
    <d v="2015-04-01T00:00:00"/>
    <x v="418"/>
    <d v="2015-04-01T00:00:00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d v="2015-09-01T00:00:00"/>
    <d v="2015-10-06T00:00:00"/>
    <x v="188"/>
    <d v="2015-10-06T00:00:00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"/>
    <d v="2014-06-19T00:00:00"/>
    <d v="2014-07-19T00:00:00"/>
    <x v="568"/>
    <d v="2014-07-19T00:00:0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0"/>
    <d v="2015-05-24T00:00:00"/>
    <d v="2015-06-15T00:00:00"/>
    <x v="1541"/>
    <d v="2015-06-15T00:00:0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d v="2015-06-30T00:00:00"/>
    <d v="2015-07-30T00:00:00"/>
    <x v="1038"/>
    <d v="2015-07-30T00:00:00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d v="2014-07-07T00:00:00"/>
    <d v="2014-08-03T00:00:00"/>
    <x v="411"/>
    <d v="2014-08-03T00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2"/>
    <d v="2016-03-08T00:00:00"/>
    <d v="2016-04-05T00:00:00"/>
    <x v="301"/>
    <d v="2016-04-05T00:00:00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3"/>
    <d v="2014-09-19T00:00:00"/>
    <d v="2014-10-10T00:00:00"/>
    <x v="478"/>
    <d v="2014-10-10T00:00:00"/>
    <x v="8"/>
    <s v="October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1"/>
    <d v="2017-02-03T00:00:00"/>
    <d v="2017-02-24T00:00:00"/>
    <x v="1356"/>
    <d v="2017-02-24T00:00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2"/>
    <d v="2016-06-28T00:00:00"/>
    <d v="2016-07-28T00:00:00"/>
    <x v="1043"/>
    <d v="2016-07-28T00:00:00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2"/>
    <d v="2016-11-11T00:00:00"/>
    <d v="2016-12-06T00:00:00"/>
    <x v="1214"/>
    <d v="2016-12-06T00:00:00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2"/>
    <d v="2016-05-20T00:00:00"/>
    <d v="2016-06-12T00:00:00"/>
    <x v="783"/>
    <d v="2016-06-12T00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0"/>
    <d v="2015-02-27T00:00:00"/>
    <d v="2015-03-31T00:00:00"/>
    <x v="1504"/>
    <d v="2015-03-31T00:00:00"/>
    <x v="2"/>
    <s v="March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2"/>
    <d v="2016-03-23T00:00:00"/>
    <d v="2016-04-13T00:00:00"/>
    <x v="678"/>
    <d v="2016-04-13T00:00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d v="2014-07-30T00:00:00"/>
    <d v="2014-08-29T00:00:00"/>
    <x v="457"/>
    <d v="2014-08-29T00:00:00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d v="2015-02-17T00:00:00"/>
    <d v="2015-04-17T00:00:00"/>
    <x v="136"/>
    <d v="2015-04-17T00:00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0"/>
    <d v="2015-02-18T00:00:00"/>
    <d v="2015-02-25T00:00:00"/>
    <x v="1494"/>
    <d v="2015-02-25T00:00:0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2"/>
    <d v="2016-04-24T00:00:00"/>
    <d v="2016-05-08T00:00:00"/>
    <x v="1030"/>
    <d v="2016-05-08T00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2"/>
    <d v="2016-04-06T00:00:00"/>
    <d v="2016-04-29T00:00:00"/>
    <x v="1247"/>
    <d v="2016-04-29T00:00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2"/>
    <d v="2016-05-22T00:00:00"/>
    <d v="2016-06-13T00:00:00"/>
    <x v="1430"/>
    <d v="2016-06-13T00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0"/>
    <d v="2015-10-25T00:00:00"/>
    <d v="2015-11-29T00:00:00"/>
    <x v="1542"/>
    <d v="2015-11-29T00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3"/>
    <d v="2014-06-16T00:00:00"/>
    <d v="2014-07-23T00:00:00"/>
    <x v="1023"/>
    <d v="2014-07-23T00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d v="2016-05-05T00:00:00"/>
    <d v="2016-07-01T00:00:00"/>
    <x v="1357"/>
    <d v="2016-07-01T00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2"/>
    <d v="2016-04-19T00:00:00"/>
    <d v="2016-05-02T00:00:00"/>
    <x v="232"/>
    <d v="2016-05-02T00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d v="2015-09-23T00:00:00"/>
    <d v="2015-10-28T00:00:00"/>
    <x v="48"/>
    <d v="2015-10-28T00:00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2"/>
    <d v="2016-04-29T00:00:00"/>
    <d v="2016-05-10T00:00:00"/>
    <x v="536"/>
    <d v="2016-05-10T00:00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2"/>
    <d v="2016-06-15T00:00:00"/>
    <d v="2016-07-15T00:00:00"/>
    <x v="879"/>
    <d v="2016-07-15T00:00:00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d v="2014-07-02T00:00:00"/>
    <d v="2014-08-01T00:00:00"/>
    <x v="1540"/>
    <d v="2014-08-01T00:00:0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3"/>
    <d v="2014-10-20T00:00:00"/>
    <d v="2014-11-19T00:00:00"/>
    <x v="46"/>
    <d v="2014-11-19T00:00:00"/>
    <x v="9"/>
    <s v="November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d v="2017-01-10T00:00:00"/>
    <d v="2017-02-24T00:00:00"/>
    <x v="743"/>
    <d v="2017-02-24T00:00:00"/>
    <x v="1"/>
    <s v="February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2"/>
    <d v="2016-11-22T00:00:00"/>
    <d v="2016-12-14T00:00:00"/>
    <x v="571"/>
    <d v="2016-12-14T00:00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3"/>
    <d v="2014-08-14T00:00:00"/>
    <d v="2014-09-01T00:00:00"/>
    <x v="541"/>
    <d v="2014-09-01T00:00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d v="2015-02-20T00:00:00"/>
    <d v="2015-03-06T00:00:00"/>
    <x v="499"/>
    <d v="2015-03-06T00:00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d v="2014-07-31T00:00:00"/>
    <d v="2014-08-19T00:00:00"/>
    <x v="800"/>
    <d v="2014-08-19T00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d v="2016-02-22T00:00:00"/>
    <d v="2016-03-15T00:00:00"/>
    <x v="762"/>
    <d v="2016-03-15T00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0"/>
    <d v="2015-11-12T00:00:00"/>
    <d v="2015-12-12T00:00:00"/>
    <x v="211"/>
    <d v="2015-12-12T00:00:00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d v="2015-04-12T00:00:00"/>
    <d v="2015-05-12T00:00:00"/>
    <x v="205"/>
    <d v="2015-05-12T00:00:00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0"/>
    <d v="2015-07-07T00:00:00"/>
    <d v="2015-08-01T00:00:00"/>
    <x v="458"/>
    <d v="2015-08-01T00:00:00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3"/>
    <d v="2014-11-25T00:00:00"/>
    <d v="2015-01-01T00:00:00"/>
    <x v="497"/>
    <d v="2015-01-01T00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2"/>
    <d v="2016-11-15T00:00:00"/>
    <d v="2017-01-14T00:00:00"/>
    <x v="1141"/>
    <d v="2017-01-14T00:00:0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2"/>
    <d v="2016-11-16T00:00:00"/>
    <d v="2016-12-17T00:00:00"/>
    <x v="617"/>
    <d v="2016-12-17T00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0"/>
    <d v="2015-11-04T00:00:00"/>
    <d v="2015-12-02T00:00:00"/>
    <x v="1424"/>
    <d v="2015-12-02T00:00:00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3"/>
    <d v="2014-08-04T00:00:00"/>
    <d v="2014-08-24T00:00:00"/>
    <x v="163"/>
    <d v="2014-08-24T00:00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d v="2015-06-24T00:00:00"/>
    <d v="2015-07-18T00:00:00"/>
    <x v="466"/>
    <d v="2015-07-18T00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0"/>
    <d v="2015-09-28T00:00:00"/>
    <d v="2015-10-28T00:00:00"/>
    <x v="373"/>
    <d v="2015-10-28T00:00:00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"/>
    <d v="2014-05-06T00:00:00"/>
    <d v="2014-05-18T00:00:00"/>
    <x v="1543"/>
    <d v="2014-05-18T00:00:00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0"/>
    <d v="2015-02-24T00:00:00"/>
    <d v="2015-04-25T00:00:00"/>
    <x v="1342"/>
    <d v="2015-04-25T00:00:00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0"/>
    <d v="2015-02-18T00:00:00"/>
    <d v="2015-03-20T00:00:00"/>
    <x v="1494"/>
    <d v="2015-03-20T00:00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3"/>
    <d v="2014-08-07T00:00:00"/>
    <d v="2014-08-31T00:00:00"/>
    <x v="1385"/>
    <d v="2014-08-31T00:00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0"/>
    <d v="2015-08-09T00:00:00"/>
    <d v="2015-08-26T00:00:00"/>
    <x v="1482"/>
    <d v="2015-08-26T00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3"/>
    <d v="2014-10-25T00:00:00"/>
    <d v="2014-11-29T00:00:00"/>
    <x v="1544"/>
    <d v="2014-11-29T00:00:00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0"/>
    <d v="2015-02-08T00:00:00"/>
    <d v="2015-03-10T00:00:00"/>
    <x v="331"/>
    <d v="2015-03-10T00:00:00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2"/>
    <d v="2016-07-08T00:00:00"/>
    <d v="2016-08-01T00:00:00"/>
    <x v="304"/>
    <d v="2016-08-01T00:00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2"/>
    <d v="2016-06-03T00:00:00"/>
    <d v="2016-06-23T00:00:00"/>
    <x v="982"/>
    <d v="2016-06-23T00:00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0"/>
    <d v="2015-10-14T00:00:00"/>
    <d v="2015-11-20T00:00:00"/>
    <x v="83"/>
    <d v="2015-11-20T00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"/>
    <d v="2014-11-10T00:00:00"/>
    <d v="2014-12-10T00:00:00"/>
    <x v="1420"/>
    <d v="2014-12-10T00:00:00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"/>
    <d v="2014-11-03T00:00:00"/>
    <d v="2014-12-03T00:00:00"/>
    <x v="504"/>
    <d v="2014-12-03T00:00:00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3"/>
    <d v="2014-11-04T00:00:00"/>
    <d v="2014-12-14T00:00:00"/>
    <x v="509"/>
    <d v="2014-12-14T00:00:00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d v="2015-05-19T00:00:00"/>
    <d v="2015-06-18T00:00:00"/>
    <x v="511"/>
    <d v="2015-06-18T00:00:00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2"/>
    <d v="2016-05-04T00:00:00"/>
    <d v="2016-06-03T00:00:00"/>
    <x v="1454"/>
    <d v="2016-06-03T00:00:00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3"/>
    <d v="2014-06-25T00:00:00"/>
    <d v="2014-07-10T00:00:00"/>
    <x v="574"/>
    <d v="2014-07-10T00:00:00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d v="2014-07-10T00:00:00"/>
    <d v="2014-08-08T00:00:00"/>
    <x v="448"/>
    <d v="2014-08-08T00:00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2"/>
    <d v="2016-03-17T00:00:00"/>
    <d v="2016-05-06T00:00:00"/>
    <x v="9"/>
    <d v="2016-05-06T00:00:00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3"/>
    <d v="2014-10-11T00:00:00"/>
    <d v="2014-11-05T00:00:00"/>
    <x v="673"/>
    <d v="2014-11-05T00:00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"/>
    <d v="2014-06-27T00:00:00"/>
    <d v="2014-07-27T00:00:00"/>
    <x v="777"/>
    <d v="2014-07-27T00:00:00"/>
    <x v="0"/>
    <s v="July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0"/>
    <d v="2015-05-16T00:00:00"/>
    <d v="2015-05-30T00:00:00"/>
    <x v="516"/>
    <d v="2015-05-30T00:0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3"/>
    <d v="2014-05-05T00:00:00"/>
    <d v="2014-05-31T00:00:00"/>
    <x v="1545"/>
    <d v="2014-05-31T00:00:00"/>
    <x v="5"/>
    <s v="M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2"/>
    <d v="2016-01-09T00:00:00"/>
    <d v="2016-02-18T00:00:00"/>
    <x v="1546"/>
    <d v="2016-02-18T00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3"/>
    <d v="2014-10-29T00:00:00"/>
    <d v="2014-11-21T00:00:00"/>
    <x v="979"/>
    <d v="2014-11-21T00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0"/>
    <d v="2015-01-22T00:00:00"/>
    <d v="2015-02-21T00:00:00"/>
    <x v="1125"/>
    <d v="2015-02-21T00:00:00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d v="2014-07-14T00:00:00"/>
    <d v="2014-08-28T00:00:00"/>
    <x v="155"/>
    <d v="2014-08-28T00:00:00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0"/>
    <d v="2015-07-08T00:00:00"/>
    <d v="2015-08-07T00:00:00"/>
    <x v="894"/>
    <d v="2015-08-07T00:00:00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0"/>
    <d v="2015-10-13T00:00:00"/>
    <d v="2015-11-11T00:00:00"/>
    <x v="1211"/>
    <d v="2015-11-11T00:00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0"/>
    <d v="2015-05-26T00:00:00"/>
    <d v="2015-06-25T00:00:00"/>
    <x v="829"/>
    <d v="2015-06-25T00:00:00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0"/>
    <d v="2015-05-28T00:00:00"/>
    <d v="2015-06-17T00:00:00"/>
    <x v="880"/>
    <d v="2015-06-17T00:00:00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d v="2016-02-09T00:00:00"/>
    <d v="2016-03-01T00:00:00"/>
    <x v="876"/>
    <d v="2016-03-01T00:00:00"/>
    <x v="2"/>
    <s v="March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3"/>
    <d v="2014-06-01T00:00:00"/>
    <d v="2014-07-16T00:00:00"/>
    <x v="12"/>
    <d v="2014-07-16T00:00:00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3"/>
    <d v="2014-06-06T00:00:00"/>
    <d v="2014-07-06T00:00:00"/>
    <x v="988"/>
    <d v="2014-07-06T00:00:00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"/>
    <d v="2014-06-18T00:00:00"/>
    <d v="2014-07-18T00:00:00"/>
    <x v="1386"/>
    <d v="2014-07-18T00:00:00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2"/>
    <d v="2016-06-23T00:00:00"/>
    <d v="2016-07-31T00:00:00"/>
    <x v="682"/>
    <d v="2016-07-31T00:00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2"/>
    <d v="2016-05-09T00:00:00"/>
    <d v="2016-06-06T00:00:00"/>
    <x v="1226"/>
    <d v="2016-06-06T00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0"/>
    <d v="2015-09-17T00:00:00"/>
    <d v="2015-10-07T00:00:00"/>
    <x v="1180"/>
    <d v="2015-10-07T00:00:00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"/>
    <d v="2014-08-28T00:00:00"/>
    <d v="2014-09-27T00:00:00"/>
    <x v="1145"/>
    <d v="2014-09-27T00:00:00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0"/>
    <d v="2015-02-18T00:00:00"/>
    <d v="2015-02-27T00:00:00"/>
    <x v="1494"/>
    <d v="2015-02-27T00:00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2"/>
    <d v="2016-11-01T00:00:00"/>
    <d v="2016-12-01T00:00:00"/>
    <x v="463"/>
    <d v="2016-12-01T00:00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2"/>
    <d v="2016-04-06T00:00:00"/>
    <d v="2016-04-17T00:00:00"/>
    <x v="1247"/>
    <d v="2016-04-17T00:0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0"/>
    <d v="2015-03-26T00:00:00"/>
    <d v="2015-04-23T00:00:00"/>
    <x v="55"/>
    <d v="2015-04-23T00:0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3"/>
    <d v="2014-09-12T00:00:00"/>
    <d v="2014-10-25T00:00:00"/>
    <x v="307"/>
    <d v="2014-10-25T00:00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3"/>
    <d v="2014-04-23T00:00:00"/>
    <d v="2014-05-23T00:00:00"/>
    <x v="1547"/>
    <d v="2014-05-23T00:00:00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2"/>
    <d v="2016-03-19T00:00:00"/>
    <d v="2016-04-06T00:00:00"/>
    <x v="1548"/>
    <d v="2016-04-06T00:0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d v="2016-02-04T00:00:00"/>
    <d v="2016-02-13T00:00:00"/>
    <x v="1549"/>
    <d v="2016-02-13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0"/>
    <d v="2015-02-02T00:00:00"/>
    <d v="2015-03-04T00:00:00"/>
    <x v="1178"/>
    <d v="2015-03-04T00:00:00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0"/>
    <d v="2015-11-15T00:00:00"/>
    <d v="2015-12-13T00:00:00"/>
    <x v="45"/>
    <d v="2015-12-13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d v="2015-03-25T00:00:00"/>
    <d v="2015-04-24T00:00:00"/>
    <x v="1550"/>
    <d v="2015-04-24T00:00:00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0"/>
    <d v="2015-01-14T00:00:00"/>
    <d v="2015-02-05T00:00:00"/>
    <x v="973"/>
    <d v="2015-02-05T00:00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3"/>
    <d v="2014-09-02T00:00:00"/>
    <d v="2014-10-04T00:00:00"/>
    <x v="1121"/>
    <d v="2014-10-04T00:00:00"/>
    <x v="8"/>
    <s v="October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3"/>
    <d v="2014-09-01T00:00:00"/>
    <d v="2014-09-20T00:00:00"/>
    <x v="1551"/>
    <d v="2014-09-20T00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"/>
    <d v="2014-06-02T00:00:00"/>
    <d v="2014-07-02T00:00:00"/>
    <x v="154"/>
    <d v="2014-07-02T00:00:00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0"/>
    <d v="2015-02-03T00:00:00"/>
    <d v="2015-02-28T00:00:00"/>
    <x v="397"/>
    <d v="2015-02-28T00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d v="2016-10-18T00:00:00"/>
    <d v="2016-11-01T00:00:00"/>
    <x v="1224"/>
    <d v="2016-11-01T00:00:00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3"/>
    <d v="2014-06-30T00:00:00"/>
    <d v="2014-07-30T00:00:00"/>
    <x v="1148"/>
    <d v="2014-07-30T00:00:00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d v="2014-07-19T00:00:00"/>
    <d v="2014-08-18T00:00:00"/>
    <x v="1033"/>
    <d v="2014-08-18T00:00:00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2"/>
    <d v="2016-01-11T00:00:00"/>
    <d v="2016-02-05T00:00:00"/>
    <x v="474"/>
    <d v="2016-02-05T00:00:00"/>
    <x v="1"/>
    <s v="February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3"/>
    <d v="2014-05-16T00:00:00"/>
    <d v="2014-06-16T00:00:00"/>
    <x v="827"/>
    <d v="2014-06-16T00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3"/>
    <d v="2014-06-10T00:00:00"/>
    <d v="2014-07-10T00:00:00"/>
    <x v="407"/>
    <d v="2014-07-10T00:00:00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2"/>
    <d v="2016-07-21T00:00:00"/>
    <d v="2016-08-06T00:00:00"/>
    <x v="11"/>
    <d v="2016-08-06T00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d v="2014-07-31T00:00:00"/>
    <d v="2014-08-21T00:00:00"/>
    <x v="800"/>
    <d v="2014-08-21T00:00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0"/>
    <d v="2015-07-20T00:00:00"/>
    <d v="2015-08-19T00:00:00"/>
    <x v="1301"/>
    <d v="2015-08-19T00:00:0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0"/>
    <d v="2015-04-06T00:00:00"/>
    <d v="2015-05-02T00:00:00"/>
    <x v="544"/>
    <d v="2015-05-02T00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2"/>
    <d v="2016-01-05T00:00:00"/>
    <d v="2016-01-18T00:00:00"/>
    <x v="1239"/>
    <d v="2016-01-18T00:00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3"/>
    <d v="2014-06-18T00:00:00"/>
    <d v="2014-07-11T00:00:00"/>
    <x v="1386"/>
    <d v="2014-07-11T00:00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0"/>
    <d v="2015-10-17T00:00:00"/>
    <d v="2015-11-13T00:00:00"/>
    <x v="1410"/>
    <d v="2015-11-13T00:00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d v="2015-04-30T00:00:00"/>
    <d v="2015-05-30T00:00:00"/>
    <x v="864"/>
    <d v="2015-05-30T00:00:00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3"/>
    <d v="2014-08-10T00:00:00"/>
    <d v="2014-09-09T00:00:00"/>
    <x v="1522"/>
    <d v="2014-09-09T00:00:00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d v="2016-05-31T00:00:00"/>
    <d v="2016-06-08T00:00:00"/>
    <x v="1552"/>
    <d v="2016-06-08T00:00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0"/>
    <d v="2015-09-25T00:00:00"/>
    <d v="2015-10-23T00:00:00"/>
    <x v="423"/>
    <d v="2015-10-23T00:00:00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d v="2015-01-12T00:00:00"/>
    <d v="2015-02-05T00:00:00"/>
    <x v="796"/>
    <d v="2015-02-05T00:00:00"/>
    <x v="1"/>
    <s v="February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d v="2016-02-02T00:00:00"/>
    <d v="2016-03-18T00:00:00"/>
    <x v="167"/>
    <d v="2016-03-18T00:00:00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3"/>
    <d v="2014-11-16T00:00:00"/>
    <d v="2014-12-16T00:00:00"/>
    <x v="191"/>
    <d v="2014-12-16T00:00:00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d v="2016-06-10T00:00:00"/>
    <d v="2016-07-08T00:00:00"/>
    <x v="1501"/>
    <d v="2016-07-08T00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0"/>
    <d v="2015-02-01T00:00:00"/>
    <d v="2015-04-02T00:00:00"/>
    <x v="391"/>
    <d v="2015-04-02T00:00:00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0"/>
    <d v="2015-03-25T00:00:00"/>
    <d v="2015-04-21T00:00:00"/>
    <x v="1550"/>
    <d v="2015-04-21T00:00:00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3"/>
    <d v="2014-06-30T00:00:00"/>
    <d v="2014-07-22T00:00:00"/>
    <x v="1148"/>
    <d v="2014-07-22T00:00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d v="2016-06-14T00:00:00"/>
    <d v="2016-08-13T00:00:00"/>
    <x v="488"/>
    <d v="2016-08-13T00:00:00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d v="2014-07-01T00:00:00"/>
    <d v="2014-07-31T00:00:00"/>
    <x v="849"/>
    <d v="2014-07-31T00:00:00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2"/>
    <d v="2016-09-13T00:00:00"/>
    <d v="2016-10-13T00:00:00"/>
    <x v="943"/>
    <d v="2016-10-13T00:00:00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3"/>
    <d v="2014-06-30T00:00:00"/>
    <d v="2014-08-01T00:00:00"/>
    <x v="1148"/>
    <d v="2014-08-01T00:00:00"/>
    <x v="0"/>
    <s v="August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0"/>
    <d v="2015-01-12T00:00:00"/>
    <d v="2015-02-12T00:00:00"/>
    <x v="796"/>
    <d v="2015-02-12T00:00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0"/>
    <d v="2015-01-06T00:00:00"/>
    <d v="2015-02-02T00:00:00"/>
    <x v="1140"/>
    <d v="2015-02-02T00:00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2"/>
    <d v="2016-04-20T00:00:00"/>
    <d v="2016-05-20T00:00:00"/>
    <x v="750"/>
    <d v="2016-05-20T00:00:00"/>
    <x v="6"/>
    <s v="May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d v="2014-08-01T00:00:00"/>
    <d v="2014-08-15T00:00:00"/>
    <x v="873"/>
    <d v="2014-08-15T00:00:00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2"/>
    <d v="2016-09-30T00:00:00"/>
    <d v="2016-10-28T00:00:00"/>
    <x v="1341"/>
    <d v="2016-10-28T00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d v="2015-06-24T00:00:00"/>
    <d v="2015-07-10T00:00:00"/>
    <x v="466"/>
    <d v="2015-07-10T00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2"/>
    <d v="2016-08-30T00:00:00"/>
    <d v="2016-10-10T00:00:00"/>
    <x v="210"/>
    <d v="2016-10-10T00:00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2"/>
    <d v="2016-07-23T00:00:00"/>
    <d v="2016-08-22T00:00:00"/>
    <x v="769"/>
    <d v="2016-08-22T00:00:00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0"/>
    <d v="2015-07-15T00:00:00"/>
    <d v="2015-08-09T00:00:00"/>
    <x v="20"/>
    <d v="2015-08-09T00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d v="2016-02-19T00:00:00"/>
    <d v="2016-04-19T00:00:00"/>
    <x v="874"/>
    <d v="2016-04-19T00:00:00"/>
    <x v="2"/>
    <s v="April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0"/>
    <d v="2015-02-18T00:00:00"/>
    <d v="2015-03-20T00:00:00"/>
    <x v="1494"/>
    <d v="2015-03-20T00:00:00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2"/>
    <d v="2016-08-23T00:00:00"/>
    <d v="2016-09-20T00:00:00"/>
    <x v="498"/>
    <d v="2016-09-20T00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2"/>
    <d v="2016-03-29T00:00:00"/>
    <d v="2016-04-28T00:00:00"/>
    <x v="934"/>
    <d v="2016-04-28T00:00:00"/>
    <x v="7"/>
    <s v="April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2"/>
    <d v="2016-06-07T00:00:00"/>
    <d v="2016-07-15T00:00:00"/>
    <x v="527"/>
    <d v="2016-07-15T00:00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d v="2014-07-21T00:00:00"/>
    <d v="2014-08-31T00:00:00"/>
    <x v="33"/>
    <d v="2014-08-31T0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3"/>
    <d v="2014-10-15T00:00:00"/>
    <d v="2014-11-06T00:00:00"/>
    <x v="477"/>
    <d v="2014-11-06T00:00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0"/>
    <d v="2015-02-27T00:00:00"/>
    <d v="2015-03-20T00:00:00"/>
    <x v="1504"/>
    <d v="2015-03-20T00:00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2"/>
    <d v="2016-06-20T00:00:00"/>
    <d v="2016-07-20T00:00:00"/>
    <x v="128"/>
    <d v="2016-07-20T00:00:00"/>
    <x v="0"/>
    <s v="July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d v="2014-10-06T00:00:00"/>
    <d v="2014-11-02T00:00:00"/>
    <x v="803"/>
    <d v="2014-11-02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d v="2014-10-09T00:00:00"/>
    <d v="2014-10-26T00:00:00"/>
    <x v="776"/>
    <d v="2014-10-26T00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0"/>
    <d v="2015-05-04T00:00:00"/>
    <d v="2015-05-16T00:00:00"/>
    <x v="684"/>
    <d v="2015-05-16T00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0"/>
    <d v="2015-02-18T00:00:00"/>
    <d v="2015-03-16T00:00:00"/>
    <x v="1494"/>
    <d v="2015-03-16T00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d v="2014-05-22T00:00:00"/>
    <d v="2014-06-21T00:00:00"/>
    <x v="868"/>
    <d v="2014-06-21T00:00:0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d v="2015-06-16T00:00:00"/>
    <d v="2015-07-10T00:00:00"/>
    <x v="153"/>
    <d v="2015-07-10T00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"/>
    <d v="2014-12-16T00:00:00"/>
    <d v="2015-01-02T00:00:00"/>
    <x v="22"/>
    <d v="2015-01-02T00:00:00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3"/>
    <d v="2014-06-06T00:00:00"/>
    <d v="2014-07-06T00:00:00"/>
    <x v="988"/>
    <d v="2014-07-06T00:00:00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3"/>
    <d v="2014-06-03T00:00:00"/>
    <d v="2014-07-03T00:00:00"/>
    <x v="6"/>
    <d v="2014-07-03T00:00:00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2"/>
    <d v="2016-05-16T00:00:00"/>
    <d v="2016-06-15T00:00:00"/>
    <x v="559"/>
    <d v="2016-06-15T00:00:00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2"/>
    <d v="2016-01-03T00:00:00"/>
    <d v="2016-02-02T00:00:00"/>
    <x v="1553"/>
    <d v="2016-02-02T00:00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0"/>
    <d v="2015-05-02T00:00:00"/>
    <d v="2015-06-03T00:00:00"/>
    <x v="789"/>
    <d v="2015-06-03T00:00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0"/>
    <d v="2015-05-25T00:00:00"/>
    <d v="2015-06-24T00:00:00"/>
    <x v="54"/>
    <d v="2015-06-24T00:00:00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0"/>
    <d v="2015-03-24T00:00:00"/>
    <d v="2015-04-17T00:00:00"/>
    <x v="524"/>
    <d v="2015-04-17T00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3"/>
    <d v="2014-04-24T00:00:00"/>
    <d v="2014-05-24T00:00:00"/>
    <x v="38"/>
    <d v="2014-05-24T00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2"/>
    <d v="2016-03-14T00:00:00"/>
    <d v="2016-04-13T00:00:00"/>
    <x v="1499"/>
    <d v="2016-04-13T00:00:00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d v="2015-04-27T00:00:00"/>
    <d v="2015-05-18T00:00:00"/>
    <x v="529"/>
    <d v="2015-05-18T00:00:00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0"/>
    <d v="2015-09-20T00:00:00"/>
    <d v="2015-10-25T00:00:00"/>
    <x v="1174"/>
    <d v="2015-10-25T00:00:00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d v="2014-07-28T00:00:00"/>
    <d v="2014-08-17T00:00:00"/>
    <x v="512"/>
    <d v="2014-08-17T00:00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2"/>
    <d v="2016-11-15T00:00:00"/>
    <d v="2016-11-26T00:00:00"/>
    <x v="1141"/>
    <d v="2016-11-26T00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3"/>
    <d v="2014-10-03T00:00:00"/>
    <d v="2014-11-01T00:00:00"/>
    <x v="997"/>
    <d v="2014-11-01T00:00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2"/>
    <d v="2016-08-02T00:00:00"/>
    <d v="2016-09-11T00:00:00"/>
    <x v="520"/>
    <d v="2016-09-11T00:00:00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2"/>
    <d v="2016-05-21T00:00:00"/>
    <d v="2016-06-02T00:00:00"/>
    <x v="1484"/>
    <d v="2016-06-02T00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2"/>
    <d v="2016-03-29T00:00:00"/>
    <d v="2016-05-28T00:00:00"/>
    <x v="934"/>
    <d v="2016-05-28T00:00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0"/>
    <d v="2015-05-07T00:00:00"/>
    <d v="2015-07-01T00:00:00"/>
    <x v="539"/>
    <d v="2015-07-01T00:00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d v="2016-02-19T00:00:00"/>
    <d v="2016-03-06T00:00:00"/>
    <x v="874"/>
    <d v="2016-03-06T00:00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0"/>
    <d v="2015-08-17T00:00:00"/>
    <d v="2015-09-11T00:00:00"/>
    <x v="1403"/>
    <d v="2015-09-11T00:00:00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d v="2016-03-01T00:00:00"/>
    <d v="2016-03-15T00:00:00"/>
    <x v="881"/>
    <d v="2016-03-15T00:00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2"/>
    <d v="2016-06-24T00:00:00"/>
    <d v="2016-07-24T00:00:00"/>
    <x v="508"/>
    <d v="2016-07-24T00:00:00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d v="2015-10-20T00:00:00"/>
    <d v="2015-11-19T00:00:00"/>
    <x v="318"/>
    <d v="2015-11-19T00:00:00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3"/>
    <d v="2014-05-01T00:00:00"/>
    <d v="2014-05-12T00:00:00"/>
    <x v="16"/>
    <d v="2014-05-12T00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d v="2014-07-09T00:00:00"/>
    <d v="2014-08-23T00:00:00"/>
    <x v="600"/>
    <d v="2014-08-23T00:00:0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d v="2016-05-01T00:00:00"/>
    <d v="2016-05-31T00:00:00"/>
    <x v="130"/>
    <d v="2016-05-31T00:00:00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d v="2016-04-17T00:00:00"/>
    <d v="2016-05-10T00:00:00"/>
    <x v="1554"/>
    <d v="2016-05-10T00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3"/>
    <d v="2014-11-07T00:00:00"/>
    <d v="2014-11-20T00:00:00"/>
    <x v="286"/>
    <d v="2014-11-20T00:00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3"/>
    <d v="2014-06-12T00:00:00"/>
    <d v="2014-07-02T00:00:00"/>
    <x v="42"/>
    <d v="2014-07-02T00:00:00"/>
    <x v="0"/>
    <s v="July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3"/>
    <d v="2014-10-15T00:00:00"/>
    <d v="2014-11-07T00:00:00"/>
    <x v="477"/>
    <d v="2014-11-07T00:0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0"/>
    <d v="2015-02-22T00:00:00"/>
    <d v="2015-04-23T00:00:00"/>
    <x v="482"/>
    <d v="2015-04-23T00:00:00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3"/>
    <d v="2014-05-21T00:00:00"/>
    <d v="2014-06-03T00:00:00"/>
    <x v="327"/>
    <d v="2014-06-03T00:00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d v="2015-01-16T00:00:00"/>
    <d v="2015-02-01T00:00:00"/>
    <x v="501"/>
    <d v="2015-02-01T00:00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0"/>
    <d v="2015-05-01T00:00:00"/>
    <d v="2015-05-31T00:00:00"/>
    <x v="108"/>
    <d v="2015-05-31T00:00:00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"/>
    <d v="2014-08-04T00:00:00"/>
    <d v="2014-09-07T00:00:00"/>
    <x v="163"/>
    <d v="2014-09-07T00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"/>
    <d v="2014-06-04T00:00:00"/>
    <d v="2014-07-04T00:00:00"/>
    <x v="1068"/>
    <d v="2014-07-04T00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3"/>
    <d v="2014-09-11T00:00:00"/>
    <d v="2014-10-02T00:00:00"/>
    <x v="1528"/>
    <d v="2014-10-02T00:00:00"/>
    <x v="8"/>
    <s v="October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0"/>
    <d v="2015-02-02T00:00:00"/>
    <d v="2015-03-04T00:00:00"/>
    <x v="1178"/>
    <d v="2015-03-04T00:00:00"/>
    <x v="2"/>
    <s v="March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0"/>
    <d v="2015-08-11T00:00:00"/>
    <d v="2015-09-06T00:00:00"/>
    <x v="1372"/>
    <d v="2015-09-06T00:00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3"/>
    <d v="2014-08-30T00:00:00"/>
    <d v="2014-09-29T00:00:00"/>
    <x v="1449"/>
    <d v="2014-09-29T00:00:0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0"/>
    <d v="2015-08-18T00:00:00"/>
    <d v="2015-09-15T00:00:00"/>
    <x v="1024"/>
    <d v="2015-09-15T00:00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2"/>
    <d v="2016-07-30T00:00:00"/>
    <d v="2016-09-25T00:00:00"/>
    <x v="1555"/>
    <d v="2016-09-25T00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3"/>
    <d v="2014-08-29T00:00:00"/>
    <d v="2014-09-12T00:00:00"/>
    <x v="1421"/>
    <d v="2014-09-12T00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0"/>
    <d v="2015-07-29T00:00:00"/>
    <d v="2015-08-09T00:00:00"/>
    <x v="1556"/>
    <d v="2015-08-09T00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d v="2016-03-31T00:00:00"/>
    <d v="2016-04-28T00:00:00"/>
    <x v="1118"/>
    <d v="2016-04-28T00:00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d v="2015-06-11T00:00:00"/>
    <d v="2015-07-10T00:00:00"/>
    <x v="1267"/>
    <d v="2015-07-10T00:00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2"/>
    <d v="2016-12-29T00:00:00"/>
    <d v="2017-01-18T00:00:00"/>
    <x v="606"/>
    <d v="2017-01-18T00:00:00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d v="2015-06-22T00:00:00"/>
    <d v="2015-07-12T00:00:00"/>
    <x v="370"/>
    <d v="2015-07-12T00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d v="2016-03-13T00:00:00"/>
    <d v="2016-04-10T00:00:00"/>
    <x v="1029"/>
    <d v="2016-04-10T00:00:00"/>
    <x v="7"/>
    <s v="April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2"/>
    <d v="2016-05-31T00:00:00"/>
    <d v="2016-06-30T00:00:00"/>
    <x v="1552"/>
    <d v="2016-06-30T00:00:00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3"/>
    <d v="2014-09-02T00:00:00"/>
    <d v="2014-09-17T00:00:00"/>
    <x v="1121"/>
    <d v="2014-09-17T00:00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0"/>
    <d v="2015-10-12T00:00:00"/>
    <d v="2015-11-11T00:00:00"/>
    <x v="788"/>
    <d v="2015-11-11T00:00:00"/>
    <x v="9"/>
    <s v="November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0"/>
    <d v="2015-08-27T00:00:00"/>
    <d v="2015-10-01T00:00:00"/>
    <x v="156"/>
    <d v="2015-10-01T00:00:00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0"/>
    <d v="2015-09-01T00:00:00"/>
    <d v="2015-10-02T00:00:00"/>
    <x v="188"/>
    <d v="2015-10-02T00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0"/>
    <d v="2015-11-20T00:00:00"/>
    <d v="2015-12-20T00:00:00"/>
    <x v="519"/>
    <d v="2015-12-20T00:00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d v="2014-10-11T00:00:00"/>
    <d v="2014-11-17T00:00:00"/>
    <x v="673"/>
    <d v="2014-11-17T00:00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2"/>
    <d v="2016-07-20T00:00:00"/>
    <d v="2016-08-17T00:00:00"/>
    <x v="1557"/>
    <d v="2016-08-17T00:00:0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2"/>
    <d v="2016-08-18T00:00:00"/>
    <d v="2016-09-08T00:00:00"/>
    <x v="1245"/>
    <d v="2016-09-08T00:00:00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2"/>
    <d v="2016-05-26T00:00:00"/>
    <d v="2016-06-25T00:00:00"/>
    <x v="1558"/>
    <d v="2016-06-25T00:00:00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0"/>
    <d v="2015-08-06T00:00:00"/>
    <d v="2015-08-31T00:00:00"/>
    <x v="857"/>
    <d v="2015-08-31T00:00:00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d v="2014-07-09T00:00:00"/>
    <d v="2014-09-07T00:00:00"/>
    <x v="600"/>
    <d v="2014-09-07T00:00:00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0"/>
    <d v="2015-05-26T00:00:00"/>
    <d v="2015-06-25T00:00:00"/>
    <x v="829"/>
    <d v="2015-06-25T00:00:00"/>
    <x v="5"/>
    <s v="June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0"/>
    <d v="2015-02-05T00:00:00"/>
    <d v="2015-03-07T00:00:00"/>
    <x v="954"/>
    <d v="2015-03-07T00:00:00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0"/>
    <d v="2015-03-12T00:00:00"/>
    <d v="2015-04-11T00:00:00"/>
    <x v="538"/>
    <d v="2015-04-11T00:00:00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0"/>
    <d v="2015-03-10T00:00:00"/>
    <d v="2015-03-31T00:00:00"/>
    <x v="510"/>
    <d v="2015-03-31T00:00:00"/>
    <x v="7"/>
    <s v="March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2"/>
    <d v="2016-04-19T00:00:00"/>
    <d v="2016-05-13T00:00:00"/>
    <x v="232"/>
    <d v="2016-05-13T00:00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d v="2016-02-11T00:00:00"/>
    <d v="2016-03-04T00:00:00"/>
    <x v="487"/>
    <d v="2016-03-04T00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0"/>
    <d v="2015-08-07T00:00:00"/>
    <d v="2015-09-04T00:00:00"/>
    <x v="451"/>
    <d v="2015-09-04T00:00:00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2"/>
    <d v="2016-04-02T00:00:00"/>
    <d v="2016-05-02T00:00:00"/>
    <x v="1559"/>
    <d v="2016-05-02T00:00:00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d v="2014-04-24T00:00:00"/>
    <d v="2014-05-22T00:00:00"/>
    <x v="38"/>
    <d v="2014-05-22T00:00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d v="2014-05-29T00:00:00"/>
    <d v="2014-06-28T00:00:00"/>
    <x v="132"/>
    <d v="2014-06-28T00:00:00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0"/>
    <d v="2015-07-10T00:00:00"/>
    <d v="2015-08-11T00:00:00"/>
    <x v="201"/>
    <d v="2015-08-11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0"/>
    <d v="2015-01-11T00:00:00"/>
    <d v="2015-02-11T00:00:00"/>
    <x v="1560"/>
    <d v="2015-02-11T00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2"/>
    <d v="2016-10-18T00:00:00"/>
    <d v="2016-11-17T00:00:00"/>
    <x v="1224"/>
    <d v="2016-11-17T00:00:00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"/>
    <d v="2014-06-18T00:00:00"/>
    <d v="2014-08-17T00:00:00"/>
    <x v="1386"/>
    <d v="2014-08-17T00:00:00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3"/>
    <d v="2014-04-01T00:00:00"/>
    <d v="2014-05-05T00:00:00"/>
    <x v="670"/>
    <d v="2014-05-05T00:00:00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0"/>
    <d v="2015-05-15T00:00:00"/>
    <d v="2015-06-26T00:00:00"/>
    <x v="991"/>
    <d v="2015-06-26T00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0"/>
    <d v="2015-07-08T00:00:00"/>
    <d v="2015-07-31T00:00:00"/>
    <x v="894"/>
    <d v="2015-07-31T00:00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0"/>
    <d v="2015-04-21T00:00:00"/>
    <d v="2015-05-26T00:00:00"/>
    <x v="148"/>
    <d v="2015-05-26T00:00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0"/>
    <d v="2015-07-18T00:00:00"/>
    <d v="2015-08-05T00:00:00"/>
    <x v="1561"/>
    <d v="2015-08-05T00:00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2"/>
    <d v="2016-03-04T00:00:00"/>
    <d v="2016-03-13T00:00:00"/>
    <x v="469"/>
    <d v="2016-03-13T00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2"/>
    <d v="2016-07-04T00:00:00"/>
    <d v="2016-08-01T00:00:00"/>
    <x v="1212"/>
    <d v="2016-08-01T00:00:00"/>
    <x v="3"/>
    <s v="August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0"/>
    <d v="2015-08-20T00:00:00"/>
    <d v="2015-10-05T00:00:00"/>
    <x v="1345"/>
    <d v="2015-10-05T00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3"/>
    <d v="2014-12-01T00:00:00"/>
    <d v="2014-12-31T00:00:00"/>
    <x v="561"/>
    <d v="2014-12-31T00:00:00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3"/>
    <d v="2014-12-24T00:00:00"/>
    <d v="2015-01-23T00:00:00"/>
    <x v="1562"/>
    <d v="2015-01-23T00:00:00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0"/>
    <d v="2015-05-11T00:00:00"/>
    <d v="2015-06-10T00:00:00"/>
    <x v="123"/>
    <d v="2015-06-10T00:00:00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3"/>
    <d v="2014-08-18T00:00:00"/>
    <d v="2014-09-17T00:00:00"/>
    <x v="18"/>
    <d v="2014-09-17T00:00:00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3"/>
    <d v="2014-12-09T00:00:00"/>
    <d v="2015-01-08T00:00:00"/>
    <x v="1346"/>
    <d v="2015-01-08T00:00:00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"/>
    <d v="2014-12-03T00:00:00"/>
    <d v="2014-12-31T00:00:00"/>
    <x v="782"/>
    <d v="2014-12-31T00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d v="2014-09-30T00:00:00"/>
    <d v="2014-10-30T00:00:00"/>
    <x v="1119"/>
    <d v="2014-10-30T00:00:00"/>
    <x v="8"/>
    <s v="October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0"/>
    <d v="2015-05-22T00:00:00"/>
    <d v="2015-06-21T00:00:00"/>
    <x v="1492"/>
    <d v="2015-06-21T00:00:00"/>
    <x v="5"/>
    <s v="June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3"/>
    <d v="2014-10-09T00:00:00"/>
    <d v="2014-11-08T00:00:00"/>
    <x v="776"/>
    <d v="2014-11-08T00:00:00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3"/>
    <d v="2014-10-14T00:00:00"/>
    <d v="2014-11-13T00:00:00"/>
    <x v="309"/>
    <d v="2014-11-13T00:00:00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2"/>
    <d v="2016-07-10T00:00:00"/>
    <d v="2016-08-10T00:00:00"/>
    <x v="784"/>
    <d v="2016-08-10T00:00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d v="2016-10-06T00:00:00"/>
    <d v="2016-12-05T00:00:00"/>
    <x v="446"/>
    <d v="2016-12-05T00:00:00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0"/>
    <d v="2015-03-30T00:00:00"/>
    <d v="2015-04-26T00:00:00"/>
    <x v="305"/>
    <d v="2015-04-26T00:00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2"/>
    <d v="2016-03-31T00:00:00"/>
    <d v="2016-04-30T00:00:00"/>
    <x v="1118"/>
    <d v="2016-04-30T00:00:00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2"/>
    <d v="2016-03-01T00:00:00"/>
    <d v="2016-03-31T00:00:00"/>
    <x v="881"/>
    <d v="2016-03-31T00:00:00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0"/>
    <d v="2015-01-21T00:00:00"/>
    <d v="2015-02-28T00:00:00"/>
    <x v="691"/>
    <d v="2015-02-28T00:00:00"/>
    <x v="1"/>
    <s v="Februar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d v="2014-07-16T00:00:00"/>
    <d v="2014-07-30T00:00:00"/>
    <x v="763"/>
    <d v="2014-07-30T00:00:00"/>
    <x v="3"/>
    <s v="July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2"/>
    <d v="2016-03-21T00:00:00"/>
    <d v="2016-04-04T00:00:00"/>
    <x v="496"/>
    <d v="2016-04-04T00:00:00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2"/>
    <d v="2016-02-18T00:00:00"/>
    <d v="2016-04-18T00:00:00"/>
    <x v="798"/>
    <d v="2016-04-18T00:00:00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0"/>
    <d v="2015-06-13T00:00:00"/>
    <d v="2015-07-13T00:00:00"/>
    <x v="149"/>
    <d v="2015-07-13T00:00:00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2:11:30"/>
    <d v="2014-12-21T12:11:30"/>
    <x v="3"/>
    <d v="2014-11-21T00:00:00"/>
    <d v="2014-12-21T00:00:00"/>
    <x v="1027"/>
    <d v="2014-12-21T00:00:00"/>
    <x v="4"/>
    <s v="December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1:44:30"/>
    <d v="2016-09-23T11:44:30"/>
    <x v="2"/>
    <d v="2016-07-25T00:00:00"/>
    <d v="2016-09-23T00:00:00"/>
    <x v="338"/>
    <d v="2016-09-23T00:00:0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2"/>
    <d v="2016-05-13T00:00:00"/>
    <d v="2016-06-27T00:00:00"/>
    <x v="479"/>
    <d v="2016-06-27T00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4:53:30"/>
    <d v="2015-04-29T18:00:00"/>
    <x v="0"/>
    <d v="2015-04-07T00:00:00"/>
    <d v="2015-04-29T00:00:00"/>
    <x v="302"/>
    <d v="2015-04-29T00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0:32:27"/>
    <d v="2015-05-26T10:32:27"/>
    <x v="0"/>
    <d v="2015-05-01T00:00:00"/>
    <d v="2015-05-26T00:00:00"/>
    <x v="108"/>
    <d v="2015-05-26T00:00:00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3:00:34"/>
    <d v="2014-10-20T03:00:34"/>
    <x v="3"/>
    <d v="2014-09-20T00:00:00"/>
    <d v="2014-10-20T00:00:00"/>
    <x v="1417"/>
    <d v="2014-10-20T00:00:00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d v="2014-12-30T00:00:00"/>
    <d v="2015-01-23T00:00:00"/>
    <x v="1138"/>
    <d v="2015-01-23T00:00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"/>
    <d v="2014-12-15T00:00:00"/>
    <d v="2015-02-10T00:00:00"/>
    <x v="605"/>
    <d v="2015-02-10T00:00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"/>
    <d v="2014-12-01T00:00:00"/>
    <d v="2015-01-05T00:00:00"/>
    <x v="561"/>
    <d v="2015-01-05T00:00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0:36:22"/>
    <d v="2016-09-03T20:36:22"/>
    <x v="2"/>
    <d v="2016-08-09T00:00:00"/>
    <d v="2016-09-03T00:00:00"/>
    <x v="384"/>
    <d v="2016-09-03T00:00:00"/>
    <x v="10"/>
    <s v="September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0"/>
    <d v="2015-02-14T00:00:00"/>
    <d v="2015-03-13T00:00:00"/>
    <x v="500"/>
    <d v="2015-03-13T00:00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d v="2014-08-05T00:00:00"/>
    <d v="2014-08-26T00:00:00"/>
    <x v="175"/>
    <d v="2014-08-26T00:00:00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9:03:10"/>
    <d v="2016-03-03T00:59:00"/>
    <x v="2"/>
    <d v="2016-02-17T00:00:00"/>
    <d v="2016-03-03T00:00:00"/>
    <x v="351"/>
    <d v="2016-03-03T00:00:00"/>
    <x v="2"/>
    <s v="March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3"/>
    <d v="2014-08-15T00:00:00"/>
    <d v="2014-09-02T00:00:00"/>
    <x v="184"/>
    <d v="2014-09-02T00:00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0"/>
    <d v="2015-08-04T00:00:00"/>
    <d v="2015-08-29T00:00:00"/>
    <x v="1563"/>
    <d v="2015-08-29T00:00:00"/>
    <x v="10"/>
    <s v="August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d v="2016-09-15T00:00:00"/>
    <d v="2016-10-13T00:00:00"/>
    <x v="125"/>
    <d v="2016-10-13T00:00:00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3"/>
    <d v="2014-12-17T00:00:00"/>
    <d v="2015-01-16T00:00:00"/>
    <x v="555"/>
    <d v="2015-01-16T00:00:00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2"/>
    <d v="2016-03-18T00:00:00"/>
    <d v="2016-05-17T00:00:00"/>
    <x v="421"/>
    <d v="2016-05-17T00:00:00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0"/>
    <d v="2015-10-06T00:00:00"/>
    <d v="2015-11-05T00:00:00"/>
    <x v="472"/>
    <d v="2015-11-05T00:00:0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2"/>
    <d v="2016-04-22T00:00:00"/>
    <d v="2016-04-29T00:00:00"/>
    <x v="465"/>
    <d v="2016-04-29T00:00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2"/>
    <d v="2016-01-14T00:00:00"/>
    <d v="2016-02-13T00:00:00"/>
    <x v="207"/>
    <d v="2016-02-13T00:00:00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2"/>
    <d v="2016-07-15T00:00:00"/>
    <d v="2016-08-14T00:00:00"/>
    <x v="189"/>
    <d v="2016-08-14T00:00:00"/>
    <x v="3"/>
    <s v="August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0"/>
    <d v="2015-11-30T00:00:00"/>
    <d v="2015-12-14T00:00:00"/>
    <x v="1320"/>
    <d v="2015-12-14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2"/>
    <d v="2016-05-16T00:00:00"/>
    <d v="2016-06-17T00:00:00"/>
    <x v="559"/>
    <d v="2016-06-17T00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d v="2016-02-29T00:00:00"/>
    <d v="2016-03-30T00:00:00"/>
    <x v="200"/>
    <d v="2016-03-30T00:00:00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0"/>
    <d v="2015-07-18T00:00:00"/>
    <d v="2015-08-17T00:00:00"/>
    <x v="1561"/>
    <d v="2015-08-17T00:00:00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0"/>
    <d v="2015-03-09T00:00:00"/>
    <d v="2015-04-08T00:00:00"/>
    <x v="162"/>
    <d v="2015-04-08T00:00:00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3"/>
    <d v="2014-05-30T00:00:00"/>
    <d v="2014-06-09T00:00:00"/>
    <x v="39"/>
    <d v="2014-06-09T00:00:00"/>
    <x v="5"/>
    <s v="June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d v="2014-05-29T00:00:00"/>
    <d v="2014-06-28T00:00:00"/>
    <x v="132"/>
    <d v="2014-06-28T00:00:00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0"/>
    <d v="2015-05-19T00:00:00"/>
    <d v="2015-06-18T00:00:00"/>
    <x v="511"/>
    <d v="2015-06-18T00:00:00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0"/>
    <d v="2015-11-10T00:00:00"/>
    <d v="2015-12-10T00:00:00"/>
    <x v="453"/>
    <d v="2015-12-10T00:00:00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0"/>
    <d v="2015-02-17T00:00:00"/>
    <d v="2015-03-19T00:00:00"/>
    <x v="136"/>
    <d v="2015-03-19T00:00:00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1"/>
    <d v="2017-02-13T00:00:00"/>
    <d v="2017-02-27T00:00:00"/>
    <x v="1103"/>
    <d v="2017-02-27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0"/>
    <d v="2015-05-04T00:00:00"/>
    <d v="2015-06-03T00:00:00"/>
    <x v="684"/>
    <d v="2015-06-03T00:00:0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2"/>
    <d v="2016-10-17T00:00:00"/>
    <d v="2016-11-19T00:00:00"/>
    <x v="755"/>
    <d v="2016-11-19T00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0"/>
    <d v="2015-02-02T00:00:00"/>
    <d v="2015-03-04T00:00:00"/>
    <x v="1178"/>
    <d v="2015-03-04T00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2"/>
    <d v="2016-09-06T00:00:00"/>
    <d v="2016-09-30T00:00:00"/>
    <x v="761"/>
    <d v="2016-09-30T00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3"/>
    <d v="2014-08-26T00:00:00"/>
    <d v="2014-09-27T00:00:00"/>
    <x v="548"/>
    <d v="2014-09-27T00:00:00"/>
    <x v="10"/>
    <s v="September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d v="2014-07-08T00:00:00"/>
    <d v="2014-07-26T00:00:00"/>
    <x v="3"/>
    <d v="2014-07-26T00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2"/>
    <d v="2016-06-24T00:00:00"/>
    <d v="2016-08-23T00:00:00"/>
    <x v="508"/>
    <d v="2016-08-23T00:00:0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d v="2015-06-02T00:00:00"/>
    <d v="2015-07-02T00:00:00"/>
    <x v="462"/>
    <d v="2015-07-02T00:00:00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d v="2014-07-26T00:00:00"/>
    <d v="2014-08-16T00:00:00"/>
    <x v="1310"/>
    <d v="2014-08-16T00:00:00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2"/>
    <d v="2016-03-31T00:00:00"/>
    <d v="2016-05-20T00:00:00"/>
    <x v="1118"/>
    <d v="2016-05-20T00:00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d v="2015-10-14T00:00:00"/>
    <d v="2015-12-13T00:00:00"/>
    <x v="83"/>
    <d v="2015-12-13T00:00:00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2"/>
    <d v="2016-03-07T00:00:00"/>
    <d v="2016-05-05T00:00:00"/>
    <x v="1426"/>
    <d v="2016-05-05T00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d v="2014-10-30T00:00:00"/>
    <d v="2014-11-29T00:00:00"/>
    <x v="1355"/>
    <d v="2014-11-29T00:00:0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d v="2014-09-22T22:59:00"/>
    <x v="3"/>
    <d v="2014-08-29T00:00:00"/>
    <d v="2014-09-22T00:00:00"/>
    <x v="1421"/>
    <d v="2014-09-22T00:00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d v="2014-11-03T00:00:00"/>
    <d v="2014-11-23T00:00:00"/>
    <x v="504"/>
    <d v="2014-11-23T00:00:00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2"/>
    <d v="2016-10-06T00:00:00"/>
    <d v="2016-11-18T00:00:00"/>
    <x v="446"/>
    <d v="2016-11-18T00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2"/>
    <d v="2016-11-26T00:00:00"/>
    <d v="2017-01-13T00:00:00"/>
    <x v="1564"/>
    <d v="2017-01-13T00:00:00"/>
    <x v="4"/>
    <s v="January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d v="2016-03-21T00:00:00"/>
    <d v="2016-04-20T00:00:00"/>
    <x v="496"/>
    <d v="2016-04-20T00:00:00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d v="2015-08-10T00:00:00"/>
    <d v="2015-09-14T00:00:00"/>
    <x v="619"/>
    <d v="2015-09-14T00:00:00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d v="2015-01-01T11:48:55"/>
    <x v="3"/>
    <d v="2014-12-02T00:00:00"/>
    <d v="2015-01-01T00:00:00"/>
    <x v="489"/>
    <d v="2015-01-01T00:00:00"/>
    <x v="11"/>
    <s v="January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d v="2015-02-18T00:00:00"/>
    <d v="2015-04-19T00:00:00"/>
    <x v="1494"/>
    <d v="2015-04-19T00:00:00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d v="2016-08-08T00:00:00"/>
    <d v="2016-10-07T00:00:00"/>
    <x v="1529"/>
    <d v="2016-10-07T00:00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0"/>
    <d v="2015-04-10T00:00:00"/>
    <d v="2015-05-10T00:00:00"/>
    <x v="884"/>
    <d v="2015-05-10T00:00:0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d v="2014-09-17T00:00:00"/>
    <d v="2014-10-05T00:00:00"/>
    <x v="178"/>
    <d v="2014-10-05T00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d v="2015-10-20T00:00:00"/>
    <d v="2015-11-30T00:00:00"/>
    <x v="318"/>
    <d v="2015-11-30T00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d v="2015-10-07T00:00:00"/>
    <d v="2015-11-16T00:00:00"/>
    <x v="1531"/>
    <d v="2015-11-16T00:00:00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2"/>
    <d v="2016-02-09T00:00:00"/>
    <d v="2016-03-07T00:00:00"/>
    <x v="876"/>
    <d v="2016-03-07T00:00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d v="2016-10-22T00:00:00"/>
    <d v="2016-11-21T00:00:00"/>
    <x v="1565"/>
    <d v="2016-11-21T00:00:00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0"/>
    <d v="2015-05-16T00:00:00"/>
    <d v="2015-06-16T00:00:00"/>
    <x v="516"/>
    <d v="2015-06-16T00:0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d v="2016-08-16T00:00:00"/>
    <d v="2016-09-30T00:00:00"/>
    <x v="1566"/>
    <d v="2016-09-30T00:00:00"/>
    <x v="10"/>
    <s v="September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3"/>
    <d v="2014-09-05T00:00:00"/>
    <d v="2014-10-05T00:00:00"/>
    <x v="40"/>
    <d v="2014-10-05T00:00:00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d v="2014-05-21T00:00:00"/>
    <d v="2014-06-16T00:00:00"/>
    <x v="327"/>
    <d v="2014-06-16T00:00:00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2"/>
    <d v="2016-01-12T00:00:00"/>
    <d v="2016-02-02T00:00:00"/>
    <x v="1305"/>
    <d v="2016-02-02T00:00:00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d v="2014-07-08T00:00:00"/>
    <d v="2014-08-10T00:00:00"/>
    <x v="3"/>
    <d v="2014-08-10T00:00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2"/>
    <d v="2016-08-14T00:00:00"/>
    <d v="2016-08-24T00:00:00"/>
    <x v="1567"/>
    <d v="2016-08-24T00:00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0"/>
    <d v="2015-07-06T00:00:00"/>
    <d v="2015-08-05T00:00:00"/>
    <x v="164"/>
    <d v="2015-08-05T00:00:00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2"/>
    <d v="2016-03-11T00:00:00"/>
    <d v="2016-04-03T00:00:00"/>
    <x v="815"/>
    <d v="2016-04-03T00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d v="2015-06-18T00:00:00"/>
    <d v="2015-07-18T00:00:00"/>
    <x v="476"/>
    <d v="2015-07-18T00:00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d v="2017-01-02T00:00:00"/>
    <d v="2017-02-01T00:00:00"/>
    <x v="573"/>
    <d v="2017-02-01T00:00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d v="2016-05-09T00:00:00"/>
    <d v="2016-06-01T00:00:00"/>
    <x v="1226"/>
    <d v="2016-06-01T00:00:00"/>
    <x v="5"/>
    <s v="June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"/>
    <d v="2014-05-16T00:00:00"/>
    <d v="2014-07-01T00:00:00"/>
    <x v="827"/>
    <d v="2014-07-01T00:00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0"/>
    <d v="2015-02-20T00:00:00"/>
    <d v="2015-03-19T00:00:00"/>
    <x v="499"/>
    <d v="2015-03-19T00:00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"/>
    <d v="2014-11-28T00:00:00"/>
    <d v="2014-12-23T00:00:00"/>
    <x v="41"/>
    <d v="2014-12-23T00:00:00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d v="2016-03-18T00:00:00"/>
    <d v="2016-04-09T00:00:00"/>
    <x v="421"/>
    <d v="2016-04-09T00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0"/>
    <d v="2015-03-01T00:00:00"/>
    <d v="2015-03-30T00:00:00"/>
    <x v="933"/>
    <d v="2015-03-30T00:00:00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d v="2016-10-22T00:00:00"/>
    <d v="2016-12-21T00:00:00"/>
    <x v="1565"/>
    <d v="2016-12-21T00:00:0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2"/>
    <d v="2016-06-02T00:00:00"/>
    <d v="2016-06-16T00:00:00"/>
    <x v="1158"/>
    <d v="2016-06-16T00:00:00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d v="2015-10-17T00:00:00"/>
    <d v="2015-10-28T00:00:00"/>
    <x v="1410"/>
    <d v="2015-10-28T00:00:00"/>
    <x v="9"/>
    <s v="October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d v="2014-07-02T00:00:00"/>
    <d v="2014-07-24T00:00:00"/>
    <x v="1540"/>
    <d v="2014-07-24T00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d v="2015-06-18T00:00:00"/>
    <d v="2015-07-18T00:00:00"/>
    <x v="476"/>
    <d v="2015-07-18T00:00:00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d v="2015-06-30T00:00:00"/>
    <d v="2015-07-23T00:00:00"/>
    <x v="1038"/>
    <d v="2015-07-23T00:00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0"/>
    <d v="2015-05-12T00:00:00"/>
    <d v="2015-06-11T00:00:00"/>
    <x v="1220"/>
    <d v="2015-06-11T00:00:00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0"/>
    <d v="2015-05-18T00:00:00"/>
    <d v="2015-05-31T00:00:00"/>
    <x v="986"/>
    <d v="2015-05-31T00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d v="2014-06-30T00:00:00"/>
    <d v="2014-07-20T00:00:00"/>
    <x v="1148"/>
    <d v="2014-07-20T00:00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3"/>
    <d v="2014-08-27T00:00:00"/>
    <d v="2014-09-26T00:00:00"/>
    <x v="21"/>
    <d v="2014-09-26T00:00:00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3"/>
    <d v="2014-10-02T00:00:00"/>
    <d v="2014-11-05T00:00:00"/>
    <x v="652"/>
    <d v="2014-11-05T00:00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2"/>
    <d v="2016-07-05T00:00:00"/>
    <d v="2016-09-03T00:00:00"/>
    <x v="176"/>
    <d v="2016-09-03T00:00:00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2"/>
    <d v="2016-05-03T00:00:00"/>
    <d v="2016-05-15T00:00:00"/>
    <x v="1137"/>
    <d v="2016-05-15T00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3"/>
    <d v="2014-08-25T00:00:00"/>
    <d v="2014-09-12T00:00:00"/>
    <x v="861"/>
    <d v="2014-09-12T00:00:00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3"/>
    <d v="2014-06-12T00:00:00"/>
    <d v="2014-07-02T00:00:00"/>
    <x v="42"/>
    <d v="2014-07-02T00:00:00"/>
    <x v="0"/>
    <s v="July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0"/>
    <d v="2015-04-26T00:00:00"/>
    <d v="2015-05-31T00:00:00"/>
    <x v="1123"/>
    <d v="2015-05-31T00:00:00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d v="2014-05-27T00:00:00"/>
    <d v="2014-06-30T00:00:00"/>
    <x v="85"/>
    <d v="2014-06-30T00:00:00"/>
    <x v="5"/>
    <s v="June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d v="2016-09-14T00:00:00"/>
    <d v="2016-10-05T00:00:00"/>
    <x v="1129"/>
    <d v="2016-10-05T00:00:00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2"/>
    <d v="2016-01-05T00:00:00"/>
    <d v="2016-01-15T00:00:00"/>
    <x v="1239"/>
    <d v="2016-01-15T00:00:0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3"/>
    <d v="2014-05-13T00:00:00"/>
    <d v="2014-06-16T00:00:00"/>
    <x v="1019"/>
    <d v="2014-06-16T00:00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2"/>
    <d v="2016-09-19T00:00:00"/>
    <d v="2016-10-19T00:00:00"/>
    <x v="494"/>
    <d v="2016-10-19T00:00:00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0"/>
    <d v="2015-08-02T00:00:00"/>
    <d v="2015-09-01T00:00:00"/>
    <x v="711"/>
    <d v="2015-09-01T00:00:00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3"/>
    <d v="2014-04-24T00:00:00"/>
    <d v="2014-05-19T00:00:00"/>
    <x v="38"/>
    <d v="2014-05-19T00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0"/>
    <d v="2015-08-14T00:00:00"/>
    <d v="2015-08-28T00:00:00"/>
    <x v="56"/>
    <d v="2015-08-28T00:00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d v="2014-05-28T00:00:00"/>
    <d v="2014-06-27T00:00:00"/>
    <x v="1428"/>
    <d v="2014-06-27T00:00:00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d v="2014-07-09T00:00:00"/>
    <d v="2014-08-08T00:00:00"/>
    <x v="600"/>
    <d v="2014-08-08T00:00:00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0"/>
    <d v="2015-05-23T00:00:00"/>
    <d v="2015-06-21T00:00:00"/>
    <x v="168"/>
    <d v="2015-06-21T00:00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"/>
    <d v="2014-10-28T00:00:00"/>
    <d v="2014-11-27T00:00:00"/>
    <x v="583"/>
    <d v="2014-11-27T00:00:00"/>
    <x v="9"/>
    <s v="November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0"/>
    <d v="2015-01-16T00:00:00"/>
    <d v="2015-03-01T00:00:00"/>
    <x v="501"/>
    <d v="2015-03-01T00:00:00"/>
    <x v="1"/>
    <s v="March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"/>
    <d v="2014-09-09T00:00:00"/>
    <d v="2014-09-18T00:00:00"/>
    <x v="547"/>
    <d v="2014-09-18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0"/>
    <d v="2015-10-31T00:00:00"/>
    <d v="2015-11-30T00:00:00"/>
    <x v="1568"/>
    <d v="2015-11-30T00:00:00"/>
    <x v="9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2"/>
    <d v="2016-04-29T00:00:00"/>
    <d v="2016-06-05T00:00:00"/>
    <x v="536"/>
    <d v="2016-06-05T00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"/>
    <d v="2014-12-22T00:00:00"/>
    <d v="2015-01-11T00:00:00"/>
    <x v="49"/>
    <d v="2015-01-11T00:00:0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d v="2014-12-15T00:00:00"/>
    <d v="2015-02-13T00:00:00"/>
    <x v="605"/>
    <d v="2015-02-13T00:00:00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d v="2016-04-19T00:00:00"/>
    <d v="2016-05-10T00:00:00"/>
    <x v="232"/>
    <d v="2016-05-10T00:00:00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2"/>
    <d v="2016-02-01T00:00:00"/>
    <d v="2016-03-02T00:00:00"/>
    <x v="1453"/>
    <d v="2016-03-02T00:00:00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d v="2014-09-15T00:00:00"/>
    <d v="2014-10-15T00:00:00"/>
    <x v="867"/>
    <d v="2014-10-15T00:00:00"/>
    <x v="8"/>
    <s v="October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3"/>
    <d v="2014-08-31T00:00:00"/>
    <d v="2014-09-30T00:00:00"/>
    <x v="126"/>
    <d v="2014-09-30T00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7:59:53"/>
    <d v="2015-06-04T07:59:53"/>
    <x v="0"/>
    <d v="2015-05-05T00:00:00"/>
    <d v="2015-06-04T00:00:00"/>
    <x v="208"/>
    <d v="2015-06-04T00:00:00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7:54:44"/>
    <d v="2016-07-10T17:59:00"/>
    <x v="2"/>
    <d v="2016-06-03T00:00:00"/>
    <d v="2016-07-10T00:00:00"/>
    <x v="982"/>
    <d v="2016-07-10T00:00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2"/>
    <d v="2016-07-05T00:00:00"/>
    <d v="2016-08-13T00:00:00"/>
    <x v="176"/>
    <d v="2016-08-13T00:00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2"/>
    <d v="2016-04-01T00:00:00"/>
    <d v="2016-05-31T00:00:00"/>
    <x v="31"/>
    <d v="2016-05-31T00:00:00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8:01:54"/>
    <d v="2014-06-23T13:00:00"/>
    <x v="3"/>
    <d v="2014-06-02T00:00:00"/>
    <d v="2014-06-23T00:00:00"/>
    <x v="154"/>
    <d v="2014-06-23T00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"/>
    <d v="2014-08-28T00:00:00"/>
    <d v="2014-09-12T00:00:00"/>
    <x v="1145"/>
    <d v="2014-09-12T00:00:00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2"/>
    <d v="2016-06-30T00:00:00"/>
    <d v="2016-07-22T00:00:00"/>
    <x v="1422"/>
    <d v="2016-07-22T00:00:00"/>
    <x v="0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"/>
    <d v="2014-06-19T00:00:00"/>
    <d v="2014-07-03T00:00:00"/>
    <x v="568"/>
    <d v="2014-07-03T00:00:00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3"/>
    <d v="2014-05-26T00:00:00"/>
    <d v="2014-06-25T00:00:00"/>
    <x v="241"/>
    <d v="2014-06-25T00:00:00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0"/>
    <d v="2015-03-09T00:00:00"/>
    <d v="2015-04-03T00:00:00"/>
    <x v="162"/>
    <d v="2015-04-03T00:00:00"/>
    <x v="7"/>
    <s v="April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3"/>
    <d v="2014-05-20T00:00:00"/>
    <d v="2014-06-15T00:00:00"/>
    <x v="10"/>
    <d v="2014-06-15T00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3:07:47"/>
    <d v="2015-05-31T01:59:00"/>
    <x v="0"/>
    <d v="2015-05-09T00:00:00"/>
    <d v="2015-05-31T00:00:00"/>
    <x v="1569"/>
    <d v="2015-05-31T00:00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2:42:46"/>
    <d v="2016-06-04T12:42:46"/>
    <x v="2"/>
    <d v="2016-05-15T00:00:00"/>
    <d v="2016-06-04T00:00:00"/>
    <x v="1132"/>
    <d v="2016-06-04T00:00:00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8:21:07"/>
    <d v="2015-05-25T22:59:00"/>
    <x v="0"/>
    <d v="2015-04-24T00:00:00"/>
    <d v="2015-05-25T00:00:00"/>
    <x v="1521"/>
    <d v="2015-05-25T00:00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8:53:39"/>
    <d v="2015-03-31T07:52:00"/>
    <x v="0"/>
    <d v="2015-02-01T00:00:00"/>
    <d v="2015-03-31T00:00:00"/>
    <x v="391"/>
    <d v="2015-03-31T00:00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0"/>
    <d v="2015-12-22T00:00:00"/>
    <d v="2016-01-21T00:00:00"/>
    <x v="71"/>
    <d v="2016-01-21T00:00:00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d v="2015-04-08T00:00:00"/>
    <d v="2015-05-09T00:00:00"/>
    <x v="514"/>
    <d v="2015-05-09T00:00:00"/>
    <x v="6"/>
    <s v="Ma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0"/>
    <d v="2015-01-28T00:00:00"/>
    <d v="2015-02-27T00:00:00"/>
    <x v="36"/>
    <d v="2015-02-27T00:00:00"/>
    <x v="1"/>
    <s v="February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d v="2015-05-23T00:00:00"/>
    <d v="2015-06-22T00:00:00"/>
    <x v="168"/>
    <d v="2015-06-22T00:00:00"/>
    <x v="5"/>
    <s v="June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0"/>
    <d v="2015-06-10T00:00:00"/>
    <d v="2015-07-02T00:00:00"/>
    <x v="192"/>
    <d v="2015-07-02T00:00:00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3"/>
    <d v="2014-10-15T00:00:00"/>
    <d v="2014-11-05T00:00:00"/>
    <x v="477"/>
    <d v="2014-11-05T00:00:00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1:07:27"/>
    <d v="2016-02-11T17:59:00"/>
    <x v="2"/>
    <d v="2016-01-12T00:00:00"/>
    <d v="2016-02-11T00:00:00"/>
    <x v="1305"/>
    <d v="2016-02-11T00:00:00"/>
    <x v="1"/>
    <s v="February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3"/>
    <d v="2014-10-31T00:00:00"/>
    <d v="2014-11-30T00:00:00"/>
    <x v="319"/>
    <d v="2014-11-30T00:00:00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2"/>
    <d v="2016-04-05T00:00:00"/>
    <d v="2016-05-04T00:00:00"/>
    <x v="1286"/>
    <d v="2016-05-04T00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d v="2016-02-01T00:00:00"/>
    <d v="2016-02-18T00:00:00"/>
    <x v="1453"/>
    <d v="2016-02-18T00:0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2:22:51"/>
    <d v="2016-04-29T16:00:00"/>
    <x v="2"/>
    <d v="2016-04-01T00:00:00"/>
    <d v="2016-04-29T00:00:00"/>
    <x v="31"/>
    <d v="2016-04-29T00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2"/>
    <d v="2016-09-19T00:00:00"/>
    <d v="2016-10-19T00:00:00"/>
    <x v="494"/>
    <d v="2016-10-19T00:00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0"/>
    <d v="2015-07-19T00:00:00"/>
    <d v="2015-08-18T00:00:00"/>
    <x v="1347"/>
    <d v="2015-08-18T00:00:00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d v="2015-02-05T00:00:00"/>
    <d v="2015-03-22T00:00:00"/>
    <x v="954"/>
    <d v="2015-03-22T00:00:00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d v="2015-07-18T00:00:00"/>
    <d v="2015-08-17T00:00:00"/>
    <x v="1561"/>
    <d v="2015-08-17T00:00:00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"/>
    <d v="2014-12-10T00:00:00"/>
    <d v="2015-01-09T00:00:00"/>
    <x v="1570"/>
    <d v="2015-01-09T00:00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d v="2014-11-25T00:00:00"/>
    <d v="2015-01-24T00:00:00"/>
    <x v="497"/>
    <d v="2015-01-24T00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d v="2015-04-08T00:00:00"/>
    <d v="2015-04-18T00:00:00"/>
    <x v="514"/>
    <d v="2015-04-18T00:0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0"/>
    <d v="2015-03-26T00:00:00"/>
    <d v="2015-05-25T00:00:00"/>
    <x v="55"/>
    <d v="2015-05-25T00:00:00"/>
    <x v="7"/>
    <s v="May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d v="2015-04-28T00:00:00"/>
    <d v="2015-05-28T00:00:00"/>
    <x v="830"/>
    <d v="2015-05-28T00:00:00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0"/>
    <d v="2015-02-13T00:00:00"/>
    <d v="2015-03-23T00:00:00"/>
    <x v="1229"/>
    <d v="2015-03-23T00:00:00"/>
    <x v="2"/>
    <s v="March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d v="2015-10-20T00:00:00"/>
    <d v="2015-11-12T00:00:00"/>
    <x v="318"/>
    <d v="2015-11-12T00:00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d v="2014-06-23T00:00:00"/>
    <d v="2014-07-15T00:00:00"/>
    <x v="577"/>
    <d v="2014-07-15T00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2"/>
    <d v="2016-06-27T00:00:00"/>
    <d v="2016-07-17T00:00:00"/>
    <x v="346"/>
    <d v="2016-07-17T00:00:00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3"/>
    <d v="2014-07-12T00:00:00"/>
    <d v="2014-08-11T00:00:00"/>
    <x v="546"/>
    <d v="2014-08-11T00:00:00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d v="2015-11-17T00:00:00"/>
    <d v="2015-12-17T00:00:00"/>
    <x v="780"/>
    <d v="2015-12-17T00:00:0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d v="2014-08-07T00:00:00"/>
    <d v="2014-09-06T00:00:00"/>
    <x v="1385"/>
    <d v="2014-09-06T00:00:00"/>
    <x v="10"/>
    <s v="September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d v="2014-06-03T00:00:00"/>
    <d v="2014-07-03T00:00:00"/>
    <x v="6"/>
    <d v="2014-07-03T00:00:00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d v="2014-06-03T00:00:00"/>
    <d v="2014-07-04T00:00:00"/>
    <x v="6"/>
    <d v="2014-07-04T00:00:00"/>
    <x v="0"/>
    <s v="July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d v="2014-07-11T00:00:00"/>
    <d v="2014-08-10T00:00:00"/>
    <x v="526"/>
    <d v="2014-08-10T00:00:00"/>
    <x v="3"/>
    <s v="August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d v="2016-09-08T00:00:00"/>
    <d v="2016-10-08T00:00:00"/>
    <x v="1571"/>
    <d v="2016-10-08T00:00:00"/>
    <x v="8"/>
    <s v="October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d v="2015-06-09T00:00:00"/>
    <d v="2015-07-05T00:00:00"/>
    <x v="206"/>
    <d v="2015-07-05T00:00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2"/>
    <d v="2016-01-26T00:00:00"/>
    <d v="2016-02-16T00:00:00"/>
    <x v="768"/>
    <d v="2016-02-16T00:00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d v="2016-03-28T00:00:00"/>
    <d v="2016-04-28T00:00:00"/>
    <x v="44"/>
    <d v="2016-04-28T00:00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0"/>
    <d v="2015-01-12T00:00:00"/>
    <d v="2015-02-10T00:00:00"/>
    <x v="796"/>
    <d v="2015-02-10T00:00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d v="2016-02-02T00:00:00"/>
    <d v="2016-04-02T00:00:00"/>
    <x v="167"/>
    <d v="2016-04-02T00:00:00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2"/>
    <d v="2016-09-06T00:00:00"/>
    <d v="2016-10-16T00:00:00"/>
    <x v="761"/>
    <d v="2016-10-16T00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0"/>
    <d v="2015-05-04T00:00:00"/>
    <d v="2015-06-02T00:00:00"/>
    <x v="684"/>
    <d v="2015-06-02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"/>
    <d v="2014-06-18T00:00:00"/>
    <d v="2014-07-25T00:00:00"/>
    <x v="1386"/>
    <d v="2014-07-25T00:00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2"/>
    <d v="2016-03-16T00:00:00"/>
    <d v="2016-04-15T00:00:00"/>
    <x v="918"/>
    <d v="2016-04-15T00:00:00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3"/>
    <d v="2014-05-12T00:00:00"/>
    <d v="2014-06-11T00:00:00"/>
    <x v="834"/>
    <d v="2014-06-11T00:00:00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d v="2014-11-11T00:00:00"/>
    <d v="2014-12-01T00:00:00"/>
    <x v="786"/>
    <d v="2014-12-01T00:00:00"/>
    <x v="4"/>
    <s v="December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d v="2014-05-19T00:00:00"/>
    <x v="3"/>
    <d v="2014-04-18T00:00:00"/>
    <d v="2014-05-19T00:00:00"/>
    <x v="1438"/>
    <d v="2014-05-19T00:00:00"/>
    <x v="6"/>
    <s v="May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d v="2015-08-25T21:35:53"/>
    <x v="0"/>
    <d v="2015-06-26T00:00:00"/>
    <d v="2015-08-25T00:00:00"/>
    <x v="742"/>
    <d v="2015-08-25T00:00:00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7:36:26"/>
    <d v="2014-05-05T07:36:26"/>
    <x v="3"/>
    <d v="2014-04-10T00:00:00"/>
    <d v="2014-05-05T00:00:00"/>
    <x v="822"/>
    <d v="2014-05-05T00:00:00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d v="2015-06-18T00:00:00"/>
    <d v="2015-08-10T00:00:00"/>
    <x v="476"/>
    <d v="2015-08-10T00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0"/>
    <d v="2015-07-08T00:00:00"/>
    <d v="2015-08-02T00:00:00"/>
    <x v="894"/>
    <d v="2015-08-02T00:00:00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0"/>
    <d v="2015-03-02T00:00:00"/>
    <d v="2015-04-01T00:00:00"/>
    <x v="418"/>
    <d v="2015-04-01T00:00:00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2"/>
    <d v="2016-05-09T00:00:00"/>
    <d v="2016-05-28T00:00:00"/>
    <x v="1226"/>
    <d v="2016-05-28T00:00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3"/>
    <d v="2014-06-30T00:00:00"/>
    <d v="2014-07-30T00:00:00"/>
    <x v="1148"/>
    <d v="2014-07-30T00:00:00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3:00:45"/>
    <d v="2014-07-02T23:00:45"/>
    <x v="3"/>
    <d v="2014-05-28T00:00:00"/>
    <d v="2014-07-02T00:00:00"/>
    <x v="1428"/>
    <d v="2014-07-02T00:00:00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0"/>
    <d v="2015-02-14T00:00:00"/>
    <d v="2015-02-28T00:00:00"/>
    <x v="500"/>
    <d v="2015-02-28T00:00:00"/>
    <x v="2"/>
    <s v="Febru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3"/>
    <d v="2014-05-13T00:00:00"/>
    <d v="2014-06-12T00:00:00"/>
    <x v="1019"/>
    <d v="2014-06-12T00:00:0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2"/>
    <d v="2016-03-16T00:00:00"/>
    <d v="2016-04-15T00:00:00"/>
    <x v="918"/>
    <d v="2016-04-15T00:00:00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d v="2015-05-14T00:00:00"/>
    <d v="2015-06-13T00:00:00"/>
    <x v="495"/>
    <d v="2015-06-13T00:00:00"/>
    <x v="5"/>
    <s v="June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2"/>
    <d v="2016-05-03T00:00:00"/>
    <d v="2016-05-17T00:00:00"/>
    <x v="1137"/>
    <d v="2016-05-17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2"/>
    <d v="2016-11-08T00:00:00"/>
    <d v="2016-11-29T00:00:00"/>
    <x v="1312"/>
    <d v="2016-11-29T00:00:00"/>
    <x v="4"/>
    <s v="November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2"/>
    <d v="2016-10-12T00:00:00"/>
    <d v="2016-11-14T00:00:00"/>
    <x v="1349"/>
    <d v="2016-11-14T00:00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d v="2015-03-24T00:00:00"/>
    <d v="2015-04-09T00:00:00"/>
    <x v="524"/>
    <d v="2015-04-09T00:00:00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0"/>
    <d v="2015-03-12T00:00:00"/>
    <d v="2015-04-08T00:00:00"/>
    <x v="538"/>
    <d v="2015-04-08T00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3"/>
    <d v="2014-06-24T00:00:00"/>
    <d v="2014-07-31T00:00:00"/>
    <x v="1021"/>
    <d v="2014-07-31T00:00:00"/>
    <x v="0"/>
    <s v="July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3"/>
    <d v="2014-09-04T00:00:00"/>
    <d v="2014-09-26T00:00:00"/>
    <x v="1572"/>
    <d v="2014-09-26T00:00:00"/>
    <x v="8"/>
    <s v="September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"/>
    <d v="2014-12-16T00:00:00"/>
    <d v="2015-02-14T00:00:00"/>
    <x v="22"/>
    <d v="2015-02-14T00:00:00"/>
    <x v="11"/>
    <s v="February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2"/>
    <d v="2016-02-25T00:00:00"/>
    <d v="2016-03-26T00:00:00"/>
    <x v="334"/>
    <d v="2016-03-26T00:00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d v="2015-06-11T00:00:00"/>
    <d v="2015-07-13T00:00:00"/>
    <x v="1267"/>
    <d v="2015-07-13T00:00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3"/>
    <d v="2014-08-14T00:00:00"/>
    <d v="2014-09-08T00:00:00"/>
    <x v="541"/>
    <d v="2014-09-08T00:00:00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2"/>
    <d v="2016-06-25T00:00:00"/>
    <d v="2016-07-24T00:00:00"/>
    <x v="1573"/>
    <d v="2016-07-24T00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2"/>
    <d v="2016-02-19T00:00:00"/>
    <d v="2016-03-15T00:00:00"/>
    <x v="874"/>
    <d v="2016-03-15T00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d v="2016-06-10T00:00:00"/>
    <d v="2016-07-10T00:00:00"/>
    <x v="1501"/>
    <d v="2016-07-10T00:00:00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d v="2016-06-27T00:00:00"/>
    <d v="2016-08-02T00:00:00"/>
    <x v="346"/>
    <d v="2016-08-02T00:00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d v="2016-05-26T19:54:35"/>
    <x v="2"/>
    <d v="2016-04-26T00:00:00"/>
    <d v="2016-05-26T00:00:00"/>
    <x v="989"/>
    <d v="2016-05-26T00:00:00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d v="2015-06-12T00:00:00"/>
    <d v="2015-07-10T00:00:00"/>
    <x v="1215"/>
    <d v="2015-07-10T00:00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0"/>
    <d v="2015-11-25T00:00:00"/>
    <d v="2015-12-23T00:00:00"/>
    <x v="52"/>
    <d v="2015-12-23T00:00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d v="2015-05-14T00:00:00"/>
    <d v="2015-06-15T00:00:00"/>
    <x v="495"/>
    <d v="2015-06-15T00:00:00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d v="2016-10-23T00:00:00"/>
    <d v="2016-11-22T00:00:00"/>
    <x v="1574"/>
    <d v="2016-11-22T00:00:00"/>
    <x v="9"/>
    <s v="November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d v="2014-05-07T00:00:00"/>
    <d v="2014-07-06T00:00:00"/>
    <x v="911"/>
    <d v="2014-07-06T00:00:00"/>
    <x v="5"/>
    <s v="Jul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0"/>
    <d v="2015-06-15T00:00:00"/>
    <d v="2015-07-15T00:00:00"/>
    <x v="866"/>
    <d v="2015-07-15T00:00:00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"/>
    <d v="2014-11-25T00:00:00"/>
    <d v="2014-12-16T00:00:00"/>
    <x v="497"/>
    <d v="2014-12-16T00:00:00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d v="2015-05-08T00:00:00"/>
    <d v="2015-06-07T00:00:00"/>
    <x v="882"/>
    <d v="2015-06-07T00:00:00"/>
    <x v="5"/>
    <s v="June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d v="2015-07-16T00:00:00"/>
    <d v="2015-08-28T00:00:00"/>
    <x v="1448"/>
    <d v="2015-08-28T00:0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d v="2016-11-14T00:00:00"/>
    <d v="2017-01-13T00:00:00"/>
    <x v="295"/>
    <d v="2017-01-13T00:00:00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d v="2015-04-20T16:09:25"/>
    <x v="0"/>
    <d v="2015-03-21T00:00:00"/>
    <d v="2015-04-20T00:00:00"/>
    <x v="1575"/>
    <d v="2015-04-20T00:00:00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"/>
    <d v="2014-07-11T00:00:00"/>
    <d v="2014-08-10T00:00:00"/>
    <x v="526"/>
    <d v="2014-08-10T00:00:00"/>
    <x v="3"/>
    <s v="August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d v="2016-02-10T00:00:00"/>
    <d v="2016-03-11T00:00:00"/>
    <x v="947"/>
    <d v="2016-03-11T00:00:00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2:41:23"/>
    <d v="2015-01-10T23:59:00"/>
    <x v="3"/>
    <d v="2014-12-09T00:00:00"/>
    <d v="2015-01-10T00:00:00"/>
    <x v="1346"/>
    <d v="2015-01-10T00:00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"/>
    <d v="2014-12-02T00:00:00"/>
    <d v="2015-01-02T00:00:00"/>
    <x v="489"/>
    <d v="2015-01-02T00:00:00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d v="2015-09-21T00:00:00"/>
    <d v="2015-10-21T00:00:00"/>
    <x v="485"/>
    <d v="2015-10-21T00:00:00"/>
    <x v="8"/>
    <s v="October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2"/>
    <d v="2016-02-03T00:00:00"/>
    <d v="2016-03-04T00:00:00"/>
    <x v="1047"/>
    <d v="2016-03-04T00:00:00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d v="2016-06-05T00:00:00"/>
    <d v="2016-07-31T00:00:00"/>
    <x v="378"/>
    <d v="2016-07-31T00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d v="2014-07-29T00:00:00"/>
    <d v="2014-09-27T00:00:00"/>
    <x v="806"/>
    <d v="2014-09-27T00:00:0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d v="2014-06-09T00:00:00"/>
    <d v="2014-06-29T00:00:00"/>
    <x v="430"/>
    <d v="2014-06-29T00:00:00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d v="2015-04-03T16:48:59"/>
    <x v="0"/>
    <d v="2015-03-27T00:00:00"/>
    <d v="2015-04-03T00:00:00"/>
    <x v="558"/>
    <d v="2015-04-03T00:00:00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0"/>
    <d v="2015-02-24T00:00:00"/>
    <d v="2015-04-25T00:00:00"/>
    <x v="1342"/>
    <d v="2015-04-25T00:00:00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3"/>
    <d v="2014-06-10T00:00:00"/>
    <d v="2014-07-30T00:00:00"/>
    <x v="407"/>
    <d v="2014-07-30T00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0"/>
    <d v="2015-02-19T00:00:00"/>
    <d v="2015-03-21T00:00:00"/>
    <x v="1451"/>
    <d v="2015-03-21T00:00:00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2"/>
    <d v="2016-04-27T00:00:00"/>
    <d v="2016-05-31T00:00:00"/>
    <x v="1407"/>
    <d v="2016-05-31T00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0"/>
    <d v="2015-04-15T00:00:00"/>
    <d v="2015-05-31T00:00:00"/>
    <x v="137"/>
    <d v="2015-05-31T00:00:00"/>
    <x v="6"/>
    <s v="May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2"/>
    <d v="2016-05-07T00:00:00"/>
    <d v="2016-06-14T00:00:00"/>
    <x v="1480"/>
    <d v="2016-06-14T00:00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0"/>
    <d v="2015-02-23T00:00:00"/>
    <d v="2015-03-31T00:00:00"/>
    <x v="297"/>
    <d v="2015-03-31T00:00:00"/>
    <x v="2"/>
    <s v="March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0"/>
    <d v="2015-07-22T00:00:00"/>
    <d v="2015-08-20T00:00:00"/>
    <x v="313"/>
    <d v="2015-08-20T00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3"/>
    <d v="2014-06-17T00:00:00"/>
    <d v="2014-07-17T00:00:00"/>
    <x v="14"/>
    <d v="2014-07-17T00:00:00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d v="2015-10-07T00:00:00"/>
    <d v="2015-10-23T00:00:00"/>
    <x v="1531"/>
    <d v="2015-10-23T00:00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d v="2015-02-10T00:00:00"/>
    <d v="2015-03-12T00:00:00"/>
    <x v="551"/>
    <d v="2015-03-12T00:00:00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0"/>
    <d v="2015-06-29T00:00:00"/>
    <d v="2015-07-17T00:00:00"/>
    <x v="294"/>
    <d v="2015-07-17T00:00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d v="2015-06-05T00:00:00"/>
    <d v="2015-07-05T00:00:00"/>
    <x v="158"/>
    <d v="2015-07-05T00:00:00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0"/>
    <d v="2015-12-02T00:00:00"/>
    <d v="2016-01-03T00:00:00"/>
    <x v="491"/>
    <d v="2016-01-03T00:00:00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5:06:57"/>
    <d v="2016-01-19T17:59:00"/>
    <x v="0"/>
    <d v="2015-11-21T00:00:00"/>
    <d v="2016-01-19T00:00:00"/>
    <x v="1217"/>
    <d v="2016-01-19T00:00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d v="2015-06-15T00:00:00"/>
    <d v="2015-07-19T00:00:00"/>
    <x v="866"/>
    <d v="2015-07-19T00:00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2"/>
    <d v="2016-07-20T00:00:00"/>
    <d v="2016-08-01T00:00:00"/>
    <x v="1557"/>
    <d v="2016-08-01T00:00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0"/>
    <d v="2015-05-26T00:00:00"/>
    <d v="2015-06-16T00:00:00"/>
    <x v="829"/>
    <d v="2015-06-16T00:00:00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d v="2015-04-07T00:00:00"/>
    <d v="2015-05-07T00:00:00"/>
    <x v="302"/>
    <d v="2015-05-07T00:00:00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0"/>
    <d v="2015-01-30T00:00:00"/>
    <d v="2015-03-26T00:00:00"/>
    <x v="869"/>
    <d v="2015-03-26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"/>
    <d v="2014-11-01T00:00:00"/>
    <d v="2014-12-31T00:00:00"/>
    <x v="432"/>
    <d v="2014-12-31T00:00:00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2"/>
    <d v="2016-08-11T00:00:00"/>
    <d v="2016-08-31T00:00:00"/>
    <x v="119"/>
    <d v="2016-08-31T00:00:00"/>
    <x v="10"/>
    <s v="August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d v="2016-05-13T00:00:00"/>
    <d v="2016-05-27T00:00:00"/>
    <x v="479"/>
    <d v="2016-05-27T00:00:00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5:22:25"/>
    <d v="2014-11-05T16:22:25"/>
    <x v="3"/>
    <d v="2014-10-15T00:00:00"/>
    <d v="2014-11-05T00:00:00"/>
    <x v="477"/>
    <d v="2014-11-05T00:00:00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1:45:35"/>
    <d v="2016-02-19T21:45:35"/>
    <x v="2"/>
    <d v="2016-01-05T00:00:00"/>
    <d v="2016-02-19T00:00:00"/>
    <x v="1239"/>
    <d v="2016-02-19T00:00:00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d v="2014-11-20T00:00:00"/>
    <d v="2014-12-01T00:00:00"/>
    <x v="840"/>
    <d v="2014-12-01T00:00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0"/>
    <d v="2015-05-19T00:00:00"/>
    <d v="2015-06-18T00:00:00"/>
    <x v="511"/>
    <d v="2015-06-18T00:00:00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d v="2016-03-31T00:00:00"/>
    <d v="2016-04-21T00:00:00"/>
    <x v="1118"/>
    <d v="2016-04-21T00:00:00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2"/>
    <d v="2016-07-02T00:00:00"/>
    <d v="2016-08-02T00:00:00"/>
    <x v="971"/>
    <d v="2016-08-02T00:00:00"/>
    <x v="3"/>
    <s v="August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0"/>
    <d v="2015-05-28T00:00:00"/>
    <d v="2015-07-03T00:00:00"/>
    <x v="880"/>
    <d v="2015-07-03T00:00:00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d v="2015-04-22T00:00:00"/>
    <d v="2015-05-22T00:00:00"/>
    <x v="1177"/>
    <d v="2015-05-22T00:00:00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0"/>
    <d v="2015-05-30T00:00:00"/>
    <d v="2015-07-29T00:00:00"/>
    <x v="860"/>
    <d v="2015-07-29T00:00:00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2"/>
    <d v="2016-03-03T00:00:00"/>
    <d v="2016-03-28T00:00:00"/>
    <x v="810"/>
    <d v="2016-03-28T00:00:00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3"/>
    <d v="2014-05-21T00:00:00"/>
    <d v="2014-07-20T00:00:00"/>
    <x v="327"/>
    <d v="2014-07-20T00:00:00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3"/>
    <d v="2014-04-11T00:00:00"/>
    <d v="2014-05-11T00:00:00"/>
    <x v="1576"/>
    <d v="2014-05-11T00:00:00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3"/>
    <d v="2014-05-06T00:00:00"/>
    <d v="2014-05-31T00:00:00"/>
    <x v="1543"/>
    <d v="2014-05-31T00:00:00"/>
    <x v="5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"/>
    <d v="2014-05-07T00:00:00"/>
    <d v="2014-06-03T00:00:00"/>
    <x v="911"/>
    <d v="2014-06-03T00:00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0"/>
    <d v="2015-09-01T00:00:00"/>
    <d v="2015-10-01T00:00:00"/>
    <x v="188"/>
    <d v="2015-10-01T00:00:00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3"/>
    <d v="2014-09-03T00:00:00"/>
    <d v="2014-10-04T00:00:00"/>
    <x v="831"/>
    <d v="2014-10-04T00:00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d v="2015-06-04T00:00:00"/>
    <d v="2015-07-19T00:00:00"/>
    <x v="1144"/>
    <d v="2015-07-19T00:00:00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0"/>
    <d v="2015-09-18T00:00:00"/>
    <d v="2015-10-18T00:00:00"/>
    <x v="1353"/>
    <d v="2015-10-18T00:00:00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0"/>
    <d v="2015-05-12T00:00:00"/>
    <d v="2015-06-11T00:00:00"/>
    <x v="1220"/>
    <d v="2015-06-11T00:00:00"/>
    <x v="5"/>
    <s v="June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d v="2014-12-01T00:00:00"/>
    <d v="2014-12-31T00:00:00"/>
    <x v="561"/>
    <d v="2014-12-31T00:00:00"/>
    <x v="11"/>
    <s v="December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d v="2015-06-17T00:00:00"/>
    <d v="2015-07-17T00:00:00"/>
    <x v="951"/>
    <d v="2015-07-17T00:00:00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d v="2015-03-01T00:00:00"/>
    <d v="2015-03-26T00:00:00"/>
    <x v="933"/>
    <d v="2015-03-26T00:00:00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d v="2014-07-28T00:00:00"/>
    <d v="2014-09-01T00:00:00"/>
    <x v="512"/>
    <d v="2014-09-01T00:00:00"/>
    <x v="3"/>
    <s v="September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d v="2015-04-09T00:00:00"/>
    <d v="2015-05-09T00:00:00"/>
    <x v="1343"/>
    <d v="2015-05-09T00:00:00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d v="2015-02-24T00:00:00"/>
    <d v="2015-03-26T00:00:00"/>
    <x v="1342"/>
    <d v="2015-03-26T00:00:00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d v="2015-02-06T00:00:00"/>
    <d v="2015-03-08T00:00:00"/>
    <x v="1352"/>
    <d v="2015-03-08T00:00:00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d v="2014-07-09T00:00:00"/>
    <d v="2014-08-01T00:00:00"/>
    <x v="600"/>
    <d v="2014-08-01T00:00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d v="2015-05-04T00:00:00"/>
    <d v="2015-05-22T00:00:00"/>
    <x v="684"/>
    <d v="2015-05-22T00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d v="2014-05-30T00:00:00"/>
    <d v="2014-06-25T00:00:00"/>
    <x v="39"/>
    <d v="2014-06-25T00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d v="2014-07-13T00:00:00"/>
    <d v="2014-08-12T00:00:00"/>
    <x v="1087"/>
    <d v="2014-08-12T00:00:00"/>
    <x v="3"/>
    <s v="August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d v="2014-10-02T00:00:00"/>
    <d v="2014-11-12T00:00:00"/>
    <x v="652"/>
    <d v="2014-11-12T00:00:00"/>
    <x v="9"/>
    <s v="November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d v="2016-08-29T00:00:00"/>
    <d v="2016-09-12T00:00:00"/>
    <x v="773"/>
    <d v="2016-09-12T00:00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d v="2015-09-06T00:00:00"/>
    <d v="2015-11-05T00:00:00"/>
    <x v="1497"/>
    <d v="2015-11-05T00:00:00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d v="2015-10-18T00:00:00"/>
    <d v="2015-11-17T00:00:00"/>
    <x v="817"/>
    <d v="2015-11-17T00:00:00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d v="2014-07-21T00:00:00"/>
    <d v="2014-08-30T00:00:00"/>
    <x v="33"/>
    <d v="2014-08-30T00:0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d v="2016-02-02T00:00:00"/>
    <d v="2016-03-22T00:00:00"/>
    <x v="167"/>
    <d v="2016-03-22T00:00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d v="2016-05-19T00:00:00"/>
    <d v="2016-06-18T00:00:00"/>
    <x v="862"/>
    <d v="2016-06-18T00:00:00"/>
    <x v="5"/>
    <s v="June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d v="2014-08-14T00:00:00"/>
    <d v="2014-09-08T00:00:00"/>
    <x v="541"/>
    <d v="2014-09-08T00:00:00"/>
    <x v="10"/>
    <s v="September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0"/>
    <d v="2015-02-12T00:00:00"/>
    <d v="2015-03-13T00:00:00"/>
    <x v="140"/>
    <d v="2015-03-13T00:00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d v="2014-06-02T00:00:00"/>
    <d v="2014-07-02T00:00:00"/>
    <x v="154"/>
    <d v="2014-07-02T00:00:00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d v="2017-03-29T12:44:10"/>
    <x v="1"/>
    <d v="2017-01-28T00:00:00"/>
    <d v="2017-03-29T00:00:00"/>
    <x v="1577"/>
    <d v="2017-03-29T00:00:0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d v="2015-06-24T00:00:00"/>
    <d v="2015-08-13T00:00:00"/>
    <x v="466"/>
    <d v="2015-08-13T00:00:00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d v="2015-09-08T00:00:00"/>
    <d v="2015-10-08T00:00:00"/>
    <x v="186"/>
    <d v="2015-10-08T00:00:00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d v="2015-01-02T00:00:00"/>
    <d v="2015-01-23T00:00:00"/>
    <x v="1503"/>
    <d v="2015-01-23T00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d v="2016-09-02T00:00:00"/>
    <d v="2016-09-03T00:00:00"/>
    <x v="117"/>
    <d v="2016-09-03T0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d v="2016-02-02T09:58:48"/>
    <x v="2"/>
    <d v="2016-01-03T00:00:00"/>
    <d v="2016-02-02T00:00:00"/>
    <x v="1553"/>
    <d v="2016-02-02T00:00:00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d v="2016-12-08T11:15:52"/>
    <x v="2"/>
    <d v="2016-11-08T00:00:00"/>
    <d v="2016-12-08T00:00:00"/>
    <x v="1312"/>
    <d v="2016-12-08T00:00:00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d v="2015-05-30T00:00:00"/>
    <d v="2015-06-29T00:00:00"/>
    <x v="860"/>
    <d v="2015-06-29T00:00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d v="2014-12-26T00:00:00"/>
    <d v="2015-01-25T00:00:00"/>
    <x v="1578"/>
    <d v="2015-01-25T00:00:00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d v="2014-07-30T18:00:00"/>
    <x v="3"/>
    <d v="2014-06-25T00:00:00"/>
    <d v="2014-07-30T00:00:00"/>
    <x v="574"/>
    <d v="2014-07-30T00:00:00"/>
    <x v="0"/>
    <s v="July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d v="2017-01-20T00:00:00"/>
    <d v="2017-02-19T00:00:00"/>
    <x v="793"/>
    <d v="2017-02-19T00:00:00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d v="2016-01-04T00:00:00"/>
    <d v="2016-01-31T00:00:00"/>
    <x v="758"/>
    <d v="2016-01-31T00:00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d v="2014-08-03T00:00:00"/>
    <d v="2014-09-02T00:00:00"/>
    <x v="854"/>
    <d v="2014-09-02T00:00:00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d v="2015-03-02T00:00:00"/>
    <d v="2015-03-27T00:00:00"/>
    <x v="418"/>
    <d v="2015-03-27T00:00:00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d v="2016-04-09T00:00:00"/>
    <d v="2016-05-09T00:00:00"/>
    <x v="1314"/>
    <d v="2016-05-09T00:00:00"/>
    <x v="6"/>
    <s v="May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d v="2014-11-11T00:00:00"/>
    <d v="2014-12-11T00:00:00"/>
    <x v="786"/>
    <d v="2014-12-11T00:00:00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0"/>
    <d v="2015-03-16T00:00:00"/>
    <d v="2015-05-01T00:00:00"/>
    <x v="199"/>
    <d v="2015-05-01T00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d v="2017-01-27T00:00:00"/>
    <d v="2017-02-26T00:00:00"/>
    <x v="540"/>
    <d v="2017-02-26T00:00:00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3"/>
    <d v="2014-12-03T00:00:00"/>
    <d v="2015-01-04T00:00:00"/>
    <x v="782"/>
    <d v="2015-01-04T00:00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d v="2015-06-16T00:00:00"/>
    <d v="2015-08-15T00:00:00"/>
    <x v="153"/>
    <d v="2015-08-15T00:00:00"/>
    <x v="0"/>
    <s v="August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0"/>
    <d v="2015-02-20T00:00:00"/>
    <d v="2015-03-22T00:00:00"/>
    <x v="499"/>
    <d v="2015-03-22T00:00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d v="2014-08-16T00:00:00"/>
    <d v="2014-08-24T00:00:00"/>
    <x v="1579"/>
    <d v="2014-08-24T00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3"/>
    <d v="2014-05-20T00:00:00"/>
    <d v="2014-07-01T00:00:00"/>
    <x v="10"/>
    <d v="2014-07-01T00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2"/>
    <d v="2016-11-05T00:00:00"/>
    <d v="2016-12-05T00:00:00"/>
    <x v="1580"/>
    <d v="2016-12-05T00:00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d v="2015-01-28T00:00:00"/>
    <d v="2015-02-28T00:00:00"/>
    <x v="36"/>
    <d v="2015-02-28T00:00:00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d v="2014-06-02T00:00:00"/>
    <d v="2014-06-16T00:00:00"/>
    <x v="154"/>
    <d v="2014-06-16T00:00:00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d v="2014-12-09T00:00:00"/>
    <d v="2015-01-08T00:00:00"/>
    <x v="1346"/>
    <d v="2015-01-08T00:00:00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0"/>
    <d v="2015-07-08T00:00:00"/>
    <d v="2015-08-17T00:00:00"/>
    <x v="894"/>
    <d v="2015-08-17T00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d v="2014-07-23T00:00:00"/>
    <d v="2014-08-12T00:00:00"/>
    <x v="907"/>
    <d v="2014-08-12T00:00:00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d v="2015-05-11T00:00:00"/>
    <d v="2015-06-10T00:00:00"/>
    <x v="123"/>
    <d v="2015-06-10T00:00:00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d v="2015-11-09T00:00:00"/>
    <d v="2015-12-19T00:00:00"/>
    <x v="25"/>
    <d v="2015-12-19T00:00:00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2"/>
    <d v="2016-10-20T00:00:00"/>
    <d v="2016-11-14T00:00:00"/>
    <x v="1581"/>
    <d v="2016-11-14T00:00:00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d v="2015-06-30T00:00:00"/>
    <d v="2015-08-14T00:00:00"/>
    <x v="1038"/>
    <d v="2015-08-14T00:00:00"/>
    <x v="0"/>
    <s v="August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d v="2015-04-01T00:00:00"/>
    <d v="2015-04-15T00:00:00"/>
    <x v="1117"/>
    <d v="2015-04-15T00:00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0"/>
    <d v="2015-04-30T00:00:00"/>
    <d v="2015-06-11T00:00:00"/>
    <x v="864"/>
    <d v="2015-06-11T00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0"/>
    <d v="2015-05-19T00:00:00"/>
    <d v="2015-06-26T00:00:00"/>
    <x v="511"/>
    <d v="2015-06-26T00:00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"/>
    <d v="2014-09-24T00:00:00"/>
    <d v="2014-10-26T00:00:00"/>
    <x v="1582"/>
    <d v="2014-10-26T00:00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d v="2014-07-13T00:00:00"/>
    <d v="2014-07-28T00:00:00"/>
    <x v="1087"/>
    <d v="2014-07-28T00:00:00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"/>
    <d v="2014-08-12T00:00:00"/>
    <d v="2014-09-11T00:00:00"/>
    <x v="371"/>
    <d v="2014-09-11T00:00:00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0"/>
    <d v="2015-08-08T00:00:00"/>
    <d v="2015-09-07T00:00:00"/>
    <x v="1348"/>
    <d v="2015-09-07T00:00:00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3"/>
    <d v="2014-10-27T00:00:00"/>
    <d v="2014-11-26T00:00:00"/>
    <x v="170"/>
    <d v="2014-11-26T00:00:00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d v="2015-02-24T00:00:00"/>
    <d v="2015-04-24T00:00:00"/>
    <x v="1342"/>
    <d v="2015-04-24T00:00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0"/>
    <d v="2015-10-31T00:00:00"/>
    <d v="2015-11-30T00:00:00"/>
    <x v="1568"/>
    <d v="2015-11-30T00:00:00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0"/>
    <d v="2015-04-20T00:00:00"/>
    <d v="2015-05-10T00:00:00"/>
    <x v="121"/>
    <d v="2015-05-10T00:00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2"/>
    <d v="2016-05-02T00:00:00"/>
    <d v="2016-06-01T00:00:00"/>
    <x v="456"/>
    <d v="2016-06-01T00:00:00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d v="2016-05-04T00:00:00"/>
    <d v="2016-06-03T00:00:00"/>
    <x v="1454"/>
    <d v="2016-06-03T00:00:00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d v="2014-08-12T00:00:00"/>
    <d v="2014-09-11T00:00:00"/>
    <x v="371"/>
    <d v="2014-09-11T00:00:00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d v="2014-07-23T00:00:00"/>
    <d v="2014-08-04T00:00:00"/>
    <x v="907"/>
    <d v="2014-08-04T00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0"/>
    <d v="2015-12-20T00:00:00"/>
    <d v="2016-01-17T00:00:00"/>
    <x v="1583"/>
    <d v="2016-01-17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d v="2016-10-14T00:00:00"/>
    <d v="2016-11-13T00:00:00"/>
    <x v="1584"/>
    <d v="2016-11-13T00:00:0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d v="2014-10-14T00:00:00"/>
    <d v="2014-10-26T00:00:00"/>
    <x v="309"/>
    <d v="2014-10-26T00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0"/>
    <d v="2015-01-16T00:00:00"/>
    <d v="2015-03-02T00:00:00"/>
    <x v="501"/>
    <d v="2015-03-02T00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0"/>
    <d v="2015-03-12T00:00:00"/>
    <d v="2015-04-09T00:00:00"/>
    <x v="538"/>
    <d v="2015-04-09T00:00:00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d v="2014-05-27T00:00:00"/>
    <d v="2014-06-26T00:00:00"/>
    <x v="85"/>
    <d v="2014-06-26T00:00:00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d v="2014-06-30T00:00:00"/>
    <d v="2014-07-30T00:00:00"/>
    <x v="1148"/>
    <d v="2014-07-30T00:00:00"/>
    <x v="0"/>
    <s v="July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d v="2014-11-26T00:00:00"/>
    <d v="2014-12-26T00:00:00"/>
    <x v="142"/>
    <d v="2014-12-26T00:00:00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d v="2014-07-10T00:00:00"/>
    <d v="2014-08-09T00:00:00"/>
    <x v="448"/>
    <d v="2014-08-09T00:00:00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0"/>
    <d v="2015-09-18T00:00:00"/>
    <d v="2015-10-15T00:00:00"/>
    <x v="1353"/>
    <d v="2015-10-15T00:00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2"/>
    <d v="2016-08-19T00:00:00"/>
    <d v="2016-09-18T00:00:00"/>
    <x v="985"/>
    <d v="2016-09-18T00:00:00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d v="2016-03-04T00:00:00"/>
    <d v="2016-04-01T00:00:00"/>
    <x v="469"/>
    <d v="2016-04-01T00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d v="2015-08-11T00:00:00"/>
    <d v="2015-09-05T00:00:00"/>
    <x v="1372"/>
    <d v="2015-09-05T00:00:00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d v="2016-02-14T00:00:00"/>
    <d v="2016-03-15T00:00:00"/>
    <x v="1020"/>
    <d v="2016-03-15T00:00:00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2"/>
    <d v="2016-06-17T00:00:00"/>
    <d v="2016-07-16T00:00:00"/>
    <x v="774"/>
    <d v="2016-07-16T00:00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0"/>
    <d v="2015-08-17T00:00:00"/>
    <d v="2015-10-01T00:00:00"/>
    <x v="1403"/>
    <d v="2015-10-01T00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0"/>
    <d v="2015-08-05T00:00:00"/>
    <d v="2015-10-04T00:00:00"/>
    <x v="131"/>
    <d v="2015-10-04T00:00:00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d v="2016-11-01T00:00:00"/>
    <d v="2016-12-01T00:00:00"/>
    <x v="463"/>
    <d v="2016-12-01T00:00:0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2"/>
    <d v="2016-06-13T00:00:00"/>
    <d v="2016-07-11T00:00:00"/>
    <x v="468"/>
    <d v="2016-07-11T00:00:0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d v="2015-05-27T00:00:00"/>
    <d v="2015-06-27T00:00:00"/>
    <x v="1058"/>
    <d v="2015-06-27T00:00:00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d v="2014-10-03T00:00:00"/>
    <d v="2014-10-06T00:00:00"/>
    <x v="997"/>
    <d v="2014-10-06T00:0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d v="2014-11-18T00:00:00"/>
    <d v="2015-01-02T00:00:00"/>
    <x v="646"/>
    <d v="2015-01-02T00:00:00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d v="2014-10-28T00:00:00"/>
    <d v="2014-11-24T00:00:00"/>
    <x v="583"/>
    <d v="2014-11-24T00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d v="2015-04-17T00:00:00"/>
    <d v="2015-06-16T00:00:00"/>
    <x v="310"/>
    <d v="2015-06-16T00:00:00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0"/>
    <d v="2015-10-02T00:00:00"/>
    <d v="2015-11-02T00:00:00"/>
    <x v="1290"/>
    <d v="2015-11-02T00:0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d v="2015-07-28T00:00:00"/>
    <d v="2015-08-27T00:00:00"/>
    <x v="1031"/>
    <d v="2015-08-27T00:00:00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d v="2015-04-15T00:00:00"/>
    <d v="2015-05-15T00:00:00"/>
    <x v="137"/>
    <d v="2015-05-15T00:00:00"/>
    <x v="6"/>
    <s v="May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d v="2015-01-27T00:00:00"/>
    <d v="2015-02-28T00:00:00"/>
    <x v="202"/>
    <d v="2015-02-28T00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2"/>
    <d v="2016-09-01T00:00:00"/>
    <d v="2016-10-01T00:00:00"/>
    <x v="772"/>
    <d v="2016-10-01T00:00:00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d v="2014-07-09T00:00:00"/>
    <d v="2014-09-07T00:00:00"/>
    <x v="600"/>
    <d v="2014-09-07T00:00:00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0"/>
    <d v="2015-01-11T00:00:00"/>
    <d v="2015-02-10T00:00:00"/>
    <x v="1560"/>
    <d v="2015-02-10T00:00:00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d v="2016-03-10T00:00:00"/>
    <d v="2016-04-08T00:00:00"/>
    <x v="1585"/>
    <d v="2016-04-08T00:00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d v="2016-03-04T00:00:00"/>
    <d v="2016-05-03T00:00:00"/>
    <x v="469"/>
    <d v="2016-05-03T00:00:00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d v="2015-08-27T00:00:00"/>
    <d v="2015-10-26T00:00:00"/>
    <x v="156"/>
    <d v="2015-10-26T00:00:0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d v="2016-06-28T00:00:00"/>
    <d v="2016-07-29T00:00:00"/>
    <x v="1043"/>
    <d v="2016-07-29T00:00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d v="2014-05-15T00:00:00"/>
    <d v="2014-07-14T00:00:00"/>
    <x v="902"/>
    <d v="2014-07-14T00:00:00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0"/>
    <d v="2015-10-29T00:00:00"/>
    <d v="2015-11-28T00:00:00"/>
    <x v="517"/>
    <d v="2015-11-28T00:00:00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d v="2016-03-28T00:00:00"/>
    <d v="2016-04-24T00:00:00"/>
    <x v="44"/>
    <d v="2016-04-24T00:0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d v="2016-05-23T00:00:00"/>
    <d v="2016-07-08T00:00:00"/>
    <x v="1586"/>
    <d v="2016-07-08T00:00:00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3"/>
    <d v="2014-06-26T00:00:00"/>
    <d v="2014-08-02T00:00:00"/>
    <x v="941"/>
    <d v="2014-08-02T00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3"/>
    <d v="2014-08-29T00:00:00"/>
    <d v="2014-09-28T00:00:00"/>
    <x v="1421"/>
    <d v="2014-09-28T00:00:00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d v="2015-12-04T00:00:00"/>
    <d v="2016-01-03T00:00:00"/>
    <x v="1587"/>
    <d v="2016-01-03T00:00:00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d v="2014-04-16T00:00:00"/>
    <d v="2014-05-08T00:00:00"/>
    <x v="356"/>
    <d v="2014-05-08T00:00:0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0"/>
    <d v="2015-11-03T00:00:00"/>
    <d v="2015-11-28T00:00:00"/>
    <x v="996"/>
    <d v="2015-11-28T00:00:00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d v="2015-10-18T00:00:00"/>
    <d v="2015-11-17T00:00:00"/>
    <x v="817"/>
    <d v="2015-11-17T00:00:00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d v="2015-02-18T00:00:00"/>
    <d v="2015-04-19T00:00:00"/>
    <x v="1494"/>
    <d v="2015-04-19T00:00:00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d v="2016-02-14T00:00:00"/>
    <d v="2016-04-13T00:00:00"/>
    <x v="1020"/>
    <d v="2016-04-13T00:00:0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d v="2014-06-11T00:00:00"/>
    <d v="2014-07-23T00:00:00"/>
    <x v="1588"/>
    <d v="2014-07-23T00:00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d v="2017-02-04T00:00:00"/>
    <d v="2017-03-06T00:00:00"/>
    <x v="1589"/>
    <d v="2017-03-06T00:00:00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2"/>
    <d v="2016-03-23T00:00:00"/>
    <d v="2016-05-22T00:00:00"/>
    <x v="678"/>
    <d v="2016-05-22T00:00:00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2"/>
    <d v="2016-08-19T00:00:00"/>
    <d v="2016-08-28T00:00:00"/>
    <x v="985"/>
    <d v="2016-08-28T00:00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d v="2016-03-18T00:00:00"/>
    <d v="2016-04-17T00:00:00"/>
    <x v="421"/>
    <d v="2016-04-17T00:00:00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3"/>
    <d v="2014-06-21T00:00:00"/>
    <d v="2014-07-21T00:00:00"/>
    <x v="1467"/>
    <d v="2014-07-21T00:00:00"/>
    <x v="0"/>
    <s v="July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3"/>
    <d v="2014-12-07T00:00:00"/>
    <d v="2015-02-05T00:00:00"/>
    <x v="344"/>
    <d v="2015-02-05T00:00:00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2"/>
    <d v="2016-04-09T00:00:00"/>
    <d v="2016-05-08T00:00:00"/>
    <x v="1314"/>
    <d v="2016-05-08T00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2"/>
    <d v="2016-05-03T00:00:00"/>
    <d v="2016-06-02T00:00:00"/>
    <x v="1137"/>
    <d v="2016-06-02T00:00:00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d v="2016-06-13T00:00:00"/>
    <d v="2016-07-13T00:00:00"/>
    <x v="468"/>
    <d v="2016-07-13T00:00:00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d v="2014-07-10T00:00:00"/>
    <d v="2014-08-01T00:00:00"/>
    <x v="448"/>
    <d v="2014-08-01T00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2"/>
    <d v="2016-06-22T00:00:00"/>
    <d v="2016-07-22T00:00:00"/>
    <x v="362"/>
    <d v="2016-07-22T00:00:00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d v="2014-12-02T00:00:00"/>
    <d v="2015-01-31T00:00:00"/>
    <x v="489"/>
    <d v="2015-01-31T00:00:00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0"/>
    <d v="2015-03-06T00:00:00"/>
    <d v="2015-03-29T00:00:00"/>
    <x v="165"/>
    <d v="2015-03-29T0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"/>
    <d v="2014-06-05T00:00:00"/>
    <d v="2014-07-05T00:00:00"/>
    <x v="1412"/>
    <d v="2014-07-05T00:00:00"/>
    <x v="0"/>
    <s v="July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d v="2016-05-17T00:00:00"/>
    <d v="2016-07-16T00:00:00"/>
    <x v="300"/>
    <d v="2016-07-16T00:00:00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d v="2015-05-08T00:00:00"/>
    <d v="2015-07-07T00:00:00"/>
    <x v="882"/>
    <d v="2015-07-07T00:00:0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3"/>
    <d v="2014-04-18T00:00:00"/>
    <d v="2014-05-20T00:00:00"/>
    <x v="1438"/>
    <d v="2014-05-20T00:00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"/>
    <d v="2014-10-08T00:00:00"/>
    <d v="2014-11-07T00:00:00"/>
    <x v="1445"/>
    <d v="2014-11-07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2"/>
    <d v="2016-01-30T00:00:00"/>
    <d v="2016-02-20T00:00:00"/>
    <x v="444"/>
    <d v="2016-02-20T00:00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2"/>
    <d v="2016-04-07T00:00:00"/>
    <d v="2016-05-06T00:00:00"/>
    <x v="1246"/>
    <d v="2016-05-06T00:00:00"/>
    <x v="6"/>
    <s v="May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3"/>
    <d v="2014-05-06T00:00:00"/>
    <d v="2014-05-16T00:00:00"/>
    <x v="1543"/>
    <d v="2014-05-16T00:00:00"/>
    <x v="5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d v="2015-08-13T00:00:00"/>
    <d v="2015-08-28T00:00:00"/>
    <x v="24"/>
    <d v="2015-08-28T00:00:00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d v="2015-10-09T00:00:00"/>
    <d v="2015-11-08T00:00:00"/>
    <x v="32"/>
    <d v="2015-11-08T00:00:00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d v="2016-02-01T00:00:00"/>
    <d v="2016-03-02T00:00:00"/>
    <x v="1453"/>
    <d v="2016-03-02T00:00:00"/>
    <x v="2"/>
    <s v="March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d v="2015-05-01T00:00:00"/>
    <d v="2015-05-31T00:00:00"/>
    <x v="108"/>
    <d v="2015-05-31T00:00:00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0"/>
    <d v="2015-10-12T00:00:00"/>
    <d v="2015-12-11T00:00:00"/>
    <x v="788"/>
    <d v="2015-12-11T00:00:00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d v="2015-04-13T00:00:00"/>
    <d v="2015-05-13T00:00:00"/>
    <x v="396"/>
    <d v="2015-05-13T00:00:00"/>
    <x v="6"/>
    <s v="M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d v="2014-06-19T00:00:00"/>
    <d v="2014-07-19T00:00:00"/>
    <x v="568"/>
    <d v="2014-07-19T00:00:0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d v="2015-01-15T00:00:00"/>
    <d v="2015-02-14T00:00:00"/>
    <x v="609"/>
    <d v="2015-02-14T00:00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3"/>
    <d v="2014-11-07T00:00:00"/>
    <d v="2014-11-20T00:00:00"/>
    <x v="286"/>
    <d v="2014-11-20T00:00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d v="2015-03-06T00:00:00"/>
    <d v="2015-04-05T00:00:00"/>
    <x v="165"/>
    <d v="2015-04-05T00:00:00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0"/>
    <d v="2015-02-26T00:00:00"/>
    <d v="2015-03-28T00:00:00"/>
    <x v="1308"/>
    <d v="2015-03-28T00:00:00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d v="2014-07-22T00:00:00"/>
    <d v="2014-08-31T00:00:00"/>
    <x v="29"/>
    <d v="2014-08-31T00:00:00"/>
    <x v="3"/>
    <s v="August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d v="2016-03-08T00:00:00"/>
    <d v="2016-05-07T00:00:00"/>
    <x v="301"/>
    <d v="2016-05-07T00:00:00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1"/>
    <d v="2017-02-09T00:00:00"/>
    <d v="2017-03-01T00:00:00"/>
    <x v="296"/>
    <d v="2017-03-01T00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3"/>
    <d v="2014-08-27T00:00:00"/>
    <d v="2014-09-26T00:00:00"/>
    <x v="21"/>
    <d v="2014-09-26T00:00:00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d v="2015-01-16T00:00:00"/>
    <d v="2015-02-15T00:00:00"/>
    <x v="501"/>
    <d v="2015-02-15T00:00:00"/>
    <x v="1"/>
    <s v="February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d v="2014-09-07T00:00:00"/>
    <d v="2014-10-07T00:00:00"/>
    <x v="317"/>
    <d v="2014-10-07T00:00:00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3"/>
    <d v="2014-08-21T00:00:00"/>
    <d v="2014-10-20T00:00:00"/>
    <x v="1434"/>
    <d v="2014-10-20T00:00:00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d v="2016-01-22T00:00:00"/>
    <d v="2016-02-16T00:00:00"/>
    <x v="767"/>
    <d v="2016-02-16T00:00:00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d v="2014-07-28T00:00:00"/>
    <d v="2014-08-26T00:00:00"/>
    <x v="512"/>
    <d v="2014-08-26T00:00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d v="2015-06-22T00:00:00"/>
    <d v="2015-07-22T00:00:00"/>
    <x v="370"/>
    <d v="2015-07-22T00:00:00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d v="2014-07-31T00:00:00"/>
    <d v="2014-09-09T00:00:00"/>
    <x v="800"/>
    <d v="2014-09-09T00:00:0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3"/>
    <d v="2014-10-09T00:00:00"/>
    <d v="2014-10-26T00:00:00"/>
    <x v="776"/>
    <d v="2014-10-26T00:00:00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d v="2014-12-29T00:00:00"/>
    <d v="2015-01-28T00:00:00"/>
    <x v="823"/>
    <d v="2015-01-28T00:00:00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d v="2015-04-02T00:00:00"/>
    <d v="2015-05-02T00:00:00"/>
    <x v="118"/>
    <d v="2015-05-02T00:00:00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d v="2015-01-17T00:00:00"/>
    <d v="2015-02-16T00:00:00"/>
    <x v="486"/>
    <d v="2015-02-16T00:00:00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d v="2016-02-19T00:00:00"/>
    <d v="2016-03-05T00:00:00"/>
    <x v="874"/>
    <d v="2016-03-05T00:00:00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d v="2015-06-19T00:00:00"/>
    <d v="2015-07-19T00:00:00"/>
    <x v="1590"/>
    <d v="2015-07-19T00:00:00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d v="2014-08-18T00:00:00"/>
    <d v="2014-09-17T00:00:00"/>
    <x v="18"/>
    <d v="2014-09-17T00:00:0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d v="2014-08-05T00:00:00"/>
    <d v="2014-09-04T00:00:00"/>
    <x v="175"/>
    <d v="2014-09-04T00:00:00"/>
    <x v="10"/>
    <s v="September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2"/>
    <d v="2016-09-07T00:00:00"/>
    <d v="2016-10-07T00:00:00"/>
    <x v="1591"/>
    <d v="2016-10-07T00:00:00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d v="2016-02-17T00:00:00"/>
    <d v="2016-04-15T00:00:00"/>
    <x v="351"/>
    <d v="2016-04-15T00:00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0"/>
    <d v="2015-02-21T00:00:00"/>
    <d v="2015-03-23T00:00:00"/>
    <x v="1537"/>
    <d v="2015-03-23T00:00:00"/>
    <x v="2"/>
    <s v="March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d v="2014-08-27T00:00:00"/>
    <d v="2014-10-26T00:00:00"/>
    <x v="21"/>
    <d v="2014-10-26T00:00:00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3"/>
    <d v="2014-12-17T00:00:00"/>
    <d v="2015-01-31T00:00:00"/>
    <x v="555"/>
    <d v="2015-01-31T00:00:00"/>
    <x v="11"/>
    <s v="January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d v="2016-02-08T00:00:00"/>
    <d v="2016-03-24T00:00:00"/>
    <x v="585"/>
    <d v="2016-03-24T00:00:00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d v="2015-08-01T00:00:00"/>
    <d v="2015-08-31T00:00:00"/>
    <x v="1389"/>
    <d v="2015-08-31T00:00:00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d v="2015-05-27T00:00:00"/>
    <d v="2015-07-26T00:00:00"/>
    <x v="1058"/>
    <d v="2015-07-26T00:00:00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d v="2015-10-05T00:00:00"/>
    <d v="2015-12-04T00:00:00"/>
    <x v="467"/>
    <d v="2015-12-04T00:00:00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1"/>
    <d v="2017-02-02T00:00:00"/>
    <d v="2017-02-22T00:00:00"/>
    <x v="1291"/>
    <d v="2017-02-22T00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3"/>
    <d v="2014-05-06T00:00:00"/>
    <d v="2014-06-05T00:00:00"/>
    <x v="1543"/>
    <d v="2014-06-05T00:00:0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d v="2015-11-13T00:00:00"/>
    <d v="2015-12-13T00:00:00"/>
    <x v="483"/>
    <d v="2015-12-13T00:00:0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2"/>
    <d v="2016-01-05T00:00:00"/>
    <d v="2016-02-03T00:00:00"/>
    <x v="1239"/>
    <d v="2016-02-03T00:00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d v="2014-10-29T00:00:00"/>
    <d v="2014-12-18T00:00:00"/>
    <x v="979"/>
    <d v="2014-12-18T00:00:00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d v="2015-10-16T00:00:00"/>
    <d v="2015-12-15T00:00:00"/>
    <x v="1502"/>
    <d v="2015-12-15T00:00:00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2"/>
    <d v="2016-09-01T00:00:00"/>
    <d v="2016-10-02T00:00:00"/>
    <x v="772"/>
    <d v="2016-10-02T00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0"/>
    <d v="2015-03-04T00:00:00"/>
    <d v="2015-04-03T00:00:00"/>
    <x v="124"/>
    <d v="2015-04-03T00:00:00"/>
    <x v="7"/>
    <s v="April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d v="2014-09-21T00:00:00"/>
    <d v="2014-10-21T00:00:00"/>
    <x v="151"/>
    <d v="2014-10-21T00:00:00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3"/>
    <d v="2014-06-14T00:00:00"/>
    <d v="2014-07-01T00:00:00"/>
    <x v="1592"/>
    <d v="2014-07-01T00:0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d v="2016-05-06T00:00:00"/>
    <d v="2016-05-24T00:00:00"/>
    <x v="53"/>
    <d v="2016-05-24T00:00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d v="2014-08-18T00:00:00"/>
    <d v="2014-10-17T00:00:00"/>
    <x v="18"/>
    <d v="2014-10-17T00:00:0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d v="2015-10-28T00:00:00"/>
    <d v="2015-12-01T00:00:00"/>
    <x v="1593"/>
    <d v="2015-12-01T00:00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d v="2015-05-20T00:00:00"/>
    <d v="2015-07-17T00:00:00"/>
    <x v="1046"/>
    <d v="2015-07-17T00:00:00"/>
    <x v="5"/>
    <s v="Jul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d v="2016-07-08T00:00:00"/>
    <d v="2016-09-06T00:00:00"/>
    <x v="304"/>
    <d v="2016-09-06T00:00:00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d v="2014-12-21T00:00:00"/>
    <d v="2015-01-20T00:00:00"/>
    <x v="1594"/>
    <d v="2015-01-20T00:00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d v="2014-11-05T00:00:00"/>
    <d v="2014-11-20T00:00:00"/>
    <x v="1025"/>
    <d v="2014-11-20T00:00:00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d v="2015-03-11T00:00:00"/>
    <d v="2015-04-10T00:00:00"/>
    <x v="1289"/>
    <d v="2015-04-10T00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d v="2014-07-21T00:00:00"/>
    <d v="2014-08-20T00:00:00"/>
    <x v="33"/>
    <d v="2014-08-20T00:00:00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3"/>
    <d v="2014-09-22T00:00:00"/>
    <d v="2014-10-22T00:00:00"/>
    <x v="120"/>
    <d v="2014-10-22T00:00:0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d v="2014-12-17T00:00:00"/>
    <d v="2015-01-10T00:00:00"/>
    <x v="555"/>
    <d v="2015-01-10T00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2"/>
    <d v="2016-03-07T00:00:00"/>
    <d v="2016-04-11T00:00:00"/>
    <x v="1426"/>
    <d v="2016-04-11T00:00:00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d v="2015-06-14T00:00:00"/>
    <d v="2015-07-14T00:00:00"/>
    <x v="935"/>
    <d v="2015-07-14T00:00:00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d v="2014-09-23T00:00:00"/>
    <d v="2014-10-23T00:00:00"/>
    <x v="129"/>
    <d v="2014-10-23T00:00:00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d v="2014-05-02T00:00:00"/>
    <d v="2014-05-09T00:00:00"/>
    <x v="425"/>
    <d v="2014-05-09T00:00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3"/>
    <d v="2014-08-14T00:00:00"/>
    <d v="2014-10-13T00:00:00"/>
    <x v="541"/>
    <d v="2014-10-13T00:00:00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d v="2014-10-16T00:00:00"/>
    <d v="2014-11-15T00:00:00"/>
    <x v="26"/>
    <d v="2014-11-15T0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d v="2016-08-31T00:00:00"/>
    <d v="2016-09-30T00:00:00"/>
    <x v="1595"/>
    <d v="2016-09-30T00:00:00"/>
    <x v="10"/>
    <s v="Septem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3"/>
    <d v="2014-05-20T00:00:00"/>
    <d v="2014-06-19T00:00:00"/>
    <x v="10"/>
    <d v="2014-06-19T00:00:00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2"/>
    <d v="2016-06-13T00:00:00"/>
    <d v="2016-07-03T00:00:00"/>
    <x v="468"/>
    <d v="2016-07-03T00:00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0"/>
    <d v="2015-11-02T00:00:00"/>
    <d v="2015-11-25T00:00:00"/>
    <x v="1596"/>
    <d v="2015-11-25T00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d v="2016-03-16T00:00:00"/>
    <d v="2016-03-31T00:00:00"/>
    <x v="918"/>
    <d v="2016-03-31T00:00:00"/>
    <x v="7"/>
    <s v="March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3"/>
    <d v="2014-08-15T00:00:00"/>
    <d v="2014-09-15T00:00:00"/>
    <x v="184"/>
    <d v="2014-09-15T00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d v="2014-05-20T00:00:00"/>
    <d v="2014-06-23T00:00:00"/>
    <x v="10"/>
    <d v="2014-06-23T00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d v="2016-02-20T00:00:00"/>
    <d v="2016-04-20T00:00:00"/>
    <x v="1130"/>
    <d v="2016-04-20T00:00:00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2"/>
    <d v="2016-06-02T00:00:00"/>
    <d v="2016-07-02T00:00:00"/>
    <x v="1158"/>
    <d v="2016-07-02T00:00:00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d v="2014-05-28T00:00:00"/>
    <d v="2014-06-27T00:00:00"/>
    <x v="1428"/>
    <d v="2014-06-27T00:00:00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0"/>
    <d v="2015-03-30T00:00:00"/>
    <d v="2015-04-29T00:00:00"/>
    <x v="305"/>
    <d v="2015-04-29T00:00:00"/>
    <x v="7"/>
    <s v="April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d v="2014-07-13T00:00:00"/>
    <d v="2014-08-12T00:00:00"/>
    <x v="1087"/>
    <d v="2014-08-12T00:00:00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2"/>
    <d v="2016-04-18T00:00:00"/>
    <d v="2016-05-18T00:00:00"/>
    <x v="1597"/>
    <d v="2016-05-18T00:00:00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0"/>
    <d v="2015-08-18T00:00:00"/>
    <d v="2015-09-27T00:00:00"/>
    <x v="1024"/>
    <d v="2015-09-27T00:00:0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d v="2016-12-14T00:00:00"/>
    <d v="2017-01-13T00:00:00"/>
    <x v="1598"/>
    <d v="2017-01-13T00:00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0"/>
    <d v="2015-01-18T00:00:00"/>
    <d v="2015-02-28T00:00:00"/>
    <x v="1216"/>
    <d v="2015-02-28T00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d v="2015-01-27T00:00:00"/>
    <d v="2015-02-28T00:00:00"/>
    <x v="202"/>
    <d v="2015-02-28T00:00:00"/>
    <x v="1"/>
    <s v="February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d v="2016-11-26T00:00:00"/>
    <d v="2016-12-26T00:00:00"/>
    <x v="1564"/>
    <d v="2016-12-26T00:00:00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d v="2014-06-22T00:00:00"/>
    <d v="2014-08-21T00:00:00"/>
    <x v="28"/>
    <d v="2014-08-21T00:00:00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d v="2015-03-15T00:00:00"/>
    <d v="2015-05-08T00:00:00"/>
    <x v="321"/>
    <d v="2015-05-08T00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d v="2015-10-06T00:00:00"/>
    <d v="2015-11-05T00:00:00"/>
    <x v="472"/>
    <d v="2015-11-05T00:00:00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0:06:09"/>
    <d v="2014-06-30T12:28:00"/>
    <x v="3"/>
    <d v="2014-05-19T00:00:00"/>
    <d v="2014-06-30T00:00:00"/>
    <x v="127"/>
    <d v="2014-06-30T00:00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d v="2014-09-23T00:00:00"/>
    <d v="2014-10-21T00:00:00"/>
    <x v="129"/>
    <d v="2014-10-21T00:00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d v="2016-11-21T00:00:00"/>
    <d v="2016-12-21T00:00:00"/>
    <x v="674"/>
    <d v="2016-12-21T00:00:00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d v="2016-12-28T00:00:00"/>
    <d v="2017-01-27T00:00:00"/>
    <x v="747"/>
    <d v="2017-01-27T00:00:00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2"/>
    <d v="2016-05-20T00:00:00"/>
    <d v="2016-06-19T00:00:00"/>
    <x v="783"/>
    <d v="2016-06-19T00:00:00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d v="2016-05-21T00:00:00"/>
    <d v="2016-06-14T00:00:00"/>
    <x v="1484"/>
    <d v="2016-06-14T00:00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0"/>
    <d v="2015-02-06T00:00:00"/>
    <d v="2015-03-08T00:00:00"/>
    <x v="1352"/>
    <d v="2015-03-08T00:00:00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d v="2015-10-29T00:00:00"/>
    <d v="2015-11-14T00:00:00"/>
    <x v="517"/>
    <d v="2015-11-14T00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d v="2015-12-15T00:00:00"/>
    <d v="2016-01-14T00:00:00"/>
    <x v="1471"/>
    <d v="2016-01-14T00:00:00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2"/>
    <d v="2016-09-09T00:00:00"/>
    <d v="2016-10-09T00:00:00"/>
    <x v="981"/>
    <d v="2016-10-09T00:00:00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d v="2015-02-23T00:00:00"/>
    <d v="2015-03-23T00:00:00"/>
    <x v="297"/>
    <d v="2015-03-23T00:00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d v="2015-10-27T00:00:00"/>
    <d v="2015-11-20T00:00:00"/>
    <x v="166"/>
    <d v="2015-11-20T00:00:00"/>
    <x v="9"/>
    <s v="November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d v="2016-06-17T00:00:00"/>
    <d v="2016-07-17T00:00:00"/>
    <x v="774"/>
    <d v="2016-07-17T00:00:00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d v="2014-12-17T00:00:00"/>
    <d v="2015-01-16T00:00:00"/>
    <x v="555"/>
    <d v="2015-01-16T00:00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d v="2015-04-28T00:00:00"/>
    <d v="2015-05-31T00:00:00"/>
    <x v="830"/>
    <d v="2015-05-31T00:00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0"/>
    <d v="2015-07-24T00:00:00"/>
    <d v="2015-08-07T00:00:00"/>
    <x v="552"/>
    <d v="2015-08-07T00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d v="2014-12-17T00:00:00"/>
    <d v="2015-01-16T00:00:00"/>
    <x v="555"/>
    <d v="2015-01-16T00:00:00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d v="2015-02-03T00:00:00"/>
    <d v="2015-04-04T00:00:00"/>
    <x v="397"/>
    <d v="2015-04-04T00:00:00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d v="2015-06-23T00:00:00"/>
    <d v="2015-08-22T00:00:00"/>
    <x v="368"/>
    <d v="2015-08-22T00:00:00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d v="2014-09-07T00:00:00"/>
    <d v="2014-10-21T00:00:00"/>
    <x v="317"/>
    <d v="2014-10-21T00:00:00"/>
    <x v="8"/>
    <s v="October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2"/>
    <d v="2016-11-18T00:00:00"/>
    <d v="2016-12-18T00:00:00"/>
    <x v="141"/>
    <d v="2016-12-18T00:00:0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d v="2017-01-15T00:00:00"/>
    <d v="2017-02-28T00:00:00"/>
    <x v="1599"/>
    <d v="2017-02-28T00:00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d v="2015-12-06T00:00:00"/>
    <d v="2016-01-31T00:00:00"/>
    <x v="1142"/>
    <d v="2016-01-31T00:00:00"/>
    <x v="11"/>
    <s v="January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d v="2016-05-05T00:00:00"/>
    <d v="2016-06-04T00:00:00"/>
    <x v="1357"/>
    <d v="2016-06-04T00:00:00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d v="2016-07-19T00:00:00"/>
    <d v="2016-09-02T00:00:00"/>
    <x v="172"/>
    <d v="2016-09-02T00:00:00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d v="2014-10-14T00:00:00"/>
    <d v="2014-10-24T00:00:00"/>
    <x v="309"/>
    <d v="2014-10-24T00:00:0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d v="2016-12-26T00:00:00"/>
    <d v="2017-01-25T00:00:00"/>
    <x v="1600"/>
    <d v="2017-01-25T00:00:00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5:21:13"/>
    <d v="2016-05-15T15:21:13"/>
    <x v="2"/>
    <d v="2016-04-15T00:00:00"/>
    <d v="2016-05-15T00:00:00"/>
    <x v="1601"/>
    <d v="2016-05-15T00:00:00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0"/>
    <d v="2015-07-03T00:00:00"/>
    <d v="2015-08-26T00:00:00"/>
    <x v="949"/>
    <d v="2015-08-26T00:00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2"/>
    <d v="2016-09-27T00:00:00"/>
    <d v="2016-10-27T00:00:00"/>
    <x v="974"/>
    <d v="2016-10-27T00:00:00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9:15:09"/>
    <d v="2016-12-25T19:15:09"/>
    <x v="2"/>
    <d v="2016-11-22T00:00:00"/>
    <d v="2016-12-25T00:00:00"/>
    <x v="571"/>
    <d v="2016-12-25T00:00:00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0"/>
    <d v="2015-02-17T00:00:00"/>
    <d v="2015-04-01T00:00:00"/>
    <x v="136"/>
    <d v="2015-04-01T00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3"/>
    <d v="2014-09-01T00:00:00"/>
    <d v="2014-09-24T00:00:00"/>
    <x v="1551"/>
    <d v="2014-09-24T00:00:00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d v="2017-01-31T00:00:00"/>
    <d v="2017-03-03T00:00:00"/>
    <x v="1"/>
    <d v="2017-03-03T00:00:00"/>
    <x v="1"/>
    <s v="March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d v="2015-10-30T00:00:00"/>
    <d v="2015-11-29T00:00:00"/>
    <x v="1456"/>
    <d v="2015-11-29T00:00:00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2"/>
    <d v="2016-05-22T00:00:00"/>
    <d v="2016-07-21T00:00:00"/>
    <x v="1430"/>
    <d v="2016-07-21T00:00:00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0"/>
    <d v="2015-01-24T00:00:00"/>
    <d v="2015-02-23T00:00:00"/>
    <x v="858"/>
    <d v="2015-02-23T00:00:0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d v="2016-01-31T00:00:00"/>
    <d v="2016-02-27T00:00:00"/>
    <x v="374"/>
    <d v="2016-02-27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d v="2015-12-20T00:00:00"/>
    <d v="2016-01-08T00:00:00"/>
    <x v="1583"/>
    <d v="2016-01-08T00:00:00"/>
    <x v="11"/>
    <s v="Janu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DFC3C-94F2-7A48-A84E-39EAD8AAAF01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6E42C-75AF-4A48-925A-F1174DFAD0BD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D96E8-50E3-6F48-8FBB-EA6618AFE3DA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/>
    <pivotField numFmtId="165" showAll="0"/>
    <pivotField numFmtId="165" showAll="0">
      <items count="1603">
        <item x="255"/>
        <item x="922"/>
        <item x="434"/>
        <item x="1336"/>
        <item x="623"/>
        <item x="376"/>
        <item x="1040"/>
        <item x="692"/>
        <item x="1197"/>
        <item x="1081"/>
        <item x="289"/>
        <item x="1390"/>
        <item x="1335"/>
        <item x="256"/>
        <item x="1264"/>
        <item x="240"/>
        <item x="219"/>
        <item x="1230"/>
        <item x="246"/>
        <item x="435"/>
        <item x="114"/>
        <item x="659"/>
        <item x="1022"/>
        <item x="326"/>
        <item x="227"/>
        <item x="239"/>
        <item x="920"/>
        <item x="715"/>
        <item x="1171"/>
        <item x="710"/>
        <item x="1369"/>
        <item x="734"/>
        <item x="1099"/>
        <item x="84"/>
        <item x="93"/>
        <item x="234"/>
        <item x="224"/>
        <item x="1172"/>
        <item x="731"/>
        <item x="719"/>
        <item x="267"/>
        <item x="1221"/>
        <item x="1222"/>
        <item x="1367"/>
        <item x="1275"/>
        <item x="284"/>
        <item x="1495"/>
        <item x="354"/>
        <item x="1250"/>
        <item x="1051"/>
        <item x="1368"/>
        <item x="614"/>
        <item x="222"/>
        <item x="725"/>
        <item x="626"/>
        <item x="1186"/>
        <item x="1260"/>
        <item x="1265"/>
        <item x="915"/>
        <item x="271"/>
        <item x="1511"/>
        <item x="221"/>
        <item x="908"/>
        <item x="1330"/>
        <item x="99"/>
        <item x="699"/>
        <item x="716"/>
        <item x="925"/>
        <item x="1152"/>
        <item x="264"/>
        <item x="1516"/>
        <item x="1064"/>
        <item x="1380"/>
        <item x="236"/>
        <item x="1365"/>
        <item x="1261"/>
        <item x="1098"/>
        <item x="280"/>
        <item x="893"/>
        <item x="106"/>
        <item x="1154"/>
        <item x="1322"/>
        <item x="910"/>
        <item x="70"/>
        <item x="230"/>
        <item x="612"/>
        <item x="1089"/>
        <item x="113"/>
        <item x="101"/>
        <item x="1269"/>
        <item x="88"/>
        <item x="1198"/>
        <item x="1091"/>
        <item x="272"/>
        <item x="1173"/>
        <item x="104"/>
        <item x="627"/>
        <item x="244"/>
        <item x="1195"/>
        <item x="1514"/>
        <item x="714"/>
        <item x="81"/>
        <item x="1079"/>
        <item x="1080"/>
        <item x="643"/>
        <item x="1157"/>
        <item x="960"/>
        <item x="1194"/>
        <item x="901"/>
        <item x="1042"/>
        <item x="257"/>
        <item x="651"/>
        <item x="233"/>
        <item x="1013"/>
        <item x="1189"/>
        <item x="1083"/>
        <item x="959"/>
        <item x="645"/>
        <item x="1159"/>
        <item x="588"/>
        <item x="641"/>
        <item x="1391"/>
        <item x="247"/>
        <item x="821"/>
        <item x="1258"/>
        <item x="436"/>
        <item x="404"/>
        <item x="94"/>
        <item x="87"/>
        <item x="1281"/>
        <item x="1374"/>
        <item x="608"/>
        <item x="358"/>
        <item x="115"/>
        <item x="644"/>
        <item x="67"/>
        <item x="591"/>
        <item x="357"/>
        <item x="638"/>
        <item x="1441"/>
        <item x="116"/>
        <item x="1063"/>
        <item x="405"/>
        <item x="708"/>
        <item x="1015"/>
        <item x="110"/>
        <item x="891"/>
        <item x="336"/>
        <item x="1253"/>
        <item x="703"/>
        <item x="1223"/>
        <item x="349"/>
        <item x="1005"/>
        <item x="718"/>
        <item x="1375"/>
        <item x="1184"/>
        <item x="82"/>
        <item x="900"/>
        <item x="1359"/>
        <item x="66"/>
        <item x="1060"/>
        <item x="1376"/>
        <item x="79"/>
        <item x="843"/>
        <item x="401"/>
        <item x="819"/>
        <item x="360"/>
        <item x="242"/>
        <item x="1248"/>
        <item x="266"/>
        <item x="1254"/>
        <item x="281"/>
        <item x="1400"/>
        <item x="1164"/>
        <item x="1378"/>
        <item x="903"/>
        <item x="1006"/>
        <item x="73"/>
        <item x="728"/>
        <item x="1097"/>
        <item x="1329"/>
        <item x="1192"/>
        <item x="593"/>
        <item x="1439"/>
        <item x="433"/>
        <item x="1249"/>
        <item x="111"/>
        <item x="217"/>
        <item x="348"/>
        <item x="1191"/>
        <item x="282"/>
        <item x="665"/>
        <item x="223"/>
        <item x="1061"/>
        <item x="702"/>
        <item x="713"/>
        <item x="594"/>
        <item x="427"/>
        <item x="898"/>
        <item x="1255"/>
        <item x="332"/>
        <item x="389"/>
        <item x="671"/>
        <item x="1078"/>
        <item x="1206"/>
        <item x="258"/>
        <item x="1303"/>
        <item x="586"/>
        <item x="1190"/>
        <item x="112"/>
        <item x="688"/>
        <item x="909"/>
        <item x="1515"/>
        <item x="228"/>
        <item x="654"/>
        <item x="1149"/>
        <item x="662"/>
        <item x="274"/>
        <item x="92"/>
        <item x="1319"/>
        <item x="724"/>
        <item x="1252"/>
        <item x="895"/>
        <item x="1200"/>
        <item x="1082"/>
        <item x="1062"/>
        <item x="1295"/>
        <item x="1326"/>
        <item x="277"/>
        <item x="439"/>
        <item x="837"/>
        <item x="1297"/>
        <item x="437"/>
        <item x="1299"/>
        <item x="1001"/>
        <item x="1187"/>
        <item x="1397"/>
        <item x="639"/>
        <item x="250"/>
        <item x="1442"/>
        <item x="248"/>
        <item x="398"/>
        <item x="661"/>
        <item x="836"/>
        <item x="1092"/>
        <item x="587"/>
        <item x="733"/>
        <item x="705"/>
        <item x="631"/>
        <item x="892"/>
        <item x="103"/>
        <item x="1053"/>
        <item x="352"/>
        <item x="1377"/>
        <item x="442"/>
        <item x="74"/>
        <item x="68"/>
        <item x="1373"/>
        <item x="1334"/>
        <item x="723"/>
        <item x="1331"/>
        <item x="668"/>
        <item x="841"/>
        <item x="238"/>
        <item x="226"/>
        <item x="235"/>
        <item x="1282"/>
        <item x="329"/>
        <item x="1202"/>
        <item x="1366"/>
        <item x="1093"/>
        <item x="1381"/>
        <item x="1363"/>
        <item x="707"/>
        <item x="1436"/>
        <item x="275"/>
        <item x="1100"/>
        <item x="1383"/>
        <item x="700"/>
        <item x="1088"/>
        <item x="410"/>
        <item x="1437"/>
        <item x="262"/>
        <item x="1009"/>
        <item x="1065"/>
        <item x="1050"/>
        <item x="633"/>
        <item x="90"/>
        <item x="906"/>
        <item x="1236"/>
        <item x="663"/>
        <item x="1182"/>
        <item x="64"/>
        <item x="335"/>
        <item x="364"/>
        <item x="650"/>
        <item x="720"/>
        <item x="353"/>
        <item x="341"/>
        <item x="1360"/>
        <item x="961"/>
        <item x="1169"/>
        <item x="78"/>
        <item x="824"/>
        <item x="220"/>
        <item x="1371"/>
        <item x="592"/>
        <item x="1398"/>
        <item x="276"/>
        <item x="628"/>
        <item x="1440"/>
        <item x="655"/>
        <item x="923"/>
        <item x="642"/>
        <item x="740"/>
        <item x="897"/>
        <item x="1300"/>
        <item x="408"/>
        <item x="269"/>
        <item x="409"/>
        <item x="1007"/>
        <item x="1416"/>
        <item x="342"/>
        <item x="1361"/>
        <item x="1084"/>
        <item x="1204"/>
        <item x="237"/>
        <item x="1413"/>
        <item x="1325"/>
        <item x="1283"/>
        <item x="441"/>
        <item x="658"/>
        <item x="1493"/>
        <item x="1176"/>
        <item x="420"/>
        <item x="252"/>
        <item x="1077"/>
        <item x="1160"/>
        <item x="1364"/>
        <item x="1085"/>
        <item x="1150"/>
        <item x="1203"/>
        <item x="701"/>
        <item x="732"/>
        <item x="697"/>
        <item x="261"/>
        <item x="660"/>
        <item x="249"/>
        <item x="722"/>
        <item x="1069"/>
        <item x="97"/>
        <item x="1011"/>
        <item x="1209"/>
        <item x="1168"/>
        <item x="1076"/>
        <item x="69"/>
        <item x="712"/>
        <item x="1231"/>
        <item x="957"/>
        <item x="95"/>
        <item x="452"/>
        <item x="838"/>
        <item x="1399"/>
        <item x="1094"/>
        <item x="1510"/>
        <item x="603"/>
        <item x="726"/>
        <item x="1067"/>
        <item x="690"/>
        <item x="1512"/>
        <item x="613"/>
        <item x="1488"/>
        <item x="422"/>
        <item x="1075"/>
        <item x="590"/>
        <item x="610"/>
        <item x="1003"/>
        <item x="1273"/>
        <item x="1370"/>
        <item x="333"/>
        <item x="1280"/>
        <item x="1257"/>
        <item x="98"/>
        <item x="635"/>
        <item x="634"/>
        <item x="649"/>
        <item x="279"/>
        <item x="729"/>
        <item x="621"/>
        <item x="1002"/>
        <item x="1000"/>
        <item x="1392"/>
        <item x="607"/>
        <item x="1071"/>
        <item x="1155"/>
        <item x="630"/>
        <item x="285"/>
        <item x="1156"/>
        <item x="1332"/>
        <item x="955"/>
        <item x="735"/>
        <item x="59"/>
        <item x="273"/>
        <item x="260"/>
        <item x="1435"/>
        <item x="231"/>
        <item x="928"/>
        <item x="1073"/>
        <item x="1208"/>
        <item x="1227"/>
        <item x="664"/>
        <item x="999"/>
        <item x="1384"/>
        <item x="288"/>
        <item x="392"/>
        <item x="278"/>
        <item x="1309"/>
        <item x="445"/>
        <item x="653"/>
        <item x="694"/>
        <item x="998"/>
        <item x="589"/>
        <item x="1382"/>
        <item x="283"/>
        <item x="1241"/>
        <item x="215"/>
        <item x="330"/>
        <item x="72"/>
        <item x="367"/>
        <item x="1270"/>
        <item x="105"/>
        <item x="604"/>
        <item x="698"/>
        <item x="904"/>
        <item x="1188"/>
        <item x="1362"/>
        <item x="1379"/>
        <item x="37"/>
        <item x="1518"/>
        <item x="265"/>
        <item x="400"/>
        <item x="299"/>
        <item x="424"/>
        <item x="611"/>
        <item x="1237"/>
        <item x="1162"/>
        <item x="1045"/>
        <item x="1396"/>
        <item x="1429"/>
        <item x="1256"/>
        <item x="369"/>
        <item x="977"/>
        <item x="372"/>
        <item x="225"/>
        <item x="86"/>
        <item x="403"/>
        <item x="899"/>
        <item x="58"/>
        <item x="845"/>
        <item x="1014"/>
        <item x="1327"/>
        <item x="741"/>
        <item x="812"/>
        <item x="953"/>
        <item x="667"/>
        <item x="1307"/>
        <item x="1234"/>
        <item x="1193"/>
        <item x="958"/>
        <item x="1431"/>
        <item x="61"/>
        <item x="1210"/>
        <item x="637"/>
        <item x="648"/>
        <item x="1016"/>
        <item x="813"/>
        <item x="1513"/>
        <item x="916"/>
        <item x="978"/>
        <item x="1302"/>
        <item x="1251"/>
        <item x="1074"/>
        <item x="383"/>
        <item x="921"/>
        <item x="926"/>
        <item x="962"/>
        <item x="419"/>
        <item x="440"/>
        <item x="618"/>
        <item x="1517"/>
        <item x="1052"/>
        <item x="1393"/>
        <item x="1306"/>
        <item x="595"/>
        <item x="695"/>
        <item x="1278"/>
        <item x="1519"/>
        <item x="1433"/>
        <item x="1323"/>
        <item x="1285"/>
        <item x="1274"/>
        <item x="382"/>
        <item x="640"/>
        <item x="259"/>
        <item x="917"/>
        <item x="889"/>
        <item x="377"/>
        <item x="268"/>
        <item x="1012"/>
        <item x="1086"/>
        <item x="669"/>
        <item x="1394"/>
        <item x="350"/>
        <item x="365"/>
        <item x="1004"/>
        <item x="393"/>
        <item x="1185"/>
        <item x="1271"/>
        <item x="1444"/>
        <item x="689"/>
        <item x="1423"/>
        <item x="361"/>
        <item x="1070"/>
        <item x="399"/>
        <item x="1298"/>
        <item x="632"/>
        <item x="263"/>
        <item x="739"/>
        <item x="1039"/>
        <item x="636"/>
        <item x="1272"/>
        <item x="107"/>
        <item x="687"/>
        <item x="919"/>
        <item x="727"/>
        <item x="575"/>
        <item x="709"/>
        <item x="685"/>
        <item x="1324"/>
        <item x="816"/>
        <item x="730"/>
        <item x="381"/>
        <item x="696"/>
        <item x="1233"/>
        <item x="598"/>
        <item x="77"/>
        <item x="927"/>
        <item x="287"/>
        <item x="1183"/>
        <item x="1262"/>
        <item x="1337"/>
        <item x="620"/>
        <item x="1095"/>
        <item x="363"/>
        <item x="596"/>
        <item x="814"/>
        <item x="1163"/>
        <item x="1238"/>
        <item x="412"/>
        <item x="1328"/>
        <item x="1066"/>
        <item x="1496"/>
        <item x="245"/>
        <item x="60"/>
        <item x="1010"/>
        <item x="693"/>
        <item x="1414"/>
        <item x="656"/>
        <item x="431"/>
        <item x="1151"/>
        <item x="647"/>
        <item x="96"/>
        <item x="395"/>
        <item x="913"/>
        <item x="721"/>
        <item x="616"/>
        <item x="1268"/>
        <item x="818"/>
        <item x="359"/>
        <item x="1277"/>
        <item x="366"/>
        <item x="388"/>
        <item x="1041"/>
        <item x="394"/>
        <item x="1165"/>
        <item x="914"/>
        <item x="337"/>
        <item x="832"/>
        <item x="218"/>
        <item x="1101"/>
        <item x="65"/>
        <item x="1153"/>
        <item x="912"/>
        <item x="599"/>
        <item x="328"/>
        <item x="1044"/>
        <item x="347"/>
        <item x="629"/>
        <item x="717"/>
        <item x="924"/>
        <item x="100"/>
        <item x="1276"/>
        <item x="1443"/>
        <item x="1196"/>
        <item x="602"/>
        <item x="835"/>
        <item x="676"/>
        <item x="1338"/>
        <item x="57"/>
        <item x="413"/>
        <item x="1228"/>
        <item x="270"/>
        <item x="736"/>
        <item x="833"/>
        <item x="890"/>
        <item x="91"/>
        <item x="109"/>
        <item x="666"/>
        <item x="51"/>
        <item x="842"/>
        <item x="828"/>
        <item x="76"/>
        <item x="1415"/>
        <item x="625"/>
        <item x="670"/>
        <item x="1240"/>
        <item x="1296"/>
        <item x="737"/>
        <item x="1333"/>
        <item x="888"/>
        <item x="1090"/>
        <item x="1232"/>
        <item x="822"/>
        <item x="1576"/>
        <item x="1205"/>
        <item x="254"/>
        <item x="356"/>
        <item x="1438"/>
        <item x="1547"/>
        <item x="38"/>
        <item x="343"/>
        <item x="1472"/>
        <item x="417"/>
        <item x="1450"/>
        <item x="402"/>
        <item x="16"/>
        <item x="425"/>
        <item x="1545"/>
        <item x="1543"/>
        <item x="911"/>
        <item x="905"/>
        <item x="657"/>
        <item x="834"/>
        <item x="1019"/>
        <item x="771"/>
        <item x="902"/>
        <item x="827"/>
        <item x="1167"/>
        <item x="1487"/>
        <item x="127"/>
        <item x="10"/>
        <item x="327"/>
        <item x="868"/>
        <item x="1026"/>
        <item x="1243"/>
        <item x="1458"/>
        <item x="241"/>
        <item x="85"/>
        <item x="1428"/>
        <item x="132"/>
        <item x="39"/>
        <item x="1059"/>
        <item x="12"/>
        <item x="154"/>
        <item x="6"/>
        <item x="1068"/>
        <item x="1412"/>
        <item x="988"/>
        <item x="1447"/>
        <item x="430"/>
        <item x="407"/>
        <item x="1588"/>
        <item x="42"/>
        <item x="534"/>
        <item x="1592"/>
        <item x="946"/>
        <item x="1023"/>
        <item x="14"/>
        <item x="1386"/>
        <item x="568"/>
        <item x="1467"/>
        <item x="28"/>
        <item x="577"/>
        <item x="1021"/>
        <item x="574"/>
        <item x="941"/>
        <item x="777"/>
        <item x="993"/>
        <item x="1148"/>
        <item x="849"/>
        <item x="1540"/>
        <item x="1133"/>
        <item x="171"/>
        <item x="1474"/>
        <item x="411"/>
        <item x="3"/>
        <item x="600"/>
        <item x="448"/>
        <item x="526"/>
        <item x="546"/>
        <item x="1087"/>
        <item x="155"/>
        <item x="62"/>
        <item x="763"/>
        <item x="325"/>
        <item x="557"/>
        <item x="1033"/>
        <item x="1017"/>
        <item x="33"/>
        <item x="29"/>
        <item x="907"/>
        <item x="414"/>
        <item x="826"/>
        <item x="1310"/>
        <item x="1219"/>
        <item x="512"/>
        <item x="806"/>
        <item x="457"/>
        <item x="800"/>
        <item x="873"/>
        <item x="1457"/>
        <item x="854"/>
        <item x="163"/>
        <item x="175"/>
        <item x="584"/>
        <item x="1385"/>
        <item x="1179"/>
        <item x="1147"/>
        <item x="1522"/>
        <item x="1498"/>
        <item x="371"/>
        <item x="564"/>
        <item x="541"/>
        <item x="184"/>
        <item x="1579"/>
        <item x="1520"/>
        <item x="18"/>
        <item x="1259"/>
        <item x="855"/>
        <item x="1434"/>
        <item x="43"/>
        <item x="146"/>
        <item x="1072"/>
        <item x="861"/>
        <item x="548"/>
        <item x="21"/>
        <item x="1145"/>
        <item x="1421"/>
        <item x="1449"/>
        <item x="126"/>
        <item x="1551"/>
        <item x="1121"/>
        <item x="831"/>
        <item x="1572"/>
        <item x="40"/>
        <item x="975"/>
        <item x="317"/>
        <item x="1181"/>
        <item x="547"/>
        <item x="1036"/>
        <item x="1528"/>
        <item x="307"/>
        <item x="1139"/>
        <item x="867"/>
        <item x="545"/>
        <item x="178"/>
        <item x="159"/>
        <item x="478"/>
        <item x="1417"/>
        <item x="151"/>
        <item x="120"/>
        <item x="129"/>
        <item x="1582"/>
        <item x="525"/>
        <item x="1351"/>
        <item x="179"/>
        <item x="1119"/>
        <item x="470"/>
        <item x="652"/>
        <item x="997"/>
        <item x="1466"/>
        <item x="17"/>
        <item x="803"/>
        <item x="385"/>
        <item x="1445"/>
        <item x="776"/>
        <item x="553"/>
        <item x="673"/>
        <item x="963"/>
        <item x="1170"/>
        <item x="309"/>
        <item x="477"/>
        <item x="26"/>
        <item x="1470"/>
        <item x="1136"/>
        <item x="549"/>
        <item x="46"/>
        <item x="147"/>
        <item x="322"/>
        <item x="324"/>
        <item x="950"/>
        <item x="1544"/>
        <item x="138"/>
        <item x="170"/>
        <item x="583"/>
        <item x="979"/>
        <item x="1355"/>
        <item x="319"/>
        <item x="432"/>
        <item x="597"/>
        <item x="504"/>
        <item x="509"/>
        <item x="1025"/>
        <item x="216"/>
        <item x="286"/>
        <item x="859"/>
        <item x="1388"/>
        <item x="1420"/>
        <item x="786"/>
        <item x="550"/>
        <item x="1055"/>
        <item x="1490"/>
        <item x="850"/>
        <item x="191"/>
        <item x="484"/>
        <item x="646"/>
        <item x="493"/>
        <item x="840"/>
        <item x="1027"/>
        <item x="1318"/>
        <item x="144"/>
        <item x="497"/>
        <item x="142"/>
        <item x="198"/>
        <item x="41"/>
        <item x="187"/>
        <item x="561"/>
        <item x="489"/>
        <item x="782"/>
        <item x="190"/>
        <item x="1135"/>
        <item x="344"/>
        <item x="1032"/>
        <item x="1346"/>
        <item x="1570"/>
        <item x="560"/>
        <item x="1408"/>
        <item x="1134"/>
        <item x="605"/>
        <item x="22"/>
        <item x="555"/>
        <item x="438"/>
        <item x="756"/>
        <item x="1350"/>
        <item x="1594"/>
        <item x="49"/>
        <item x="1491"/>
        <item x="1562"/>
        <item x="752"/>
        <item x="1578"/>
        <item x="1166"/>
        <item x="823"/>
        <item x="1138"/>
        <item x="1475"/>
        <item x="1056"/>
        <item x="1503"/>
        <item x="896"/>
        <item x="196"/>
        <item x="1140"/>
        <item x="801"/>
        <item x="562"/>
        <item x="983"/>
        <item x="1313"/>
        <item x="1560"/>
        <item x="796"/>
        <item x="1049"/>
        <item x="973"/>
        <item x="609"/>
        <item x="501"/>
        <item x="486"/>
        <item x="1216"/>
        <item x="185"/>
        <item x="387"/>
        <item x="691"/>
        <item x="1125"/>
        <item x="863"/>
        <item x="858"/>
        <item x="1146"/>
        <item x="1479"/>
        <item x="202"/>
        <item x="36"/>
        <item x="47"/>
        <item x="869"/>
        <item x="391"/>
        <item x="1178"/>
        <item x="397"/>
        <item x="930"/>
        <item x="954"/>
        <item x="1352"/>
        <item x="80"/>
        <item x="331"/>
        <item x="794"/>
        <item x="551"/>
        <item x="303"/>
        <item x="140"/>
        <item x="1229"/>
        <item x="500"/>
        <item x="677"/>
        <item x="136"/>
        <item x="1494"/>
        <item x="1451"/>
        <item x="499"/>
        <item x="1537"/>
        <item x="482"/>
        <item x="297"/>
        <item x="1342"/>
        <item x="754"/>
        <item x="1308"/>
        <item x="1504"/>
        <item x="1115"/>
        <item x="933"/>
        <item x="418"/>
        <item x="197"/>
        <item x="124"/>
        <item x="35"/>
        <item x="165"/>
        <item x="505"/>
        <item x="162"/>
        <item x="510"/>
        <item x="1289"/>
        <item x="538"/>
        <item x="1406"/>
        <item x="556"/>
        <item x="321"/>
        <item x="199"/>
        <item x="502"/>
        <item x="1161"/>
        <item x="506"/>
        <item x="1425"/>
        <item x="1575"/>
        <item x="518"/>
        <item x="524"/>
        <item x="1550"/>
        <item x="55"/>
        <item x="558"/>
        <item x="449"/>
        <item x="853"/>
        <item x="305"/>
        <item x="572"/>
        <item x="1117"/>
        <item x="118"/>
        <item x="23"/>
        <item x="34"/>
        <item x="416"/>
        <item x="544"/>
        <item x="302"/>
        <item x="514"/>
        <item x="1343"/>
        <item x="884"/>
        <item x="1538"/>
        <item x="205"/>
        <item x="396"/>
        <item x="530"/>
        <item x="137"/>
        <item x="1409"/>
        <item x="310"/>
        <item x="1427"/>
        <item x="145"/>
        <item x="121"/>
        <item x="148"/>
        <item x="1177"/>
        <item x="251"/>
        <item x="1521"/>
        <item x="797"/>
        <item x="1123"/>
        <item x="529"/>
        <item x="830"/>
        <item x="871"/>
        <item x="864"/>
        <item x="108"/>
        <item x="789"/>
        <item x="684"/>
        <item x="208"/>
        <item x="390"/>
        <item x="539"/>
        <item x="882"/>
        <item x="1569"/>
        <item x="123"/>
        <item x="1220"/>
        <item x="1532"/>
        <item x="495"/>
        <item x="991"/>
        <item x="516"/>
        <item x="968"/>
        <item x="986"/>
        <item x="511"/>
        <item x="1046"/>
        <item x="791"/>
        <item x="1492"/>
        <item x="168"/>
        <item x="1541"/>
        <item x="54"/>
        <item x="829"/>
        <item x="1058"/>
        <item x="880"/>
        <item x="443"/>
        <item x="860"/>
        <item x="460"/>
        <item x="1526"/>
        <item x="462"/>
        <item x="1144"/>
        <item x="158"/>
        <item x="601"/>
        <item x="1481"/>
        <item x="323"/>
        <item x="206"/>
        <item x="192"/>
        <item x="1267"/>
        <item x="1215"/>
        <item x="149"/>
        <item x="935"/>
        <item x="866"/>
        <item x="153"/>
        <item x="951"/>
        <item x="476"/>
        <item x="1590"/>
        <item x="19"/>
        <item x="0"/>
        <item x="370"/>
        <item x="368"/>
        <item x="466"/>
        <item x="984"/>
        <item x="742"/>
        <item x="174"/>
        <item x="865"/>
        <item x="294"/>
        <item x="1038"/>
        <item x="134"/>
        <item x="135"/>
        <item x="949"/>
        <item x="569"/>
        <item x="1266"/>
        <item x="164"/>
        <item x="458"/>
        <item x="894"/>
        <item x="513"/>
        <item x="201"/>
        <item x="50"/>
        <item x="1293"/>
        <item x="532"/>
        <item x="543"/>
        <item x="20"/>
        <item x="1448"/>
        <item x="195"/>
        <item x="1561"/>
        <item x="1347"/>
        <item x="1301"/>
        <item x="1213"/>
        <item x="313"/>
        <item x="760"/>
        <item x="552"/>
        <item x="1469"/>
        <item x="345"/>
        <item x="846"/>
        <item x="1031"/>
        <item x="1556"/>
        <item x="1344"/>
        <item x="160"/>
        <item x="1389"/>
        <item x="711"/>
        <item x="1037"/>
        <item x="1563"/>
        <item x="131"/>
        <item x="857"/>
        <item x="451"/>
        <item x="1348"/>
        <item x="1482"/>
        <item x="619"/>
        <item x="1372"/>
        <item x="380"/>
        <item x="24"/>
        <item x="56"/>
        <item x="805"/>
        <item x="1534"/>
        <item x="1403"/>
        <item x="1024"/>
        <item x="193"/>
        <item x="1345"/>
        <item x="455"/>
        <item x="379"/>
        <item x="133"/>
        <item x="1057"/>
        <item x="522"/>
        <item x="1354"/>
        <item x="156"/>
        <item x="1116"/>
        <item x="1473"/>
        <item x="1054"/>
        <item x="521"/>
        <item x="188"/>
        <item x="473"/>
        <item x="624"/>
        <item x="1131"/>
        <item x="1497"/>
        <item x="1455"/>
        <item x="186"/>
        <item x="15"/>
        <item x="938"/>
        <item x="987"/>
        <item x="181"/>
        <item x="1401"/>
        <item x="311"/>
        <item x="1294"/>
        <item x="229"/>
        <item x="1180"/>
        <item x="1353"/>
        <item x="1174"/>
        <item x="485"/>
        <item x="1387"/>
        <item x="48"/>
        <item x="790"/>
        <item x="423"/>
        <item x="1418"/>
        <item x="373"/>
        <item x="475"/>
        <item x="1525"/>
        <item x="298"/>
        <item x="1290"/>
        <item x="1035"/>
        <item x="778"/>
        <item x="467"/>
        <item x="472"/>
        <item x="1531"/>
        <item x="375"/>
        <item x="32"/>
        <item x="788"/>
        <item x="1211"/>
        <item x="83"/>
        <item x="312"/>
        <item x="1502"/>
        <item x="1410"/>
        <item x="817"/>
        <item x="214"/>
        <item x="318"/>
        <item x="877"/>
        <item x="980"/>
        <item x="515"/>
        <item x="1542"/>
        <item x="537"/>
        <item x="166"/>
        <item x="1593"/>
        <item x="517"/>
        <item x="1456"/>
        <item x="1568"/>
        <item x="1535"/>
        <item x="1596"/>
        <item x="996"/>
        <item x="1424"/>
        <item x="948"/>
        <item x="1316"/>
        <item x="25"/>
        <item x="453"/>
        <item x="802"/>
        <item x="211"/>
        <item x="483"/>
        <item x="1321"/>
        <item x="45"/>
        <item x="27"/>
        <item x="780"/>
        <item x="878"/>
        <item x="4"/>
        <item x="519"/>
        <item x="1217"/>
        <item x="290"/>
        <item x="847"/>
        <item x="52"/>
        <item x="1476"/>
        <item x="1485"/>
        <item x="1523"/>
        <item x="1320"/>
        <item x="770"/>
        <item x="491"/>
        <item x="209"/>
        <item x="1587"/>
        <item x="1096"/>
        <item x="1142"/>
        <item x="480"/>
        <item x="839"/>
        <item x="1225"/>
        <item x="490"/>
        <item x="622"/>
        <item x="157"/>
        <item x="820"/>
        <item x="1471"/>
        <item x="749"/>
        <item x="1583"/>
        <item x="1465"/>
        <item x="71"/>
        <item x="1242"/>
        <item x="1478"/>
        <item x="1175"/>
        <item x="428"/>
        <item x="340"/>
        <item x="738"/>
        <item x="1459"/>
        <item x="339"/>
        <item x="704"/>
        <item x="1553"/>
        <item x="758"/>
        <item x="1239"/>
        <item x="180"/>
        <item x="30"/>
        <item x="212"/>
        <item x="1546"/>
        <item x="1533"/>
        <item x="474"/>
        <item x="1305"/>
        <item x="744"/>
        <item x="207"/>
        <item x="533"/>
        <item x="937"/>
        <item x="492"/>
        <item x="992"/>
        <item x="1486"/>
        <item x="767"/>
        <item x="939"/>
        <item x="1201"/>
        <item x="768"/>
        <item x="150"/>
        <item x="143"/>
        <item x="1489"/>
        <item x="444"/>
        <item x="374"/>
        <item x="1453"/>
        <item x="167"/>
        <item x="1047"/>
        <item x="1549"/>
        <item x="2"/>
        <item x="809"/>
        <item x="1358"/>
        <item x="585"/>
        <item x="876"/>
        <item x="947"/>
        <item x="487"/>
        <item x="844"/>
        <item x="825"/>
        <item x="1020"/>
        <item x="320"/>
        <item x="194"/>
        <item x="351"/>
        <item x="798"/>
        <item x="874"/>
        <item x="1130"/>
        <item x="787"/>
        <item x="762"/>
        <item x="386"/>
        <item x="766"/>
        <item x="334"/>
        <item x="792"/>
        <item x="316"/>
        <item x="200"/>
        <item x="881"/>
        <item x="1483"/>
        <item x="810"/>
        <item x="469"/>
        <item x="1122"/>
        <item x="1426"/>
        <item x="301"/>
        <item x="204"/>
        <item x="1585"/>
        <item x="815"/>
        <item x="1029"/>
        <item x="1499"/>
        <item x="746"/>
        <item x="918"/>
        <item x="9"/>
        <item x="421"/>
        <item x="1548"/>
        <item x="1405"/>
        <item x="496"/>
        <item x="942"/>
        <item x="678"/>
        <item x="851"/>
        <item x="1128"/>
        <item x="44"/>
        <item x="934"/>
        <item x="308"/>
        <item x="1118"/>
        <item x="31"/>
        <item x="1559"/>
        <item x="995"/>
        <item x="1463"/>
        <item x="1286"/>
        <item x="1247"/>
        <item x="1246"/>
        <item x="8"/>
        <item x="1314"/>
        <item x="1120"/>
        <item x="464"/>
        <item x="292"/>
        <item x="535"/>
        <item x="1601"/>
        <item x="1554"/>
        <item x="1597"/>
        <item x="232"/>
        <item x="750"/>
        <item x="203"/>
        <item x="465"/>
        <item x="807"/>
        <item x="1030"/>
        <item x="102"/>
        <item x="989"/>
        <item x="1407"/>
        <item x="406"/>
        <item x="536"/>
        <item x="130"/>
        <item x="456"/>
        <item x="1137"/>
        <item x="1454"/>
        <item x="1357"/>
        <item x="53"/>
        <item x="1480"/>
        <item x="976"/>
        <item x="1226"/>
        <item x="956"/>
        <item x="479"/>
        <item x="563"/>
        <item x="1132"/>
        <item x="559"/>
        <item x="300"/>
        <item x="13"/>
        <item x="862"/>
        <item x="783"/>
        <item x="1484"/>
        <item x="1430"/>
        <item x="1586"/>
        <item x="152"/>
        <item x="7"/>
        <item x="1558"/>
        <item x="1244"/>
        <item x="940"/>
        <item x="1552"/>
        <item x="679"/>
        <item x="1158"/>
        <item x="982"/>
        <item x="471"/>
        <item x="378"/>
        <item x="177"/>
        <item x="527"/>
        <item x="872"/>
        <item x="1460"/>
        <item x="1501"/>
        <item x="528"/>
        <item x="161"/>
        <item x="468"/>
        <item x="488"/>
        <item x="879"/>
        <item x="774"/>
        <item x="63"/>
        <item x="1461"/>
        <item x="128"/>
        <item x="952"/>
        <item x="362"/>
        <item x="682"/>
        <item x="508"/>
        <item x="1573"/>
        <item x="1008"/>
        <item x="346"/>
        <item x="1043"/>
        <item x="1446"/>
        <item x="1422"/>
        <item x="447"/>
        <item x="971"/>
        <item x="795"/>
        <item x="1212"/>
        <item x="176"/>
        <item x="1207"/>
        <item x="139"/>
        <item x="304"/>
        <item x="931"/>
        <item x="784"/>
        <item x="5"/>
        <item x="1287"/>
        <item x="970"/>
        <item x="189"/>
        <item x="1477"/>
        <item x="967"/>
        <item x="945"/>
        <item x="172"/>
        <item x="1557"/>
        <item x="11"/>
        <item x="1311"/>
        <item x="769"/>
        <item x="338"/>
        <item x="675"/>
        <item x="570"/>
        <item x="1555"/>
        <item x="811"/>
        <item x="183"/>
        <item x="520"/>
        <item x="315"/>
        <item x="753"/>
        <item x="1529"/>
        <item x="384"/>
        <item x="748"/>
        <item x="119"/>
        <item x="1402"/>
        <item x="429"/>
        <item x="1567"/>
        <item x="804"/>
        <item x="1566"/>
        <item x="686"/>
        <item x="1245"/>
        <item x="985"/>
        <item x="1530"/>
        <item x="706"/>
        <item x="75"/>
        <item x="498"/>
        <item x="1018"/>
        <item x="672"/>
        <item x="1539"/>
        <item x="683"/>
        <item x="773"/>
        <item x="210"/>
        <item x="1595"/>
        <item x="772"/>
        <item x="117"/>
        <item x="1395"/>
        <item x="761"/>
        <item x="1591"/>
        <item x="1571"/>
        <item x="981"/>
        <item x="1143"/>
        <item x="759"/>
        <item x="943"/>
        <item x="1129"/>
        <item x="125"/>
        <item x="1432"/>
        <item x="1500"/>
        <item x="503"/>
        <item x="494"/>
        <item x="885"/>
        <item x="567"/>
        <item x="554"/>
        <item x="565"/>
        <item x="974"/>
        <item x="1411"/>
        <item x="1341"/>
        <item x="1304"/>
        <item x="454"/>
        <item x="507"/>
        <item x="291"/>
        <item x="1524"/>
        <item x="446"/>
        <item x="1218"/>
        <item x="1199"/>
        <item x="775"/>
        <item x="887"/>
        <item x="1235"/>
        <item x="1349"/>
        <item x="680"/>
        <item x="1584"/>
        <item x="1419"/>
        <item x="755"/>
        <item x="1224"/>
        <item x="751"/>
        <item x="1581"/>
        <item x="1292"/>
        <item x="1565"/>
        <item x="1574"/>
        <item x="1126"/>
        <item x="578"/>
        <item x="426"/>
        <item x="615"/>
        <item x="1464"/>
        <item x="745"/>
        <item x="856"/>
        <item x="463"/>
        <item x="481"/>
        <item x="966"/>
        <item x="581"/>
        <item x="1580"/>
        <item x="886"/>
        <item x="1536"/>
        <item x="1312"/>
        <item x="542"/>
        <item x="1214"/>
        <item x="355"/>
        <item x="295"/>
        <item x="1141"/>
        <item x="617"/>
        <item x="799"/>
        <item x="141"/>
        <item x="1452"/>
        <item x="1279"/>
        <item x="674"/>
        <item x="571"/>
        <item x="293"/>
        <item x="1564"/>
        <item x="1468"/>
        <item x="681"/>
        <item x="944"/>
        <item x="964"/>
        <item x="848"/>
        <item x="969"/>
        <item x="990"/>
        <item x="932"/>
        <item x="122"/>
        <item x="1124"/>
        <item x="169"/>
        <item x="929"/>
        <item x="213"/>
        <item x="785"/>
        <item x="576"/>
        <item x="1263"/>
        <item x="1598"/>
        <item x="965"/>
        <item x="89"/>
        <item x="765"/>
        <item x="1462"/>
        <item x="1288"/>
        <item x="461"/>
        <item x="579"/>
        <item x="580"/>
        <item x="870"/>
        <item x="1600"/>
        <item x="883"/>
        <item x="747"/>
        <item x="606"/>
        <item x="582"/>
        <item x="852"/>
        <item x="573"/>
        <item x="450"/>
        <item x="757"/>
        <item x="182"/>
        <item x="764"/>
        <item x="1404"/>
        <item x="743"/>
        <item x="936"/>
        <item x="875"/>
        <item x="779"/>
        <item x="1599"/>
        <item x="972"/>
        <item x="459"/>
        <item x="415"/>
        <item x="1527"/>
        <item x="793"/>
        <item x="1028"/>
        <item x="243"/>
        <item x="1127"/>
        <item x="253"/>
        <item x="314"/>
        <item x="523"/>
        <item x="540"/>
        <item x="1577"/>
        <item x="1"/>
        <item x="173"/>
        <item x="1291"/>
        <item x="1356"/>
        <item x="1589"/>
        <item x="306"/>
        <item x="1102"/>
        <item x="808"/>
        <item x="296"/>
        <item x="1315"/>
        <item x="566"/>
        <item x="1103"/>
        <item x="781"/>
        <item x="1317"/>
        <item x="1034"/>
        <item x="1105"/>
        <item x="1048"/>
        <item x="1505"/>
        <item x="1110"/>
        <item x="1106"/>
        <item x="1506"/>
        <item x="531"/>
        <item x="1112"/>
        <item x="1107"/>
        <item x="1284"/>
        <item x="994"/>
        <item x="1509"/>
        <item x="1339"/>
        <item x="1113"/>
        <item x="1108"/>
        <item x="1508"/>
        <item x="1111"/>
        <item x="1109"/>
        <item x="1114"/>
        <item x="1340"/>
        <item x="1104"/>
        <item x="1507"/>
        <item t="default"/>
      </items>
    </pivotField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4115"/>
  <sheetViews>
    <sheetView tabSelected="1" zoomScale="80" zoomScaleNormal="8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1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style="7" customWidth="1"/>
    <col min="10" max="10" width="17.83203125" style="7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13" customWidth="1"/>
    <col min="16" max="16" width="17.6640625" customWidth="1"/>
    <col min="17" max="17" width="20.1640625" customWidth="1"/>
    <col min="18" max="18" width="22.5" customWidth="1"/>
    <col min="19" max="20" width="22.5" style="29" customWidth="1"/>
    <col min="21" max="21" width="22.5" customWidth="1"/>
    <col min="22" max="22" width="25.6640625" customWidth="1"/>
    <col min="23" max="23" width="25.5" customWidth="1"/>
    <col min="24" max="24" width="23.5" customWidth="1"/>
    <col min="25" max="25" width="22.33203125" customWidth="1"/>
    <col min="26" max="26" width="14" customWidth="1"/>
    <col min="27" max="27" width="14.33203125" customWidth="1"/>
  </cols>
  <sheetData>
    <row r="1" spans="1:27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0" t="s">
        <v>8259</v>
      </c>
      <c r="J1" s="10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" t="s">
        <v>8308</v>
      </c>
      <c r="R1" s="1" t="s">
        <v>8342</v>
      </c>
      <c r="S1" s="27" t="s">
        <v>8363</v>
      </c>
      <c r="T1" s="27" t="s">
        <v>8364</v>
      </c>
      <c r="U1" s="1" t="s">
        <v>8360</v>
      </c>
      <c r="V1" s="1" t="s">
        <v>8365</v>
      </c>
      <c r="W1" s="1" t="s">
        <v>8366</v>
      </c>
      <c r="X1" s="16" t="s">
        <v>8344</v>
      </c>
      <c r="Y1" s="16" t="s">
        <v>8345</v>
      </c>
      <c r="Z1" s="1" t="s">
        <v>8367</v>
      </c>
      <c r="AA1" s="1" t="s">
        <v>8368</v>
      </c>
    </row>
    <row r="2" spans="1:27" ht="45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14" t="s">
        <v>8219</v>
      </c>
      <c r="G2" t="s">
        <v>8224</v>
      </c>
      <c r="H2" t="s">
        <v>8246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8265</v>
      </c>
      <c r="O2" s="13">
        <f t="shared" ref="O2:O65" si="0">SUM(E2/D2)*100</f>
        <v>136.85882352941178</v>
      </c>
      <c r="P2" s="6">
        <f t="shared" ref="P2:P65" si="1">SUM(E2/L2)</f>
        <v>63.917582417582416</v>
      </c>
      <c r="Q2" t="str">
        <f>LEFT(N2,FIND("/", N2) - 1)</f>
        <v>film &amp; video</v>
      </c>
      <c r="R2" t="str">
        <f>RIGHT(N2,LEN(N2) - FIND("/",N2))</f>
        <v>television</v>
      </c>
      <c r="S2" s="28">
        <f>(J2/86400)+25569+(-5/24)</f>
        <v>42176.798738425925</v>
      </c>
      <c r="T2" s="28">
        <f>(I2/86400)+25569+(-5/24)</f>
        <v>42207.916666666664</v>
      </c>
      <c r="U2">
        <f>YEAR(S2)</f>
        <v>2015</v>
      </c>
      <c r="V2" s="15">
        <f>INT(S2)</f>
        <v>42176</v>
      </c>
      <c r="W2" s="15">
        <f>INT(T2)</f>
        <v>42207</v>
      </c>
      <c r="X2" s="15">
        <v>42176</v>
      </c>
      <c r="Y2" s="15">
        <v>42207</v>
      </c>
      <c r="Z2" t="str">
        <f>TEXT(V2, "mmmm")</f>
        <v>June</v>
      </c>
      <c r="AA2" t="str">
        <f>TEXT(W2, "mmmm")</f>
        <v>July</v>
      </c>
    </row>
    <row r="3" spans="1:27" ht="30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14" t="s">
        <v>8219</v>
      </c>
      <c r="G3" t="s">
        <v>8224</v>
      </c>
      <c r="H3" t="s">
        <v>8246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si="0"/>
        <v>142.60827250608273</v>
      </c>
      <c r="P3" s="6">
        <f t="shared" si="1"/>
        <v>185.48101265822785</v>
      </c>
      <c r="Q3" t="str">
        <f t="shared" ref="Q3:Q66" si="2">LEFT(N3,FIND("/", N3) - 1)</f>
        <v>film &amp; video</v>
      </c>
      <c r="R3" t="str">
        <f t="shared" ref="R3:R66" si="3">RIGHT(N3,LEN(N3) - FIND("/",N3))</f>
        <v>television</v>
      </c>
      <c r="S3" s="28">
        <f t="shared" ref="S3:S66" si="4">(J3/86400)+25569+(-5/24)</f>
        <v>42766.392164351848</v>
      </c>
      <c r="T3" s="28">
        <f t="shared" ref="T3:T66" si="5">(I3/86400)+25569+(-5/24)</f>
        <v>42796.392164351848</v>
      </c>
      <c r="U3">
        <f t="shared" ref="U3:U66" si="6">YEAR(S3)</f>
        <v>2017</v>
      </c>
      <c r="V3" s="15">
        <f t="shared" ref="V3:V66" si="7">INT(S3)</f>
        <v>42766</v>
      </c>
      <c r="W3" s="15">
        <f t="shared" ref="W3:W66" si="8">INT(T3)</f>
        <v>42796</v>
      </c>
      <c r="X3" s="15">
        <v>42766</v>
      </c>
      <c r="Y3" s="15">
        <v>42796</v>
      </c>
      <c r="Z3" t="str">
        <f t="shared" ref="Z3:Z66" si="9">TEXT(V3, "mmmm")</f>
        <v>January</v>
      </c>
      <c r="AA3" t="str">
        <f t="shared" ref="AA3:AA66" si="10">TEXT(W3, "mmmm")</f>
        <v>March</v>
      </c>
    </row>
    <row r="4" spans="1:27" ht="45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14" t="s">
        <v>8219</v>
      </c>
      <c r="G4" t="s">
        <v>8225</v>
      </c>
      <c r="H4" t="s">
        <v>8247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28">
        <f t="shared" si="4"/>
        <v>42405.494016203702</v>
      </c>
      <c r="T4" s="28">
        <f t="shared" si="5"/>
        <v>42415.494016203702</v>
      </c>
      <c r="U4">
        <f t="shared" si="6"/>
        <v>2016</v>
      </c>
      <c r="V4" s="15">
        <f t="shared" si="7"/>
        <v>42405</v>
      </c>
      <c r="W4" s="15">
        <f t="shared" si="8"/>
        <v>42415</v>
      </c>
      <c r="X4" s="15">
        <v>42405</v>
      </c>
      <c r="Y4" s="15">
        <v>42415</v>
      </c>
      <c r="Z4" t="str">
        <f t="shared" si="9"/>
        <v>February</v>
      </c>
      <c r="AA4" t="str">
        <f t="shared" si="10"/>
        <v>February</v>
      </c>
    </row>
    <row r="5" spans="1:27" ht="30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14" t="s">
        <v>8219</v>
      </c>
      <c r="G5" t="s">
        <v>8224</v>
      </c>
      <c r="H5" t="s">
        <v>8246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28">
        <f t="shared" si="4"/>
        <v>41828.306793981479</v>
      </c>
      <c r="T5" s="28">
        <f t="shared" si="5"/>
        <v>41858.306793981479</v>
      </c>
      <c r="U5">
        <f t="shared" si="6"/>
        <v>2014</v>
      </c>
      <c r="V5" s="15">
        <f t="shared" si="7"/>
        <v>41828</v>
      </c>
      <c r="W5" s="15">
        <f t="shared" si="8"/>
        <v>41858</v>
      </c>
      <c r="X5" s="15">
        <v>41828</v>
      </c>
      <c r="Y5" s="15">
        <v>41858</v>
      </c>
      <c r="Z5" t="str">
        <f t="shared" si="9"/>
        <v>July</v>
      </c>
      <c r="AA5" t="str">
        <f t="shared" si="10"/>
        <v>August</v>
      </c>
    </row>
    <row r="6" spans="1:27" ht="60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14" t="s">
        <v>8219</v>
      </c>
      <c r="G6" t="s">
        <v>8224</v>
      </c>
      <c r="H6" t="s">
        <v>8246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28">
        <f t="shared" si="4"/>
        <v>42327.625914351847</v>
      </c>
      <c r="T6" s="28">
        <f t="shared" si="5"/>
        <v>42357.625914351847</v>
      </c>
      <c r="U6">
        <f t="shared" si="6"/>
        <v>2015</v>
      </c>
      <c r="V6" s="15">
        <f t="shared" si="7"/>
        <v>42327</v>
      </c>
      <c r="W6" s="15">
        <f t="shared" si="8"/>
        <v>42357</v>
      </c>
      <c r="X6" s="15">
        <v>42327</v>
      </c>
      <c r="Y6" s="15">
        <v>42357</v>
      </c>
      <c r="Z6" t="str">
        <f t="shared" si="9"/>
        <v>November</v>
      </c>
      <c r="AA6" t="str">
        <f t="shared" si="10"/>
        <v>December</v>
      </c>
    </row>
    <row r="7" spans="1:27" ht="45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14" t="s">
        <v>8219</v>
      </c>
      <c r="G7" t="s">
        <v>8224</v>
      </c>
      <c r="H7" t="s">
        <v>8246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28">
        <f t="shared" si="4"/>
        <v>42563.724618055552</v>
      </c>
      <c r="T7" s="28">
        <f t="shared" si="5"/>
        <v>42580.024305555555</v>
      </c>
      <c r="U7">
        <f t="shared" si="6"/>
        <v>2016</v>
      </c>
      <c r="V7" s="15">
        <f t="shared" si="7"/>
        <v>42563</v>
      </c>
      <c r="W7" s="15">
        <f t="shared" si="8"/>
        <v>42580</v>
      </c>
      <c r="X7" s="15">
        <v>42563</v>
      </c>
      <c r="Y7" s="15">
        <v>42580</v>
      </c>
      <c r="Z7" t="str">
        <f t="shared" si="9"/>
        <v>July</v>
      </c>
      <c r="AA7" t="str">
        <f t="shared" si="10"/>
        <v>July</v>
      </c>
    </row>
    <row r="8" spans="1:27" ht="45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14" t="s">
        <v>8219</v>
      </c>
      <c r="G8" t="s">
        <v>8224</v>
      </c>
      <c r="H8" t="s">
        <v>8246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28">
        <f t="shared" si="4"/>
        <v>41793.864004629628</v>
      </c>
      <c r="T8" s="28">
        <f t="shared" si="5"/>
        <v>41803.864004629628</v>
      </c>
      <c r="U8">
        <f t="shared" si="6"/>
        <v>2014</v>
      </c>
      <c r="V8" s="15">
        <f t="shared" si="7"/>
        <v>41793</v>
      </c>
      <c r="W8" s="15">
        <f t="shared" si="8"/>
        <v>41803</v>
      </c>
      <c r="X8" s="15">
        <v>41793</v>
      </c>
      <c r="Y8" s="15">
        <v>41803</v>
      </c>
      <c r="Z8" t="str">
        <f t="shared" si="9"/>
        <v>June</v>
      </c>
      <c r="AA8" t="str">
        <f t="shared" si="10"/>
        <v>June</v>
      </c>
    </row>
    <row r="9" spans="1:27" ht="45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14" t="s">
        <v>8219</v>
      </c>
      <c r="G9" t="s">
        <v>8224</v>
      </c>
      <c r="H9" t="s">
        <v>8246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28">
        <f t="shared" si="4"/>
        <v>42515.838738425919</v>
      </c>
      <c r="T9" s="28">
        <f t="shared" si="5"/>
        <v>42555.838738425919</v>
      </c>
      <c r="U9">
        <f t="shared" si="6"/>
        <v>2016</v>
      </c>
      <c r="V9" s="15">
        <f t="shared" si="7"/>
        <v>42515</v>
      </c>
      <c r="W9" s="15">
        <f t="shared" si="8"/>
        <v>42555</v>
      </c>
      <c r="X9" s="15">
        <v>42515</v>
      </c>
      <c r="Y9" s="15">
        <v>42555</v>
      </c>
      <c r="Z9" t="str">
        <f t="shared" si="9"/>
        <v>May</v>
      </c>
      <c r="AA9" t="str">
        <f t="shared" si="10"/>
        <v>July</v>
      </c>
    </row>
    <row r="10" spans="1:27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14" t="s">
        <v>8219</v>
      </c>
      <c r="G10" t="s">
        <v>8224</v>
      </c>
      <c r="H10" t="s">
        <v>8246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28">
        <f t="shared" si="4"/>
        <v>42468.736249999994</v>
      </c>
      <c r="T10" s="28">
        <f t="shared" si="5"/>
        <v>42475.666666666664</v>
      </c>
      <c r="U10">
        <f t="shared" si="6"/>
        <v>2016</v>
      </c>
      <c r="V10" s="15">
        <f t="shared" si="7"/>
        <v>42468</v>
      </c>
      <c r="W10" s="15">
        <f t="shared" si="8"/>
        <v>42475</v>
      </c>
      <c r="X10" s="15">
        <v>42468</v>
      </c>
      <c r="Y10" s="15">
        <v>42475</v>
      </c>
      <c r="Z10" t="str">
        <f t="shared" si="9"/>
        <v>April</v>
      </c>
      <c r="AA10" t="str">
        <f t="shared" si="10"/>
        <v>April</v>
      </c>
    </row>
    <row r="11" spans="1:27" ht="45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14" t="s">
        <v>8219</v>
      </c>
      <c r="G11" t="s">
        <v>8224</v>
      </c>
      <c r="H11" t="s">
        <v>8246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28">
        <f t="shared" si="4"/>
        <v>42446.895185185182</v>
      </c>
      <c r="T11" s="28">
        <f t="shared" si="5"/>
        <v>42476.895185185182</v>
      </c>
      <c r="U11">
        <f t="shared" si="6"/>
        <v>2016</v>
      </c>
      <c r="V11" s="15">
        <f t="shared" si="7"/>
        <v>42446</v>
      </c>
      <c r="W11" s="15">
        <f t="shared" si="8"/>
        <v>42476</v>
      </c>
      <c r="X11" s="15">
        <v>42446</v>
      </c>
      <c r="Y11" s="15">
        <v>42476</v>
      </c>
      <c r="Z11" t="str">
        <f t="shared" si="9"/>
        <v>March</v>
      </c>
      <c r="AA11" t="str">
        <f t="shared" si="10"/>
        <v>April</v>
      </c>
    </row>
    <row r="12" spans="1:27" ht="45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14" t="s">
        <v>8219</v>
      </c>
      <c r="G12" t="s">
        <v>8224</v>
      </c>
      <c r="H12" t="s">
        <v>8246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28">
        <f t="shared" si="4"/>
        <v>41779.859710648147</v>
      </c>
      <c r="T12" s="28">
        <f t="shared" si="5"/>
        <v>41814.859710648147</v>
      </c>
      <c r="U12">
        <f t="shared" si="6"/>
        <v>2014</v>
      </c>
      <c r="V12" s="15">
        <f t="shared" si="7"/>
        <v>41779</v>
      </c>
      <c r="W12" s="15">
        <f t="shared" si="8"/>
        <v>41814</v>
      </c>
      <c r="X12" s="15">
        <v>41779</v>
      </c>
      <c r="Y12" s="15">
        <v>41814</v>
      </c>
      <c r="Z12" t="str">
        <f t="shared" si="9"/>
        <v>May</v>
      </c>
      <c r="AA12" t="str">
        <f t="shared" si="10"/>
        <v>June</v>
      </c>
    </row>
    <row r="13" spans="1:27" ht="45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14" t="s">
        <v>8219</v>
      </c>
      <c r="G13" t="s">
        <v>8224</v>
      </c>
      <c r="H13" t="s">
        <v>8246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28">
        <f t="shared" si="4"/>
        <v>42572.570162037031</v>
      </c>
      <c r="T13" s="28">
        <f t="shared" si="5"/>
        <v>42603.916666666664</v>
      </c>
      <c r="U13">
        <f t="shared" si="6"/>
        <v>2016</v>
      </c>
      <c r="V13" s="15">
        <f t="shared" si="7"/>
        <v>42572</v>
      </c>
      <c r="W13" s="15">
        <f t="shared" si="8"/>
        <v>42603</v>
      </c>
      <c r="X13" s="15">
        <v>42572</v>
      </c>
      <c r="Y13" s="15">
        <v>42603</v>
      </c>
      <c r="Z13" t="str">
        <f t="shared" si="9"/>
        <v>July</v>
      </c>
      <c r="AA13" t="str">
        <f t="shared" si="10"/>
        <v>August</v>
      </c>
    </row>
    <row r="14" spans="1:27" ht="45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14" t="s">
        <v>8219</v>
      </c>
      <c r="G14" t="s">
        <v>8224</v>
      </c>
      <c r="H14" t="s">
        <v>8246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28">
        <f t="shared" si="4"/>
        <v>41791.504918981482</v>
      </c>
      <c r="T14" s="28">
        <f t="shared" si="5"/>
        <v>41835.916666666664</v>
      </c>
      <c r="U14">
        <f t="shared" si="6"/>
        <v>2014</v>
      </c>
      <c r="V14" s="15">
        <f t="shared" si="7"/>
        <v>41791</v>
      </c>
      <c r="W14" s="15">
        <f t="shared" si="8"/>
        <v>41835</v>
      </c>
      <c r="X14" s="15">
        <v>41791</v>
      </c>
      <c r="Y14" s="15">
        <v>41835</v>
      </c>
      <c r="Z14" t="str">
        <f t="shared" si="9"/>
        <v>June</v>
      </c>
      <c r="AA14" t="str">
        <f t="shared" si="10"/>
        <v>July</v>
      </c>
    </row>
    <row r="15" spans="1:27" ht="30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14" t="s">
        <v>8219</v>
      </c>
      <c r="G15" t="s">
        <v>8224</v>
      </c>
      <c r="H15" t="s">
        <v>8246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28">
        <f t="shared" si="4"/>
        <v>42508.468854166662</v>
      </c>
      <c r="T15" s="28">
        <f t="shared" si="5"/>
        <v>42544.643749999996</v>
      </c>
      <c r="U15">
        <f t="shared" si="6"/>
        <v>2016</v>
      </c>
      <c r="V15" s="15">
        <f t="shared" si="7"/>
        <v>42508</v>
      </c>
      <c r="W15" s="15">
        <f t="shared" si="8"/>
        <v>42544</v>
      </c>
      <c r="X15" s="15">
        <v>42508</v>
      </c>
      <c r="Y15" s="15">
        <v>42544</v>
      </c>
      <c r="Z15" t="str">
        <f t="shared" si="9"/>
        <v>May</v>
      </c>
      <c r="AA15" t="str">
        <f t="shared" si="10"/>
        <v>June</v>
      </c>
    </row>
    <row r="16" spans="1:27" ht="30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14" t="s">
        <v>8219</v>
      </c>
      <c r="G16" t="s">
        <v>8226</v>
      </c>
      <c r="H16" t="s">
        <v>8248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28">
        <f t="shared" si="4"/>
        <v>41807.818148148144</v>
      </c>
      <c r="T16" s="28">
        <f t="shared" si="5"/>
        <v>41833.374305555553</v>
      </c>
      <c r="U16">
        <f t="shared" si="6"/>
        <v>2014</v>
      </c>
      <c r="V16" s="15">
        <f t="shared" si="7"/>
        <v>41807</v>
      </c>
      <c r="W16" s="15">
        <f t="shared" si="8"/>
        <v>41833</v>
      </c>
      <c r="X16" s="15">
        <v>41807</v>
      </c>
      <c r="Y16" s="15">
        <v>41833</v>
      </c>
      <c r="Z16" t="str">
        <f t="shared" si="9"/>
        <v>June</v>
      </c>
      <c r="AA16" t="str">
        <f t="shared" si="10"/>
        <v>July</v>
      </c>
    </row>
    <row r="17" spans="1:27" ht="45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14" t="s">
        <v>8219</v>
      </c>
      <c r="G17" t="s">
        <v>8227</v>
      </c>
      <c r="H17" t="s">
        <v>8249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28">
        <f t="shared" si="4"/>
        <v>42256.183541666665</v>
      </c>
      <c r="T17" s="28">
        <f t="shared" si="5"/>
        <v>42274.634722222218</v>
      </c>
      <c r="U17">
        <f t="shared" si="6"/>
        <v>2015</v>
      </c>
      <c r="V17" s="15">
        <f t="shared" si="7"/>
        <v>42256</v>
      </c>
      <c r="W17" s="15">
        <f t="shared" si="8"/>
        <v>42274</v>
      </c>
      <c r="X17" s="15">
        <v>42256</v>
      </c>
      <c r="Y17" s="15">
        <v>42274</v>
      </c>
      <c r="Z17" t="str">
        <f t="shared" si="9"/>
        <v>September</v>
      </c>
      <c r="AA17" t="str">
        <f t="shared" si="10"/>
        <v>September</v>
      </c>
    </row>
    <row r="18" spans="1:27" ht="45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14" t="s">
        <v>8219</v>
      </c>
      <c r="G18" t="s">
        <v>8224</v>
      </c>
      <c r="H18" t="s">
        <v>8246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28">
        <f t="shared" si="4"/>
        <v>41760.588090277779</v>
      </c>
      <c r="T18" s="28">
        <f t="shared" si="5"/>
        <v>41806.020833333328</v>
      </c>
      <c r="U18">
        <f t="shared" si="6"/>
        <v>2014</v>
      </c>
      <c r="V18" s="15">
        <f t="shared" si="7"/>
        <v>41760</v>
      </c>
      <c r="W18" s="15">
        <f t="shared" si="8"/>
        <v>41806</v>
      </c>
      <c r="X18" s="15">
        <v>41760</v>
      </c>
      <c r="Y18" s="15">
        <v>41806</v>
      </c>
      <c r="Z18" t="str">
        <f t="shared" si="9"/>
        <v>May</v>
      </c>
      <c r="AA18" t="str">
        <f t="shared" si="10"/>
        <v>June</v>
      </c>
    </row>
    <row r="19" spans="1:27" ht="45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14" t="s">
        <v>8219</v>
      </c>
      <c r="G19" t="s">
        <v>8225</v>
      </c>
      <c r="H19" t="s">
        <v>8247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28">
        <f t="shared" si="4"/>
        <v>41917.523402777777</v>
      </c>
      <c r="T19" s="28">
        <f t="shared" si="5"/>
        <v>41947.565069444441</v>
      </c>
      <c r="U19">
        <f t="shared" si="6"/>
        <v>2014</v>
      </c>
      <c r="V19" s="15">
        <f t="shared" si="7"/>
        <v>41917</v>
      </c>
      <c r="W19" s="15">
        <f t="shared" si="8"/>
        <v>41947</v>
      </c>
      <c r="X19" s="15">
        <v>41917</v>
      </c>
      <c r="Y19" s="15">
        <v>41947</v>
      </c>
      <c r="Z19" t="str">
        <f t="shared" si="9"/>
        <v>October</v>
      </c>
      <c r="AA19" t="str">
        <f t="shared" si="10"/>
        <v>November</v>
      </c>
    </row>
    <row r="20" spans="1:27" ht="45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14" t="s">
        <v>8219</v>
      </c>
      <c r="G20" t="s">
        <v>8224</v>
      </c>
      <c r="H20" t="s">
        <v>8246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28">
        <f t="shared" si="4"/>
        <v>41869.333981481475</v>
      </c>
      <c r="T20" s="28">
        <f t="shared" si="5"/>
        <v>41899.333981481475</v>
      </c>
      <c r="U20">
        <f t="shared" si="6"/>
        <v>2014</v>
      </c>
      <c r="V20" s="15">
        <f t="shared" si="7"/>
        <v>41869</v>
      </c>
      <c r="W20" s="15">
        <f t="shared" si="8"/>
        <v>41899</v>
      </c>
      <c r="X20" s="15">
        <v>41869</v>
      </c>
      <c r="Y20" s="15">
        <v>41899</v>
      </c>
      <c r="Z20" t="str">
        <f t="shared" si="9"/>
        <v>August</v>
      </c>
      <c r="AA20" t="str">
        <f t="shared" si="10"/>
        <v>September</v>
      </c>
    </row>
    <row r="21" spans="1:27" ht="45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14" t="s">
        <v>8219</v>
      </c>
      <c r="G21" t="s">
        <v>8224</v>
      </c>
      <c r="H21" t="s">
        <v>8246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28">
        <f t="shared" si="4"/>
        <v>42175.608032407406</v>
      </c>
      <c r="T21" s="28">
        <f t="shared" si="5"/>
        <v>42205.608032407406</v>
      </c>
      <c r="U21">
        <f t="shared" si="6"/>
        <v>2015</v>
      </c>
      <c r="V21" s="15">
        <f t="shared" si="7"/>
        <v>42175</v>
      </c>
      <c r="W21" s="15">
        <f t="shared" si="8"/>
        <v>42205</v>
      </c>
      <c r="X21" s="15">
        <v>42175</v>
      </c>
      <c r="Y21" s="15">
        <v>42205</v>
      </c>
      <c r="Z21" t="str">
        <f t="shared" si="9"/>
        <v>June</v>
      </c>
      <c r="AA21" t="str">
        <f t="shared" si="10"/>
        <v>July</v>
      </c>
    </row>
    <row r="22" spans="1:27" ht="45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14" t="s">
        <v>8219</v>
      </c>
      <c r="G22" t="s">
        <v>8224</v>
      </c>
      <c r="H22" t="s">
        <v>8246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8">
        <f t="shared" si="4"/>
        <v>42200.549907407403</v>
      </c>
      <c r="T22" s="28">
        <f t="shared" si="5"/>
        <v>42260.549907407403</v>
      </c>
      <c r="U22">
        <f t="shared" si="6"/>
        <v>2015</v>
      </c>
      <c r="V22" s="15">
        <f t="shared" si="7"/>
        <v>42200</v>
      </c>
      <c r="W22" s="15">
        <f t="shared" si="8"/>
        <v>42260</v>
      </c>
      <c r="X22" s="15">
        <v>42200</v>
      </c>
      <c r="Y22" s="15">
        <v>42260</v>
      </c>
      <c r="Z22" t="str">
        <f t="shared" si="9"/>
        <v>July</v>
      </c>
      <c r="AA22" t="str">
        <f t="shared" si="10"/>
        <v>September</v>
      </c>
    </row>
    <row r="23" spans="1:27" ht="45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14" t="s">
        <v>8219</v>
      </c>
      <c r="G23" t="s">
        <v>8224</v>
      </c>
      <c r="H23" t="s">
        <v>8246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28">
        <f t="shared" si="4"/>
        <v>41878.418854166666</v>
      </c>
      <c r="T23" s="28">
        <f t="shared" si="5"/>
        <v>41908.418854166666</v>
      </c>
      <c r="U23">
        <f t="shared" si="6"/>
        <v>2014</v>
      </c>
      <c r="V23" s="15">
        <f t="shared" si="7"/>
        <v>41878</v>
      </c>
      <c r="W23" s="15">
        <f t="shared" si="8"/>
        <v>41908</v>
      </c>
      <c r="X23" s="15">
        <v>41878</v>
      </c>
      <c r="Y23" s="15">
        <v>41908</v>
      </c>
      <c r="Z23" t="str">
        <f t="shared" si="9"/>
        <v>August</v>
      </c>
      <c r="AA23" t="str">
        <f t="shared" si="10"/>
        <v>September</v>
      </c>
    </row>
    <row r="24" spans="1:27" ht="30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14" t="s">
        <v>8219</v>
      </c>
      <c r="G24" t="s">
        <v>8224</v>
      </c>
      <c r="H24" t="s">
        <v>8246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8">
        <f t="shared" si="4"/>
        <v>41989.703009259254</v>
      </c>
      <c r="T24" s="28">
        <f t="shared" si="5"/>
        <v>42005.124305555553</v>
      </c>
      <c r="U24">
        <f t="shared" si="6"/>
        <v>2014</v>
      </c>
      <c r="V24" s="15">
        <f t="shared" si="7"/>
        <v>41989</v>
      </c>
      <c r="W24" s="15">
        <f t="shared" si="8"/>
        <v>42005</v>
      </c>
      <c r="X24" s="15">
        <v>41989</v>
      </c>
      <c r="Y24" s="15">
        <v>42005</v>
      </c>
      <c r="Z24" t="str">
        <f t="shared" si="9"/>
        <v>December</v>
      </c>
      <c r="AA24" t="str">
        <f t="shared" si="10"/>
        <v>January</v>
      </c>
    </row>
    <row r="25" spans="1:27" ht="45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14" t="s">
        <v>8219</v>
      </c>
      <c r="G25" t="s">
        <v>8224</v>
      </c>
      <c r="H25" t="s">
        <v>8246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28">
        <f t="shared" si="4"/>
        <v>42097.570613425924</v>
      </c>
      <c r="T25" s="28">
        <f t="shared" si="5"/>
        <v>42124.430555555555</v>
      </c>
      <c r="U25">
        <f t="shared" si="6"/>
        <v>2015</v>
      </c>
      <c r="V25" s="15">
        <f t="shared" si="7"/>
        <v>42097</v>
      </c>
      <c r="W25" s="15">
        <f t="shared" si="8"/>
        <v>42124</v>
      </c>
      <c r="X25" s="15">
        <v>42097</v>
      </c>
      <c r="Y25" s="15">
        <v>42124</v>
      </c>
      <c r="Z25" t="str">
        <f t="shared" si="9"/>
        <v>April</v>
      </c>
      <c r="AA25" t="str">
        <f t="shared" si="10"/>
        <v>April</v>
      </c>
    </row>
    <row r="26" spans="1:27" ht="30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14" t="s">
        <v>8219</v>
      </c>
      <c r="G26" t="s">
        <v>8224</v>
      </c>
      <c r="H26" t="s">
        <v>8246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28">
        <f t="shared" si="4"/>
        <v>42229.611840277772</v>
      </c>
      <c r="T26" s="28">
        <f t="shared" si="5"/>
        <v>42262.610416666663</v>
      </c>
      <c r="U26">
        <f t="shared" si="6"/>
        <v>2015</v>
      </c>
      <c r="V26" s="15">
        <f t="shared" si="7"/>
        <v>42229</v>
      </c>
      <c r="W26" s="15">
        <f t="shared" si="8"/>
        <v>42262</v>
      </c>
      <c r="X26" s="15">
        <v>42229</v>
      </c>
      <c r="Y26" s="15">
        <v>42262</v>
      </c>
      <c r="Z26" t="str">
        <f t="shared" si="9"/>
        <v>August</v>
      </c>
      <c r="AA26" t="str">
        <f t="shared" si="10"/>
        <v>September</v>
      </c>
    </row>
    <row r="27" spans="1:27" ht="45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14" t="s">
        <v>8219</v>
      </c>
      <c r="G27" t="s">
        <v>8224</v>
      </c>
      <c r="H27" t="s">
        <v>8246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28">
        <f t="shared" si="4"/>
        <v>42317.816678240742</v>
      </c>
      <c r="T27" s="28">
        <f t="shared" si="5"/>
        <v>42377.816678240742</v>
      </c>
      <c r="U27">
        <f t="shared" si="6"/>
        <v>2015</v>
      </c>
      <c r="V27" s="15">
        <f t="shared" si="7"/>
        <v>42317</v>
      </c>
      <c r="W27" s="15">
        <f t="shared" si="8"/>
        <v>42377</v>
      </c>
      <c r="X27" s="15">
        <v>42317</v>
      </c>
      <c r="Y27" s="15">
        <v>42377</v>
      </c>
      <c r="Z27" t="str">
        <f t="shared" si="9"/>
        <v>November</v>
      </c>
      <c r="AA27" t="str">
        <f t="shared" si="10"/>
        <v>January</v>
      </c>
    </row>
    <row r="28" spans="1:27" ht="45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14" t="s">
        <v>8219</v>
      </c>
      <c r="G28" t="s">
        <v>8224</v>
      </c>
      <c r="H28" t="s">
        <v>8246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28">
        <f t="shared" si="4"/>
        <v>41828.307222222218</v>
      </c>
      <c r="T28" s="28">
        <f t="shared" si="5"/>
        <v>41868.307222222218</v>
      </c>
      <c r="U28">
        <f t="shared" si="6"/>
        <v>2014</v>
      </c>
      <c r="V28" s="15">
        <f t="shared" si="7"/>
        <v>41828</v>
      </c>
      <c r="W28" s="15">
        <f t="shared" si="8"/>
        <v>41868</v>
      </c>
      <c r="X28" s="15">
        <v>41828</v>
      </c>
      <c r="Y28" s="15">
        <v>41868</v>
      </c>
      <c r="Z28" t="str">
        <f t="shared" si="9"/>
        <v>July</v>
      </c>
      <c r="AA28" t="str">
        <f t="shared" si="10"/>
        <v>August</v>
      </c>
    </row>
    <row r="29" spans="1:27" ht="45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14" t="s">
        <v>8219</v>
      </c>
      <c r="G29" t="s">
        <v>8228</v>
      </c>
      <c r="H29" t="s">
        <v>8250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28">
        <f t="shared" si="4"/>
        <v>41928.956400462957</v>
      </c>
      <c r="T29" s="28">
        <f t="shared" si="5"/>
        <v>41958.998067129629</v>
      </c>
      <c r="U29">
        <f t="shared" si="6"/>
        <v>2014</v>
      </c>
      <c r="V29" s="15">
        <f t="shared" si="7"/>
        <v>41928</v>
      </c>
      <c r="W29" s="15">
        <f t="shared" si="8"/>
        <v>41958</v>
      </c>
      <c r="X29" s="15">
        <v>41928</v>
      </c>
      <c r="Y29" s="15">
        <v>41958</v>
      </c>
      <c r="Z29" t="str">
        <f t="shared" si="9"/>
        <v>October</v>
      </c>
      <c r="AA29" t="str">
        <f t="shared" si="10"/>
        <v>November</v>
      </c>
    </row>
    <row r="30" spans="1:27" ht="30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14" t="s">
        <v>8219</v>
      </c>
      <c r="G30" t="s">
        <v>8224</v>
      </c>
      <c r="H30" t="s">
        <v>8246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28">
        <f t="shared" si="4"/>
        <v>42324.755601851844</v>
      </c>
      <c r="T30" s="28">
        <f t="shared" si="5"/>
        <v>42354.755601851844</v>
      </c>
      <c r="U30">
        <f t="shared" si="6"/>
        <v>2015</v>
      </c>
      <c r="V30" s="15">
        <f t="shared" si="7"/>
        <v>42324</v>
      </c>
      <c r="W30" s="15">
        <f t="shared" si="8"/>
        <v>42354</v>
      </c>
      <c r="X30" s="15">
        <v>42324</v>
      </c>
      <c r="Y30" s="15">
        <v>42354</v>
      </c>
      <c r="Z30" t="str">
        <f t="shared" si="9"/>
        <v>November</v>
      </c>
      <c r="AA30" t="str">
        <f t="shared" si="10"/>
        <v>December</v>
      </c>
    </row>
    <row r="31" spans="1:27" ht="45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14" t="s">
        <v>8219</v>
      </c>
      <c r="G31" t="s">
        <v>8225</v>
      </c>
      <c r="H31" t="s">
        <v>8247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28">
        <f t="shared" si="4"/>
        <v>41812.464907407404</v>
      </c>
      <c r="T31" s="28">
        <f t="shared" si="5"/>
        <v>41842.464907407404</v>
      </c>
      <c r="U31">
        <f t="shared" si="6"/>
        <v>2014</v>
      </c>
      <c r="V31" s="15">
        <f t="shared" si="7"/>
        <v>41812</v>
      </c>
      <c r="W31" s="15">
        <f t="shared" si="8"/>
        <v>41842</v>
      </c>
      <c r="X31" s="15">
        <v>41812</v>
      </c>
      <c r="Y31" s="15">
        <v>41842</v>
      </c>
      <c r="Z31" t="str">
        <f t="shared" si="9"/>
        <v>June</v>
      </c>
      <c r="AA31" t="str">
        <f t="shared" si="10"/>
        <v>July</v>
      </c>
    </row>
    <row r="32" spans="1:27" ht="45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14" t="s">
        <v>8219</v>
      </c>
      <c r="G32" t="s">
        <v>8224</v>
      </c>
      <c r="H32" t="s">
        <v>8246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28">
        <f t="shared" si="4"/>
        <v>41842.084664351853</v>
      </c>
      <c r="T32" s="28">
        <f t="shared" si="5"/>
        <v>41872.084664351853</v>
      </c>
      <c r="U32">
        <f t="shared" si="6"/>
        <v>2014</v>
      </c>
      <c r="V32" s="15">
        <f t="shared" si="7"/>
        <v>41842</v>
      </c>
      <c r="W32" s="15">
        <f t="shared" si="8"/>
        <v>41872</v>
      </c>
      <c r="X32" s="15">
        <v>41842</v>
      </c>
      <c r="Y32" s="15">
        <v>41872</v>
      </c>
      <c r="Z32" t="str">
        <f t="shared" si="9"/>
        <v>July</v>
      </c>
      <c r="AA32" t="str">
        <f t="shared" si="10"/>
        <v>August</v>
      </c>
    </row>
    <row r="33" spans="1:27" ht="45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14" t="s">
        <v>8219</v>
      </c>
      <c r="G33" t="s">
        <v>8224</v>
      </c>
      <c r="H33" t="s">
        <v>8246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28">
        <f t="shared" si="4"/>
        <v>42376.583726851844</v>
      </c>
      <c r="T33" s="28">
        <f t="shared" si="5"/>
        <v>42394.583726851844</v>
      </c>
      <c r="U33">
        <f t="shared" si="6"/>
        <v>2016</v>
      </c>
      <c r="V33" s="15">
        <f t="shared" si="7"/>
        <v>42376</v>
      </c>
      <c r="W33" s="15">
        <f t="shared" si="8"/>
        <v>42394</v>
      </c>
      <c r="X33" s="15">
        <v>42376</v>
      </c>
      <c r="Y33" s="15">
        <v>42394</v>
      </c>
      <c r="Z33" t="str">
        <f t="shared" si="9"/>
        <v>January</v>
      </c>
      <c r="AA33" t="str">
        <f t="shared" si="10"/>
        <v>January</v>
      </c>
    </row>
    <row r="34" spans="1:27" ht="45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14" t="s">
        <v>8219</v>
      </c>
      <c r="G34" t="s">
        <v>8224</v>
      </c>
      <c r="H34" t="s">
        <v>8246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28">
        <f t="shared" si="4"/>
        <v>42461.419178240736</v>
      </c>
      <c r="T34" s="28">
        <f t="shared" si="5"/>
        <v>42502.957638888889</v>
      </c>
      <c r="U34">
        <f t="shared" si="6"/>
        <v>2016</v>
      </c>
      <c r="V34" s="15">
        <f t="shared" si="7"/>
        <v>42461</v>
      </c>
      <c r="W34" s="15">
        <f t="shared" si="8"/>
        <v>42502</v>
      </c>
      <c r="X34" s="15">
        <v>42461</v>
      </c>
      <c r="Y34" s="15">
        <v>42502</v>
      </c>
      <c r="Z34" t="str">
        <f t="shared" si="9"/>
        <v>April</v>
      </c>
      <c r="AA34" t="str">
        <f t="shared" si="10"/>
        <v>May</v>
      </c>
    </row>
    <row r="35" spans="1:27" ht="45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14" t="s">
        <v>8219</v>
      </c>
      <c r="G35" t="s">
        <v>8224</v>
      </c>
      <c r="H35" t="s">
        <v>8246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8">
        <f t="shared" si="4"/>
        <v>42286.452557870369</v>
      </c>
      <c r="T35" s="28">
        <f t="shared" si="5"/>
        <v>42316.494224537033</v>
      </c>
      <c r="U35">
        <f t="shared" si="6"/>
        <v>2015</v>
      </c>
      <c r="V35" s="15">
        <f t="shared" si="7"/>
        <v>42286</v>
      </c>
      <c r="W35" s="15">
        <f t="shared" si="8"/>
        <v>42316</v>
      </c>
      <c r="X35" s="15">
        <v>42286</v>
      </c>
      <c r="Y35" s="15">
        <v>42316</v>
      </c>
      <c r="Z35" t="str">
        <f t="shared" si="9"/>
        <v>October</v>
      </c>
      <c r="AA35" t="str">
        <f t="shared" si="10"/>
        <v>November</v>
      </c>
    </row>
    <row r="36" spans="1:27" ht="45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14" t="s">
        <v>8219</v>
      </c>
      <c r="G36" t="s">
        <v>8224</v>
      </c>
      <c r="H36" t="s">
        <v>8246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28">
        <f t="shared" si="4"/>
        <v>41841.113437499997</v>
      </c>
      <c r="T36" s="28">
        <f t="shared" si="5"/>
        <v>41856.113437499997</v>
      </c>
      <c r="U36">
        <f t="shared" si="6"/>
        <v>2014</v>
      </c>
      <c r="V36" s="15">
        <f t="shared" si="7"/>
        <v>41841</v>
      </c>
      <c r="W36" s="15">
        <f t="shared" si="8"/>
        <v>41856</v>
      </c>
      <c r="X36" s="15">
        <v>41841</v>
      </c>
      <c r="Y36" s="15">
        <v>41856</v>
      </c>
      <c r="Z36" t="str">
        <f t="shared" si="9"/>
        <v>July</v>
      </c>
      <c r="AA36" t="str">
        <f t="shared" si="10"/>
        <v>August</v>
      </c>
    </row>
    <row r="37" spans="1:27" ht="30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14" t="s">
        <v>8219</v>
      </c>
      <c r="G37" t="s">
        <v>8224</v>
      </c>
      <c r="H37" t="s">
        <v>8246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28">
        <f t="shared" si="4"/>
        <v>42098.083495370367</v>
      </c>
      <c r="T37" s="28">
        <f t="shared" si="5"/>
        <v>42121.791666666664</v>
      </c>
      <c r="U37">
        <f t="shared" si="6"/>
        <v>2015</v>
      </c>
      <c r="V37" s="15">
        <f t="shared" si="7"/>
        <v>42098</v>
      </c>
      <c r="W37" s="15">
        <f t="shared" si="8"/>
        <v>42121</v>
      </c>
      <c r="X37" s="15">
        <v>42098</v>
      </c>
      <c r="Y37" s="15">
        <v>42121</v>
      </c>
      <c r="Z37" t="str">
        <f t="shared" si="9"/>
        <v>April</v>
      </c>
      <c r="AA37" t="str">
        <f t="shared" si="10"/>
        <v>April</v>
      </c>
    </row>
    <row r="38" spans="1:27" ht="30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14" t="s">
        <v>8219</v>
      </c>
      <c r="G38" t="s">
        <v>8224</v>
      </c>
      <c r="H38" t="s">
        <v>8246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28">
        <f t="shared" si="4"/>
        <v>42068.098668981482</v>
      </c>
      <c r="T38" s="28">
        <f t="shared" si="5"/>
        <v>42098.05700231481</v>
      </c>
      <c r="U38">
        <f t="shared" si="6"/>
        <v>2015</v>
      </c>
      <c r="V38" s="15">
        <f t="shared" si="7"/>
        <v>42068</v>
      </c>
      <c r="W38" s="15">
        <f t="shared" si="8"/>
        <v>42098</v>
      </c>
      <c r="X38" s="15">
        <v>42068</v>
      </c>
      <c r="Y38" s="15">
        <v>42098</v>
      </c>
      <c r="Z38" t="str">
        <f t="shared" si="9"/>
        <v>March</v>
      </c>
      <c r="AA38" t="str">
        <f t="shared" si="10"/>
        <v>April</v>
      </c>
    </row>
    <row r="39" spans="1:27" ht="45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14" t="s">
        <v>8219</v>
      </c>
      <c r="G39" t="s">
        <v>8224</v>
      </c>
      <c r="H39" t="s">
        <v>8246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28">
        <f t="shared" si="4"/>
        <v>42032.484710648147</v>
      </c>
      <c r="T39" s="28">
        <f t="shared" si="5"/>
        <v>42062.484710648147</v>
      </c>
      <c r="U39">
        <f t="shared" si="6"/>
        <v>2015</v>
      </c>
      <c r="V39" s="15">
        <f t="shared" si="7"/>
        <v>42032</v>
      </c>
      <c r="W39" s="15">
        <f t="shared" si="8"/>
        <v>42062</v>
      </c>
      <c r="X39" s="15">
        <v>42032</v>
      </c>
      <c r="Y39" s="15">
        <v>42062</v>
      </c>
      <c r="Z39" t="str">
        <f t="shared" si="9"/>
        <v>January</v>
      </c>
      <c r="AA39" t="str">
        <f t="shared" si="10"/>
        <v>February</v>
      </c>
    </row>
    <row r="40" spans="1:27" ht="45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14" t="s">
        <v>8219</v>
      </c>
      <c r="G40" t="s">
        <v>8224</v>
      </c>
      <c r="H40" t="s">
        <v>8246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28">
        <f t="shared" si="4"/>
        <v>41374.84888888889</v>
      </c>
      <c r="T40" s="28">
        <f t="shared" si="5"/>
        <v>41404.84888888889</v>
      </c>
      <c r="U40">
        <f t="shared" si="6"/>
        <v>2013</v>
      </c>
      <c r="V40" s="15">
        <f t="shared" si="7"/>
        <v>41374</v>
      </c>
      <c r="W40" s="15">
        <f t="shared" si="8"/>
        <v>41404</v>
      </c>
      <c r="X40" s="15">
        <v>41374</v>
      </c>
      <c r="Y40" s="15">
        <v>41404</v>
      </c>
      <c r="Z40" t="str">
        <f t="shared" si="9"/>
        <v>April</v>
      </c>
      <c r="AA40" t="str">
        <f t="shared" si="10"/>
        <v>May</v>
      </c>
    </row>
    <row r="41" spans="1:27" ht="45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14" t="s">
        <v>8219</v>
      </c>
      <c r="G41" t="s">
        <v>8225</v>
      </c>
      <c r="H41" t="s">
        <v>8247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28">
        <f t="shared" si="4"/>
        <v>41753.838749999995</v>
      </c>
      <c r="T41" s="28">
        <f t="shared" si="5"/>
        <v>41784.749305555553</v>
      </c>
      <c r="U41">
        <f t="shared" si="6"/>
        <v>2014</v>
      </c>
      <c r="V41" s="15">
        <f t="shared" si="7"/>
        <v>41753</v>
      </c>
      <c r="W41" s="15">
        <f t="shared" si="8"/>
        <v>41784</v>
      </c>
      <c r="X41" s="15">
        <v>41753</v>
      </c>
      <c r="Y41" s="15">
        <v>41784</v>
      </c>
      <c r="Z41" t="str">
        <f t="shared" si="9"/>
        <v>April</v>
      </c>
      <c r="AA41" t="str">
        <f t="shared" si="10"/>
        <v>May</v>
      </c>
    </row>
    <row r="42" spans="1:27" ht="45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14" t="s">
        <v>8219</v>
      </c>
      <c r="G42" t="s">
        <v>8224</v>
      </c>
      <c r="H42" t="s">
        <v>8246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28">
        <f t="shared" si="4"/>
        <v>41789.005648148144</v>
      </c>
      <c r="T42" s="28">
        <f t="shared" si="5"/>
        <v>41808.958333333328</v>
      </c>
      <c r="U42">
        <f t="shared" si="6"/>
        <v>2014</v>
      </c>
      <c r="V42" s="15">
        <f t="shared" si="7"/>
        <v>41789</v>
      </c>
      <c r="W42" s="15">
        <f t="shared" si="8"/>
        <v>41808</v>
      </c>
      <c r="X42" s="15">
        <v>41789</v>
      </c>
      <c r="Y42" s="15">
        <v>41808</v>
      </c>
      <c r="Z42" t="str">
        <f t="shared" si="9"/>
        <v>May</v>
      </c>
      <c r="AA42" t="str">
        <f t="shared" si="10"/>
        <v>June</v>
      </c>
    </row>
    <row r="43" spans="1:27" ht="45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14" t="s">
        <v>8219</v>
      </c>
      <c r="G43" t="s">
        <v>8224</v>
      </c>
      <c r="H43" t="s">
        <v>8246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28">
        <f t="shared" si="4"/>
        <v>41887.360578703701</v>
      </c>
      <c r="T43" s="28">
        <f t="shared" si="5"/>
        <v>41917.360578703701</v>
      </c>
      <c r="U43">
        <f t="shared" si="6"/>
        <v>2014</v>
      </c>
      <c r="V43" s="15">
        <f t="shared" si="7"/>
        <v>41887</v>
      </c>
      <c r="W43" s="15">
        <f t="shared" si="8"/>
        <v>41917</v>
      </c>
      <c r="X43" s="15">
        <v>41887</v>
      </c>
      <c r="Y43" s="15">
        <v>41917</v>
      </c>
      <c r="Z43" t="str">
        <f t="shared" si="9"/>
        <v>September</v>
      </c>
      <c r="AA43" t="str">
        <f t="shared" si="10"/>
        <v>October</v>
      </c>
    </row>
    <row r="44" spans="1:27" ht="45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14" t="s">
        <v>8219</v>
      </c>
      <c r="G44" t="s">
        <v>8224</v>
      </c>
      <c r="H44" t="s">
        <v>8246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28">
        <f t="shared" si="4"/>
        <v>41971.430856481478</v>
      </c>
      <c r="T44" s="28">
        <f t="shared" si="5"/>
        <v>42001.430856481478</v>
      </c>
      <c r="U44">
        <f t="shared" si="6"/>
        <v>2014</v>
      </c>
      <c r="V44" s="15">
        <f t="shared" si="7"/>
        <v>41971</v>
      </c>
      <c r="W44" s="15">
        <f t="shared" si="8"/>
        <v>42001</v>
      </c>
      <c r="X44" s="15">
        <v>41971</v>
      </c>
      <c r="Y44" s="15">
        <v>42001</v>
      </c>
      <c r="Z44" t="str">
        <f t="shared" si="9"/>
        <v>November</v>
      </c>
      <c r="AA44" t="str">
        <f t="shared" si="10"/>
        <v>December</v>
      </c>
    </row>
    <row r="45" spans="1:27" ht="45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14" t="s">
        <v>8219</v>
      </c>
      <c r="G45" t="s">
        <v>8224</v>
      </c>
      <c r="H45" t="s">
        <v>8246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28">
        <f t="shared" si="4"/>
        <v>41802.582013888888</v>
      </c>
      <c r="T45" s="28">
        <f t="shared" si="5"/>
        <v>41832.791666666664</v>
      </c>
      <c r="U45">
        <f t="shared" si="6"/>
        <v>2014</v>
      </c>
      <c r="V45" s="15">
        <f t="shared" si="7"/>
        <v>41802</v>
      </c>
      <c r="W45" s="15">
        <f t="shared" si="8"/>
        <v>41832</v>
      </c>
      <c r="X45" s="15">
        <v>41802</v>
      </c>
      <c r="Y45" s="15">
        <v>41832</v>
      </c>
      <c r="Z45" t="str">
        <f t="shared" si="9"/>
        <v>June</v>
      </c>
      <c r="AA45" t="str">
        <f t="shared" si="10"/>
        <v>July</v>
      </c>
    </row>
    <row r="46" spans="1:27" ht="45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14" t="s">
        <v>8219</v>
      </c>
      <c r="G46" t="s">
        <v>8224</v>
      </c>
      <c r="H46" t="s">
        <v>8246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28">
        <f t="shared" si="4"/>
        <v>41873.890474537031</v>
      </c>
      <c r="T46" s="28">
        <f t="shared" si="5"/>
        <v>41918.890474537031</v>
      </c>
      <c r="U46">
        <f t="shared" si="6"/>
        <v>2014</v>
      </c>
      <c r="V46" s="15">
        <f t="shared" si="7"/>
        <v>41873</v>
      </c>
      <c r="W46" s="15">
        <f t="shared" si="8"/>
        <v>41918</v>
      </c>
      <c r="X46" s="15">
        <v>41873</v>
      </c>
      <c r="Y46" s="15">
        <v>41918</v>
      </c>
      <c r="Z46" t="str">
        <f t="shared" si="9"/>
        <v>August</v>
      </c>
      <c r="AA46" t="str">
        <f t="shared" si="10"/>
        <v>October</v>
      </c>
    </row>
    <row r="47" spans="1:27" ht="45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14" t="s">
        <v>8219</v>
      </c>
      <c r="G47" t="s">
        <v>8224</v>
      </c>
      <c r="H47" t="s">
        <v>8246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28">
        <f t="shared" si="4"/>
        <v>42457.415590277778</v>
      </c>
      <c r="T47" s="28">
        <f t="shared" si="5"/>
        <v>42487.415590277778</v>
      </c>
      <c r="U47">
        <f t="shared" si="6"/>
        <v>2016</v>
      </c>
      <c r="V47" s="15">
        <f t="shared" si="7"/>
        <v>42457</v>
      </c>
      <c r="W47" s="15">
        <f t="shared" si="8"/>
        <v>42487</v>
      </c>
      <c r="X47" s="15">
        <v>42457</v>
      </c>
      <c r="Y47" s="15">
        <v>42487</v>
      </c>
      <c r="Z47" t="str">
        <f t="shared" si="9"/>
        <v>March</v>
      </c>
      <c r="AA47" t="str">
        <f t="shared" si="10"/>
        <v>April</v>
      </c>
    </row>
    <row r="48" spans="1:27" ht="45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14" t="s">
        <v>8219</v>
      </c>
      <c r="G48" t="s">
        <v>8226</v>
      </c>
      <c r="H48" t="s">
        <v>8248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28">
        <f t="shared" si="4"/>
        <v>42323.756643518514</v>
      </c>
      <c r="T48" s="28">
        <f t="shared" si="5"/>
        <v>42353.756643518514</v>
      </c>
      <c r="U48">
        <f t="shared" si="6"/>
        <v>2015</v>
      </c>
      <c r="V48" s="15">
        <f t="shared" si="7"/>
        <v>42323</v>
      </c>
      <c r="W48" s="15">
        <f t="shared" si="8"/>
        <v>42353</v>
      </c>
      <c r="X48" s="15">
        <v>42323</v>
      </c>
      <c r="Y48" s="15">
        <v>42353</v>
      </c>
      <c r="Z48" t="str">
        <f t="shared" si="9"/>
        <v>November</v>
      </c>
      <c r="AA48" t="str">
        <f t="shared" si="10"/>
        <v>December</v>
      </c>
    </row>
    <row r="49" spans="1:27" ht="45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14" t="s">
        <v>8219</v>
      </c>
      <c r="G49" t="s">
        <v>8224</v>
      </c>
      <c r="H49" t="s">
        <v>8246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28">
        <f t="shared" si="4"/>
        <v>41932.611192129625</v>
      </c>
      <c r="T49" s="28">
        <f t="shared" si="5"/>
        <v>41992.652858796289</v>
      </c>
      <c r="U49">
        <f t="shared" si="6"/>
        <v>2014</v>
      </c>
      <c r="V49" s="15">
        <f t="shared" si="7"/>
        <v>41932</v>
      </c>
      <c r="W49" s="15">
        <f t="shared" si="8"/>
        <v>41992</v>
      </c>
      <c r="X49" s="15">
        <v>41932</v>
      </c>
      <c r="Y49" s="15">
        <v>41992</v>
      </c>
      <c r="Z49" t="str">
        <f t="shared" si="9"/>
        <v>October</v>
      </c>
      <c r="AA49" t="str">
        <f t="shared" si="10"/>
        <v>December</v>
      </c>
    </row>
    <row r="50" spans="1:27" ht="45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14" t="s">
        <v>8219</v>
      </c>
      <c r="G50" t="s">
        <v>8225</v>
      </c>
      <c r="H50" t="s">
        <v>8247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28">
        <f t="shared" si="4"/>
        <v>42033.308564814812</v>
      </c>
      <c r="T50" s="28">
        <f t="shared" si="5"/>
        <v>42064.291666666664</v>
      </c>
      <c r="U50">
        <f t="shared" si="6"/>
        <v>2015</v>
      </c>
      <c r="V50" s="15">
        <f t="shared" si="7"/>
        <v>42033</v>
      </c>
      <c r="W50" s="15">
        <f t="shared" si="8"/>
        <v>42064</v>
      </c>
      <c r="X50" s="15">
        <v>42033</v>
      </c>
      <c r="Y50" s="15">
        <v>42064</v>
      </c>
      <c r="Z50" t="str">
        <f t="shared" si="9"/>
        <v>January</v>
      </c>
      <c r="AA50" t="str">
        <f t="shared" si="10"/>
        <v>March</v>
      </c>
    </row>
    <row r="51" spans="1:27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14" t="s">
        <v>8219</v>
      </c>
      <c r="G51" t="s">
        <v>8224</v>
      </c>
      <c r="H51" t="s">
        <v>8246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28">
        <f t="shared" si="4"/>
        <v>42270.968113425923</v>
      </c>
      <c r="T51" s="28">
        <f t="shared" si="5"/>
        <v>42300.968113425923</v>
      </c>
      <c r="U51">
        <f t="shared" si="6"/>
        <v>2015</v>
      </c>
      <c r="V51" s="15">
        <f t="shared" si="7"/>
        <v>42270</v>
      </c>
      <c r="W51" s="15">
        <f t="shared" si="8"/>
        <v>42300</v>
      </c>
      <c r="X51" s="15">
        <v>42270</v>
      </c>
      <c r="Y51" s="15">
        <v>42300</v>
      </c>
      <c r="Z51" t="str">
        <f t="shared" si="9"/>
        <v>September</v>
      </c>
      <c r="AA51" t="str">
        <f t="shared" si="10"/>
        <v>October</v>
      </c>
    </row>
    <row r="52" spans="1:27" ht="45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14" t="s">
        <v>8219</v>
      </c>
      <c r="G52" t="s">
        <v>8225</v>
      </c>
      <c r="H52" t="s">
        <v>8247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28">
        <f t="shared" si="4"/>
        <v>41995.544652777775</v>
      </c>
      <c r="T52" s="28">
        <f t="shared" si="5"/>
        <v>42034.499999999993</v>
      </c>
      <c r="U52">
        <f t="shared" si="6"/>
        <v>2014</v>
      </c>
      <c r="V52" s="15">
        <f t="shared" si="7"/>
        <v>41995</v>
      </c>
      <c r="W52" s="15">
        <f t="shared" si="8"/>
        <v>42034</v>
      </c>
      <c r="X52" s="15">
        <v>41995</v>
      </c>
      <c r="Y52" s="15">
        <v>42034</v>
      </c>
      <c r="Z52" t="str">
        <f t="shared" si="9"/>
        <v>December</v>
      </c>
      <c r="AA52" t="str">
        <f t="shared" si="10"/>
        <v>January</v>
      </c>
    </row>
    <row r="53" spans="1:27" ht="45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14" t="s">
        <v>8219</v>
      </c>
      <c r="G53" t="s">
        <v>8224</v>
      </c>
      <c r="H53" t="s">
        <v>8246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28">
        <f t="shared" si="4"/>
        <v>42196.72033564814</v>
      </c>
      <c r="T53" s="28">
        <f t="shared" si="5"/>
        <v>42226.72033564814</v>
      </c>
      <c r="U53">
        <f t="shared" si="6"/>
        <v>2015</v>
      </c>
      <c r="V53" s="15">
        <f t="shared" si="7"/>
        <v>42196</v>
      </c>
      <c r="W53" s="15">
        <f t="shared" si="8"/>
        <v>42226</v>
      </c>
      <c r="X53" s="15">
        <v>42196</v>
      </c>
      <c r="Y53" s="15">
        <v>42226</v>
      </c>
      <c r="Z53" t="str">
        <f t="shared" si="9"/>
        <v>July</v>
      </c>
      <c r="AA53" t="str">
        <f t="shared" si="10"/>
        <v>August</v>
      </c>
    </row>
    <row r="54" spans="1:27" ht="45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14" t="s">
        <v>8219</v>
      </c>
      <c r="G54" t="s">
        <v>8224</v>
      </c>
      <c r="H54" t="s">
        <v>8246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28">
        <f t="shared" si="4"/>
        <v>41807.493587962963</v>
      </c>
      <c r="T54" s="28">
        <f t="shared" si="5"/>
        <v>41837.493587962963</v>
      </c>
      <c r="U54">
        <f t="shared" si="6"/>
        <v>2014</v>
      </c>
      <c r="V54" s="15">
        <f t="shared" si="7"/>
        <v>41807</v>
      </c>
      <c r="W54" s="15">
        <f t="shared" si="8"/>
        <v>41837</v>
      </c>
      <c r="X54" s="15">
        <v>41807</v>
      </c>
      <c r="Y54" s="15">
        <v>41837</v>
      </c>
      <c r="Z54" t="str">
        <f t="shared" si="9"/>
        <v>June</v>
      </c>
      <c r="AA54" t="str">
        <f t="shared" si="10"/>
        <v>July</v>
      </c>
    </row>
    <row r="55" spans="1:27" ht="30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14" t="s">
        <v>8219</v>
      </c>
      <c r="G55" t="s">
        <v>8224</v>
      </c>
      <c r="H55" t="s">
        <v>8246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28">
        <f t="shared" si="4"/>
        <v>41719.340798611105</v>
      </c>
      <c r="T55" s="28">
        <f t="shared" si="5"/>
        <v>41733.708333333328</v>
      </c>
      <c r="U55">
        <f t="shared" si="6"/>
        <v>2014</v>
      </c>
      <c r="V55" s="15">
        <f t="shared" si="7"/>
        <v>41719</v>
      </c>
      <c r="W55" s="15">
        <f t="shared" si="8"/>
        <v>41733</v>
      </c>
      <c r="X55" s="15">
        <v>41719</v>
      </c>
      <c r="Y55" s="15">
        <v>41733</v>
      </c>
      <c r="Z55" t="str">
        <f t="shared" si="9"/>
        <v>March</v>
      </c>
      <c r="AA55" t="str">
        <f t="shared" si="10"/>
        <v>April</v>
      </c>
    </row>
    <row r="56" spans="1:27" ht="45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14" t="s">
        <v>8219</v>
      </c>
      <c r="G56" t="s">
        <v>8224</v>
      </c>
      <c r="H56" t="s">
        <v>8246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28">
        <f t="shared" si="4"/>
        <v>42333.504872685182</v>
      </c>
      <c r="T56" s="28">
        <f t="shared" si="5"/>
        <v>42363.504872685182</v>
      </c>
      <c r="U56">
        <f t="shared" si="6"/>
        <v>2015</v>
      </c>
      <c r="V56" s="15">
        <f t="shared" si="7"/>
        <v>42333</v>
      </c>
      <c r="W56" s="15">
        <f t="shared" si="8"/>
        <v>42363</v>
      </c>
      <c r="X56" s="15">
        <v>42333</v>
      </c>
      <c r="Y56" s="15">
        <v>42363</v>
      </c>
      <c r="Z56" t="str">
        <f t="shared" si="9"/>
        <v>November</v>
      </c>
      <c r="AA56" t="str">
        <f t="shared" si="10"/>
        <v>December</v>
      </c>
    </row>
    <row r="57" spans="1:27" ht="45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14" t="s">
        <v>8219</v>
      </c>
      <c r="G57" t="s">
        <v>8224</v>
      </c>
      <c r="H57" t="s">
        <v>8246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28">
        <f t="shared" si="4"/>
        <v>42496.760601851849</v>
      </c>
      <c r="T57" s="28">
        <f t="shared" si="5"/>
        <v>42517.760601851849</v>
      </c>
      <c r="U57">
        <f t="shared" si="6"/>
        <v>2016</v>
      </c>
      <c r="V57" s="15">
        <f t="shared" si="7"/>
        <v>42496</v>
      </c>
      <c r="W57" s="15">
        <f t="shared" si="8"/>
        <v>42517</v>
      </c>
      <c r="X57" s="15">
        <v>42496</v>
      </c>
      <c r="Y57" s="15">
        <v>42517</v>
      </c>
      <c r="Z57" t="str">
        <f t="shared" si="9"/>
        <v>May</v>
      </c>
      <c r="AA57" t="str">
        <f t="shared" si="10"/>
        <v>May</v>
      </c>
    </row>
    <row r="58" spans="1:27" ht="30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14" t="s">
        <v>8219</v>
      </c>
      <c r="G58" t="s">
        <v>8225</v>
      </c>
      <c r="H58" t="s">
        <v>8247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28">
        <f t="shared" si="4"/>
        <v>42149.340555555558</v>
      </c>
      <c r="T58" s="28">
        <f t="shared" si="5"/>
        <v>42163.458333333336</v>
      </c>
      <c r="U58">
        <f t="shared" si="6"/>
        <v>2015</v>
      </c>
      <c r="V58" s="15">
        <f t="shared" si="7"/>
        <v>42149</v>
      </c>
      <c r="W58" s="15">
        <f t="shared" si="8"/>
        <v>42163</v>
      </c>
      <c r="X58" s="15">
        <v>42149</v>
      </c>
      <c r="Y58" s="15">
        <v>42163</v>
      </c>
      <c r="Z58" t="str">
        <f t="shared" si="9"/>
        <v>May</v>
      </c>
      <c r="AA58" t="str">
        <f t="shared" si="10"/>
        <v>June</v>
      </c>
    </row>
    <row r="59" spans="1:27" ht="45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14" t="s">
        <v>8219</v>
      </c>
      <c r="G59" t="s">
        <v>8224</v>
      </c>
      <c r="H59" t="s">
        <v>8246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28">
        <f t="shared" si="4"/>
        <v>42089.624560185184</v>
      </c>
      <c r="T59" s="28">
        <f t="shared" si="5"/>
        <v>42119.624560185184</v>
      </c>
      <c r="U59">
        <f t="shared" si="6"/>
        <v>2015</v>
      </c>
      <c r="V59" s="15">
        <f t="shared" si="7"/>
        <v>42089</v>
      </c>
      <c r="W59" s="15">
        <f t="shared" si="8"/>
        <v>42119</v>
      </c>
      <c r="X59" s="15">
        <v>42089</v>
      </c>
      <c r="Y59" s="15">
        <v>42119</v>
      </c>
      <c r="Z59" t="str">
        <f t="shared" si="9"/>
        <v>March</v>
      </c>
      <c r="AA59" t="str">
        <f t="shared" si="10"/>
        <v>April</v>
      </c>
    </row>
    <row r="60" spans="1:27" ht="30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14" t="s">
        <v>8219</v>
      </c>
      <c r="G60" t="s">
        <v>8224</v>
      </c>
      <c r="H60" t="s">
        <v>8246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28">
        <f t="shared" si="4"/>
        <v>41932.536712962959</v>
      </c>
      <c r="T60" s="28">
        <f t="shared" si="5"/>
        <v>41962.578379629624</v>
      </c>
      <c r="U60">
        <f t="shared" si="6"/>
        <v>2014</v>
      </c>
      <c r="V60" s="15">
        <f t="shared" si="7"/>
        <v>41932</v>
      </c>
      <c r="W60" s="15">
        <f t="shared" si="8"/>
        <v>41962</v>
      </c>
      <c r="X60" s="15">
        <v>41932</v>
      </c>
      <c r="Y60" s="15">
        <v>41962</v>
      </c>
      <c r="Z60" t="str">
        <f t="shared" si="9"/>
        <v>October</v>
      </c>
      <c r="AA60" t="str">
        <f t="shared" si="10"/>
        <v>November</v>
      </c>
    </row>
    <row r="61" spans="1:27" ht="45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14" t="s">
        <v>8219</v>
      </c>
      <c r="G61" t="s">
        <v>8224</v>
      </c>
      <c r="H61" t="s">
        <v>8246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28">
        <f t="shared" si="4"/>
        <v>42230.027499999997</v>
      </c>
      <c r="T61" s="28">
        <f t="shared" si="5"/>
        <v>42261.666666666664</v>
      </c>
      <c r="U61">
        <f t="shared" si="6"/>
        <v>2015</v>
      </c>
      <c r="V61" s="15">
        <f t="shared" si="7"/>
        <v>42230</v>
      </c>
      <c r="W61" s="15">
        <f t="shared" si="8"/>
        <v>42261</v>
      </c>
      <c r="X61" s="15">
        <v>42230</v>
      </c>
      <c r="Y61" s="15">
        <v>42261</v>
      </c>
      <c r="Z61" t="str">
        <f t="shared" si="9"/>
        <v>August</v>
      </c>
      <c r="AA61" t="str">
        <f t="shared" si="10"/>
        <v>September</v>
      </c>
    </row>
    <row r="62" spans="1:27" ht="45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14" t="s">
        <v>8219</v>
      </c>
      <c r="G62" t="s">
        <v>8225</v>
      </c>
      <c r="H62" t="s">
        <v>8247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28">
        <f t="shared" si="4"/>
        <v>41701.693483796298</v>
      </c>
      <c r="T62" s="28">
        <f t="shared" si="5"/>
        <v>41720.791666666664</v>
      </c>
      <c r="U62">
        <f t="shared" si="6"/>
        <v>2014</v>
      </c>
      <c r="V62" s="15">
        <f t="shared" si="7"/>
        <v>41701</v>
      </c>
      <c r="W62" s="15">
        <f t="shared" si="8"/>
        <v>41720</v>
      </c>
      <c r="X62" s="15">
        <v>41701</v>
      </c>
      <c r="Y62" s="15">
        <v>41720</v>
      </c>
      <c r="Z62" t="str">
        <f t="shared" si="9"/>
        <v>March</v>
      </c>
      <c r="AA62" t="str">
        <f t="shared" si="10"/>
        <v>March</v>
      </c>
    </row>
    <row r="63" spans="1:27" ht="45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14" t="s">
        <v>8219</v>
      </c>
      <c r="G63" t="s">
        <v>8224</v>
      </c>
      <c r="H63" t="s">
        <v>8246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28">
        <f t="shared" si="4"/>
        <v>41409.605983796289</v>
      </c>
      <c r="T63" s="28">
        <f t="shared" si="5"/>
        <v>41431.605983796289</v>
      </c>
      <c r="U63">
        <f t="shared" si="6"/>
        <v>2013</v>
      </c>
      <c r="V63" s="15">
        <f t="shared" si="7"/>
        <v>41409</v>
      </c>
      <c r="W63" s="15">
        <f t="shared" si="8"/>
        <v>41431</v>
      </c>
      <c r="X63" s="15">
        <v>41409</v>
      </c>
      <c r="Y63" s="15">
        <v>41431</v>
      </c>
      <c r="Z63" t="str">
        <f t="shared" si="9"/>
        <v>May</v>
      </c>
      <c r="AA63" t="str">
        <f t="shared" si="10"/>
        <v>June</v>
      </c>
    </row>
    <row r="64" spans="1:27" ht="45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14" t="s">
        <v>8219</v>
      </c>
      <c r="G64" t="s">
        <v>8224</v>
      </c>
      <c r="H64" t="s">
        <v>8246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28">
        <f t="shared" si="4"/>
        <v>41311.591180555552</v>
      </c>
      <c r="T64" s="28">
        <f t="shared" si="5"/>
        <v>41336.591180555552</v>
      </c>
      <c r="U64">
        <f t="shared" si="6"/>
        <v>2013</v>
      </c>
      <c r="V64" s="15">
        <f t="shared" si="7"/>
        <v>41311</v>
      </c>
      <c r="W64" s="15">
        <f t="shared" si="8"/>
        <v>41336</v>
      </c>
      <c r="X64" s="15">
        <v>41311</v>
      </c>
      <c r="Y64" s="15">
        <v>41336</v>
      </c>
      <c r="Z64" t="str">
        <f t="shared" si="9"/>
        <v>February</v>
      </c>
      <c r="AA64" t="str">
        <f t="shared" si="10"/>
        <v>March</v>
      </c>
    </row>
    <row r="65" spans="1:27" ht="45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14" t="s">
        <v>8219</v>
      </c>
      <c r="G65" t="s">
        <v>8224</v>
      </c>
      <c r="H65" t="s">
        <v>8246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28">
        <f t="shared" si="4"/>
        <v>41612.703854166662</v>
      </c>
      <c r="T65" s="28">
        <f t="shared" si="5"/>
        <v>41635.999305555553</v>
      </c>
      <c r="U65">
        <f t="shared" si="6"/>
        <v>2013</v>
      </c>
      <c r="V65" s="15">
        <f t="shared" si="7"/>
        <v>41612</v>
      </c>
      <c r="W65" s="15">
        <f t="shared" si="8"/>
        <v>41635</v>
      </c>
      <c r="X65" s="15">
        <v>41612</v>
      </c>
      <c r="Y65" s="15">
        <v>41635</v>
      </c>
      <c r="Z65" t="str">
        <f t="shared" si="9"/>
        <v>December</v>
      </c>
      <c r="AA65" t="str">
        <f t="shared" si="10"/>
        <v>December</v>
      </c>
    </row>
    <row r="66" spans="1:27" ht="45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14" t="s">
        <v>8219</v>
      </c>
      <c r="G66" t="s">
        <v>8224</v>
      </c>
      <c r="H66" t="s">
        <v>8246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ref="O66:O129" si="11">SUM(E66/D66)*100</f>
        <v>173.33333333333334</v>
      </c>
      <c r="P66" s="6">
        <f t="shared" ref="P66:P129" si="12">SUM(E66/L66)</f>
        <v>86.666666666666671</v>
      </c>
      <c r="Q66" t="str">
        <f t="shared" si="2"/>
        <v>film &amp; video</v>
      </c>
      <c r="R66" t="str">
        <f t="shared" si="3"/>
        <v>shorts</v>
      </c>
      <c r="S66" s="28">
        <f t="shared" si="4"/>
        <v>41432.809965277775</v>
      </c>
      <c r="T66" s="28">
        <f t="shared" si="5"/>
        <v>41462.809965277775</v>
      </c>
      <c r="U66">
        <f t="shared" si="6"/>
        <v>2013</v>
      </c>
      <c r="V66" s="15">
        <f t="shared" si="7"/>
        <v>41432</v>
      </c>
      <c r="W66" s="15">
        <f t="shared" si="8"/>
        <v>41462</v>
      </c>
      <c r="X66" s="15">
        <v>41432</v>
      </c>
      <c r="Y66" s="15">
        <v>41462</v>
      </c>
      <c r="Z66" t="str">
        <f t="shared" si="9"/>
        <v>June</v>
      </c>
      <c r="AA66" t="str">
        <f t="shared" si="10"/>
        <v>July</v>
      </c>
    </row>
    <row r="67" spans="1:27" ht="30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14" t="s">
        <v>8219</v>
      </c>
      <c r="G67" t="s">
        <v>8229</v>
      </c>
      <c r="H67" t="s">
        <v>8251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si="11"/>
        <v>107.52857142857141</v>
      </c>
      <c r="P67" s="6">
        <f t="shared" si="12"/>
        <v>132.05263157894737</v>
      </c>
      <c r="Q67" t="str">
        <f t="shared" ref="Q67:Q130" si="13">LEFT(N67,FIND("/", N67) - 1)</f>
        <v>film &amp; video</v>
      </c>
      <c r="R67" t="str">
        <f t="shared" ref="R67:R130" si="14">RIGHT(N67,LEN(N67) - FIND("/",N67))</f>
        <v>shorts</v>
      </c>
      <c r="S67" s="28">
        <f t="shared" ref="S67:S130" si="15">(J67/86400)+25569+(-5/24)</f>
        <v>41835.612893518519</v>
      </c>
      <c r="T67" s="28">
        <f t="shared" ref="T67:T130" si="16">(I67/86400)+25569+(-5/24)</f>
        <v>41862.040972222218</v>
      </c>
      <c r="U67">
        <f t="shared" ref="U67:U130" si="17">YEAR(S67)</f>
        <v>2014</v>
      </c>
      <c r="V67" s="15">
        <f t="shared" ref="V67:V130" si="18">INT(S67)</f>
        <v>41835</v>
      </c>
      <c r="W67" s="15">
        <f t="shared" ref="W67:W130" si="19">INT(T67)</f>
        <v>41862</v>
      </c>
      <c r="X67" s="15">
        <v>41835</v>
      </c>
      <c r="Y67" s="15">
        <v>41862</v>
      </c>
      <c r="Z67" t="str">
        <f t="shared" ref="Z67:Z130" si="20">TEXT(V67, "mmmm")</f>
        <v>July</v>
      </c>
      <c r="AA67" t="str">
        <f t="shared" ref="AA67:AA130" si="21">TEXT(W67, "mmmm")</f>
        <v>August</v>
      </c>
    </row>
    <row r="68" spans="1:27" ht="30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14" t="s">
        <v>8219</v>
      </c>
      <c r="G68" t="s">
        <v>8224</v>
      </c>
      <c r="H68" t="s">
        <v>8246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11"/>
        <v>118.6</v>
      </c>
      <c r="P68" s="6">
        <f t="shared" si="12"/>
        <v>91.230769230769226</v>
      </c>
      <c r="Q68" t="str">
        <f t="shared" si="13"/>
        <v>film &amp; video</v>
      </c>
      <c r="R68" t="str">
        <f t="shared" si="14"/>
        <v>shorts</v>
      </c>
      <c r="S68" s="28">
        <f t="shared" si="15"/>
        <v>42539.641435185178</v>
      </c>
      <c r="T68" s="28">
        <f t="shared" si="16"/>
        <v>42569.641435185178</v>
      </c>
      <c r="U68">
        <f t="shared" si="17"/>
        <v>2016</v>
      </c>
      <c r="V68" s="15">
        <f t="shared" si="18"/>
        <v>42539</v>
      </c>
      <c r="W68" s="15">
        <f t="shared" si="19"/>
        <v>42569</v>
      </c>
      <c r="X68" s="15">
        <v>42539</v>
      </c>
      <c r="Y68" s="15">
        <v>42569</v>
      </c>
      <c r="Z68" t="str">
        <f t="shared" si="20"/>
        <v>June</v>
      </c>
      <c r="AA68" t="str">
        <f t="shared" si="21"/>
        <v>July</v>
      </c>
    </row>
    <row r="69" spans="1:27" ht="45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14" t="s">
        <v>8219</v>
      </c>
      <c r="G69" t="s">
        <v>8224</v>
      </c>
      <c r="H69" t="s">
        <v>8246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11"/>
        <v>116.25000000000001</v>
      </c>
      <c r="P69" s="6">
        <f t="shared" si="12"/>
        <v>116.25</v>
      </c>
      <c r="Q69" t="str">
        <f t="shared" si="13"/>
        <v>film &amp; video</v>
      </c>
      <c r="R69" t="str">
        <f t="shared" si="14"/>
        <v>shorts</v>
      </c>
      <c r="S69" s="28">
        <f t="shared" si="15"/>
        <v>41075.375046296293</v>
      </c>
      <c r="T69" s="28">
        <f t="shared" si="16"/>
        <v>41105.375046296293</v>
      </c>
      <c r="U69">
        <f t="shared" si="17"/>
        <v>2012</v>
      </c>
      <c r="V69" s="15">
        <f t="shared" si="18"/>
        <v>41075</v>
      </c>
      <c r="W69" s="15">
        <f t="shared" si="19"/>
        <v>41105</v>
      </c>
      <c r="X69" s="15">
        <v>41075</v>
      </c>
      <c r="Y69" s="15">
        <v>41105</v>
      </c>
      <c r="Z69" t="str">
        <f t="shared" si="20"/>
        <v>June</v>
      </c>
      <c r="AA69" t="str">
        <f t="shared" si="21"/>
        <v>July</v>
      </c>
    </row>
    <row r="70" spans="1:27" ht="60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14" t="s">
        <v>8219</v>
      </c>
      <c r="G70" t="s">
        <v>8225</v>
      </c>
      <c r="H70" t="s">
        <v>8247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11"/>
        <v>127.16666666666667</v>
      </c>
      <c r="P70" s="6">
        <f t="shared" si="12"/>
        <v>21.194444444444443</v>
      </c>
      <c r="Q70" t="str">
        <f t="shared" si="13"/>
        <v>film &amp; video</v>
      </c>
      <c r="R70" t="str">
        <f t="shared" si="14"/>
        <v>shorts</v>
      </c>
      <c r="S70" s="28">
        <f t="shared" si="15"/>
        <v>41663.36100694444</v>
      </c>
      <c r="T70" s="28">
        <f t="shared" si="16"/>
        <v>41693.36100694444</v>
      </c>
      <c r="U70">
        <f t="shared" si="17"/>
        <v>2014</v>
      </c>
      <c r="V70" s="15">
        <f t="shared" si="18"/>
        <v>41663</v>
      </c>
      <c r="W70" s="15">
        <f t="shared" si="19"/>
        <v>41693</v>
      </c>
      <c r="X70" s="15">
        <v>41663</v>
      </c>
      <c r="Y70" s="15">
        <v>41693</v>
      </c>
      <c r="Z70" t="str">
        <f t="shared" si="20"/>
        <v>January</v>
      </c>
      <c r="AA70" t="str">
        <f t="shared" si="21"/>
        <v>February</v>
      </c>
    </row>
    <row r="71" spans="1:27" ht="45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14" t="s">
        <v>8219</v>
      </c>
      <c r="G71" t="s">
        <v>8224</v>
      </c>
      <c r="H71" t="s">
        <v>8246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11"/>
        <v>110.9423</v>
      </c>
      <c r="P71" s="6">
        <f t="shared" si="12"/>
        <v>62.327134831460668</v>
      </c>
      <c r="Q71" t="str">
        <f t="shared" si="13"/>
        <v>film &amp; video</v>
      </c>
      <c r="R71" t="str">
        <f t="shared" si="14"/>
        <v>shorts</v>
      </c>
      <c r="S71" s="28">
        <f t="shared" si="15"/>
        <v>40785.979456018518</v>
      </c>
      <c r="T71" s="28">
        <f t="shared" si="16"/>
        <v>40818.082638888889</v>
      </c>
      <c r="U71">
        <f t="shared" si="17"/>
        <v>2011</v>
      </c>
      <c r="V71" s="15">
        <f t="shared" si="18"/>
        <v>40785</v>
      </c>
      <c r="W71" s="15">
        <f t="shared" si="19"/>
        <v>40818</v>
      </c>
      <c r="X71" s="15">
        <v>40785</v>
      </c>
      <c r="Y71" s="15">
        <v>40818</v>
      </c>
      <c r="Z71" t="str">
        <f t="shared" si="20"/>
        <v>August</v>
      </c>
      <c r="AA71" t="str">
        <f t="shared" si="21"/>
        <v>October</v>
      </c>
    </row>
    <row r="72" spans="1:27" ht="45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14" t="s">
        <v>8219</v>
      </c>
      <c r="G72" t="s">
        <v>8224</v>
      </c>
      <c r="H72" t="s">
        <v>8246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11"/>
        <v>127.2</v>
      </c>
      <c r="P72" s="6">
        <f t="shared" si="12"/>
        <v>37.411764705882355</v>
      </c>
      <c r="Q72" t="str">
        <f t="shared" si="13"/>
        <v>film &amp; video</v>
      </c>
      <c r="R72" t="str">
        <f t="shared" si="14"/>
        <v>shorts</v>
      </c>
      <c r="S72" s="28">
        <f t="shared" si="15"/>
        <v>40730.688020833331</v>
      </c>
      <c r="T72" s="28">
        <f t="shared" si="16"/>
        <v>40790.688020833331</v>
      </c>
      <c r="U72">
        <f t="shared" si="17"/>
        <v>2011</v>
      </c>
      <c r="V72" s="15">
        <f t="shared" si="18"/>
        <v>40730</v>
      </c>
      <c r="W72" s="15">
        <f t="shared" si="19"/>
        <v>40790</v>
      </c>
      <c r="X72" s="15">
        <v>40730</v>
      </c>
      <c r="Y72" s="15">
        <v>40790</v>
      </c>
      <c r="Z72" t="str">
        <f t="shared" si="20"/>
        <v>July</v>
      </c>
      <c r="AA72" t="str">
        <f t="shared" si="21"/>
        <v>September</v>
      </c>
    </row>
    <row r="73" spans="1:27" ht="45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14" t="s">
        <v>8219</v>
      </c>
      <c r="G73" t="s">
        <v>8224</v>
      </c>
      <c r="H73" t="s">
        <v>8246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11"/>
        <v>123.94444444444443</v>
      </c>
      <c r="P73" s="6">
        <f t="shared" si="12"/>
        <v>69.71875</v>
      </c>
      <c r="Q73" t="str">
        <f t="shared" si="13"/>
        <v>film &amp; video</v>
      </c>
      <c r="R73" t="str">
        <f t="shared" si="14"/>
        <v>shorts</v>
      </c>
      <c r="S73" s="28">
        <f t="shared" si="15"/>
        <v>40997.063159722216</v>
      </c>
      <c r="T73" s="28">
        <f t="shared" si="16"/>
        <v>41057.063159722216</v>
      </c>
      <c r="U73">
        <f t="shared" si="17"/>
        <v>2012</v>
      </c>
      <c r="V73" s="15">
        <f t="shared" si="18"/>
        <v>40997</v>
      </c>
      <c r="W73" s="15">
        <f t="shared" si="19"/>
        <v>41057</v>
      </c>
      <c r="X73" s="15">
        <v>40997</v>
      </c>
      <c r="Y73" s="15">
        <v>41057</v>
      </c>
      <c r="Z73" t="str">
        <f t="shared" si="20"/>
        <v>March</v>
      </c>
      <c r="AA73" t="str">
        <f t="shared" si="21"/>
        <v>May</v>
      </c>
    </row>
    <row r="74" spans="1:27" ht="45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14" t="s">
        <v>8219</v>
      </c>
      <c r="G74" t="s">
        <v>8224</v>
      </c>
      <c r="H74" t="s">
        <v>8246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11"/>
        <v>108.40909090909091</v>
      </c>
      <c r="P74" s="6">
        <f t="shared" si="12"/>
        <v>58.170731707317074</v>
      </c>
      <c r="Q74" t="str">
        <f t="shared" si="13"/>
        <v>film &amp; video</v>
      </c>
      <c r="R74" t="str">
        <f t="shared" si="14"/>
        <v>shorts</v>
      </c>
      <c r="S74" s="28">
        <f t="shared" si="15"/>
        <v>41207.801863425928</v>
      </c>
      <c r="T74" s="28">
        <f t="shared" si="16"/>
        <v>41227.791666666664</v>
      </c>
      <c r="U74">
        <f t="shared" si="17"/>
        <v>2012</v>
      </c>
      <c r="V74" s="15">
        <f t="shared" si="18"/>
        <v>41207</v>
      </c>
      <c r="W74" s="15">
        <f t="shared" si="19"/>
        <v>41227</v>
      </c>
      <c r="X74" s="15">
        <v>41207</v>
      </c>
      <c r="Y74" s="15">
        <v>41227</v>
      </c>
      <c r="Z74" t="str">
        <f t="shared" si="20"/>
        <v>October</v>
      </c>
      <c r="AA74" t="str">
        <f t="shared" si="21"/>
        <v>November</v>
      </c>
    </row>
    <row r="75" spans="1:27" ht="45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14" t="s">
        <v>8219</v>
      </c>
      <c r="G75" t="s">
        <v>8224</v>
      </c>
      <c r="H75" t="s">
        <v>8246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11"/>
        <v>100</v>
      </c>
      <c r="P75" s="6">
        <f t="shared" si="12"/>
        <v>50</v>
      </c>
      <c r="Q75" t="str">
        <f t="shared" si="13"/>
        <v>film &amp; video</v>
      </c>
      <c r="R75" t="str">
        <f t="shared" si="14"/>
        <v>shorts</v>
      </c>
      <c r="S75" s="28">
        <f t="shared" si="15"/>
        <v>40587.548425925925</v>
      </c>
      <c r="T75" s="28">
        <f t="shared" si="16"/>
        <v>40665.957638888889</v>
      </c>
      <c r="U75">
        <f t="shared" si="17"/>
        <v>2011</v>
      </c>
      <c r="V75" s="15">
        <f t="shared" si="18"/>
        <v>40587</v>
      </c>
      <c r="W75" s="15">
        <f t="shared" si="19"/>
        <v>40665</v>
      </c>
      <c r="X75" s="15">
        <v>40587</v>
      </c>
      <c r="Y75" s="15">
        <v>40665</v>
      </c>
      <c r="Z75" t="str">
        <f t="shared" si="20"/>
        <v>February</v>
      </c>
      <c r="AA75" t="str">
        <f t="shared" si="21"/>
        <v>May</v>
      </c>
    </row>
    <row r="76" spans="1:27" ht="45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14" t="s">
        <v>8219</v>
      </c>
      <c r="G76" t="s">
        <v>8230</v>
      </c>
      <c r="H76" t="s">
        <v>8249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11"/>
        <v>112.93199999999999</v>
      </c>
      <c r="P76" s="6">
        <f t="shared" si="12"/>
        <v>19.471034482758618</v>
      </c>
      <c r="Q76" t="str">
        <f t="shared" si="13"/>
        <v>film &amp; video</v>
      </c>
      <c r="R76" t="str">
        <f t="shared" si="14"/>
        <v>shorts</v>
      </c>
      <c r="S76" s="28">
        <f t="shared" si="15"/>
        <v>42360.278877314813</v>
      </c>
      <c r="T76" s="28">
        <f t="shared" si="16"/>
        <v>42390.278877314813</v>
      </c>
      <c r="U76">
        <f t="shared" si="17"/>
        <v>2015</v>
      </c>
      <c r="V76" s="15">
        <f t="shared" si="18"/>
        <v>42360</v>
      </c>
      <c r="W76" s="15">
        <f t="shared" si="19"/>
        <v>42390</v>
      </c>
      <c r="X76" s="15">
        <v>42360</v>
      </c>
      <c r="Y76" s="15">
        <v>42390</v>
      </c>
      <c r="Z76" t="str">
        <f t="shared" si="20"/>
        <v>December</v>
      </c>
      <c r="AA76" t="str">
        <f t="shared" si="21"/>
        <v>January</v>
      </c>
    </row>
    <row r="77" spans="1:27" ht="45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14" t="s">
        <v>8219</v>
      </c>
      <c r="G77" t="s">
        <v>8224</v>
      </c>
      <c r="H77" t="s">
        <v>8246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11"/>
        <v>115.42857142857143</v>
      </c>
      <c r="P77" s="6">
        <f t="shared" si="12"/>
        <v>85.957446808510639</v>
      </c>
      <c r="Q77" t="str">
        <f t="shared" si="13"/>
        <v>film &amp; video</v>
      </c>
      <c r="R77" t="str">
        <f t="shared" si="14"/>
        <v>shorts</v>
      </c>
      <c r="S77" s="28">
        <f t="shared" si="15"/>
        <v>41357.000833333332</v>
      </c>
      <c r="T77" s="28">
        <f t="shared" si="16"/>
        <v>41387.000833333332</v>
      </c>
      <c r="U77">
        <f t="shared" si="17"/>
        <v>2013</v>
      </c>
      <c r="V77" s="15">
        <f t="shared" si="18"/>
        <v>41357</v>
      </c>
      <c r="W77" s="15">
        <f t="shared" si="19"/>
        <v>41387</v>
      </c>
      <c r="X77" s="15">
        <v>41357</v>
      </c>
      <c r="Y77" s="15">
        <v>41387</v>
      </c>
      <c r="Z77" t="str">
        <f t="shared" si="20"/>
        <v>March</v>
      </c>
      <c r="AA77" t="str">
        <f t="shared" si="21"/>
        <v>April</v>
      </c>
    </row>
    <row r="78" spans="1:27" ht="45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14" t="s">
        <v>8219</v>
      </c>
      <c r="G78" t="s">
        <v>8224</v>
      </c>
      <c r="H78" t="s">
        <v>8246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11"/>
        <v>153.33333333333334</v>
      </c>
      <c r="P78" s="6">
        <f t="shared" si="12"/>
        <v>30.666666666666668</v>
      </c>
      <c r="Q78" t="str">
        <f t="shared" si="13"/>
        <v>film &amp; video</v>
      </c>
      <c r="R78" t="str">
        <f t="shared" si="14"/>
        <v>shorts</v>
      </c>
      <c r="S78" s="28">
        <f t="shared" si="15"/>
        <v>40844.483310185184</v>
      </c>
      <c r="T78" s="28">
        <f t="shared" si="16"/>
        <v>40904.524976851848</v>
      </c>
      <c r="U78">
        <f t="shared" si="17"/>
        <v>2011</v>
      </c>
      <c r="V78" s="15">
        <f t="shared" si="18"/>
        <v>40844</v>
      </c>
      <c r="W78" s="15">
        <f t="shared" si="19"/>
        <v>40904</v>
      </c>
      <c r="X78" s="15">
        <v>40844</v>
      </c>
      <c r="Y78" s="15">
        <v>40904</v>
      </c>
      <c r="Z78" t="str">
        <f t="shared" si="20"/>
        <v>October</v>
      </c>
      <c r="AA78" t="str">
        <f t="shared" si="21"/>
        <v>December</v>
      </c>
    </row>
    <row r="79" spans="1:27" ht="45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14" t="s">
        <v>8219</v>
      </c>
      <c r="G79" t="s">
        <v>8224</v>
      </c>
      <c r="H79" t="s">
        <v>8246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11"/>
        <v>392.5</v>
      </c>
      <c r="P79" s="6">
        <f t="shared" si="12"/>
        <v>60.384615384615387</v>
      </c>
      <c r="Q79" t="str">
        <f t="shared" si="13"/>
        <v>film &amp; video</v>
      </c>
      <c r="R79" t="str">
        <f t="shared" si="14"/>
        <v>shorts</v>
      </c>
      <c r="S79" s="28">
        <f t="shared" si="15"/>
        <v>40996.936539351846</v>
      </c>
      <c r="T79" s="28">
        <f t="shared" si="16"/>
        <v>41049.915972222218</v>
      </c>
      <c r="U79">
        <f t="shared" si="17"/>
        <v>2012</v>
      </c>
      <c r="V79" s="15">
        <f t="shared" si="18"/>
        <v>40996</v>
      </c>
      <c r="W79" s="15">
        <f t="shared" si="19"/>
        <v>41049</v>
      </c>
      <c r="X79" s="15">
        <v>40996</v>
      </c>
      <c r="Y79" s="15">
        <v>41049</v>
      </c>
      <c r="Z79" t="str">
        <f t="shared" si="20"/>
        <v>March</v>
      </c>
      <c r="AA79" t="str">
        <f t="shared" si="21"/>
        <v>May</v>
      </c>
    </row>
    <row r="80" spans="1:27" ht="90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14" t="s">
        <v>8219</v>
      </c>
      <c r="G80" t="s">
        <v>8230</v>
      </c>
      <c r="H80" t="s">
        <v>8249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11"/>
        <v>2702</v>
      </c>
      <c r="P80" s="6">
        <f t="shared" si="12"/>
        <v>38.6</v>
      </c>
      <c r="Q80" t="str">
        <f t="shared" si="13"/>
        <v>film &amp; video</v>
      </c>
      <c r="R80" t="str">
        <f t="shared" si="14"/>
        <v>shorts</v>
      </c>
      <c r="S80" s="28">
        <f t="shared" si="15"/>
        <v>42604.522233796299</v>
      </c>
      <c r="T80" s="28">
        <f t="shared" si="16"/>
        <v>42614.522233796299</v>
      </c>
      <c r="U80">
        <f t="shared" si="17"/>
        <v>2016</v>
      </c>
      <c r="V80" s="15">
        <f t="shared" si="18"/>
        <v>42604</v>
      </c>
      <c r="W80" s="15">
        <f t="shared" si="19"/>
        <v>42614</v>
      </c>
      <c r="X80" s="15">
        <v>42604</v>
      </c>
      <c r="Y80" s="15">
        <v>42614</v>
      </c>
      <c r="Z80" t="str">
        <f t="shared" si="20"/>
        <v>August</v>
      </c>
      <c r="AA80" t="str">
        <f t="shared" si="21"/>
        <v>September</v>
      </c>
    </row>
    <row r="81" spans="1:27" ht="45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14" t="s">
        <v>8219</v>
      </c>
      <c r="G81" t="s">
        <v>8225</v>
      </c>
      <c r="H81" t="s">
        <v>8247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11"/>
        <v>127</v>
      </c>
      <c r="P81" s="6">
        <f t="shared" si="12"/>
        <v>40.268292682926827</v>
      </c>
      <c r="Q81" t="str">
        <f t="shared" si="13"/>
        <v>film &amp; video</v>
      </c>
      <c r="R81" t="str">
        <f t="shared" si="14"/>
        <v>shorts</v>
      </c>
      <c r="S81" s="28">
        <f t="shared" si="15"/>
        <v>41724.568206018514</v>
      </c>
      <c r="T81" s="28">
        <f t="shared" si="16"/>
        <v>41754.568206018514</v>
      </c>
      <c r="U81">
        <f t="shared" si="17"/>
        <v>2014</v>
      </c>
      <c r="V81" s="15">
        <f t="shared" si="18"/>
        <v>41724</v>
      </c>
      <c r="W81" s="15">
        <f t="shared" si="19"/>
        <v>41754</v>
      </c>
      <c r="X81" s="15">
        <v>41724</v>
      </c>
      <c r="Y81" s="15">
        <v>41754</v>
      </c>
      <c r="Z81" t="str">
        <f t="shared" si="20"/>
        <v>March</v>
      </c>
      <c r="AA81" t="str">
        <f t="shared" si="21"/>
        <v>April</v>
      </c>
    </row>
    <row r="82" spans="1:27" ht="45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14" t="s">
        <v>8219</v>
      </c>
      <c r="G82" t="s">
        <v>8224</v>
      </c>
      <c r="H82" t="s">
        <v>8246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11"/>
        <v>107.25</v>
      </c>
      <c r="P82" s="6">
        <f t="shared" si="12"/>
        <v>273.82978723404256</v>
      </c>
      <c r="Q82" t="str">
        <f t="shared" si="13"/>
        <v>film &amp; video</v>
      </c>
      <c r="R82" t="str">
        <f t="shared" si="14"/>
        <v>shorts</v>
      </c>
      <c r="S82" s="28">
        <f t="shared" si="15"/>
        <v>41582.875648148147</v>
      </c>
      <c r="T82" s="28">
        <f t="shared" si="16"/>
        <v>41617.875648148147</v>
      </c>
      <c r="U82">
        <f t="shared" si="17"/>
        <v>2013</v>
      </c>
      <c r="V82" s="15">
        <f t="shared" si="18"/>
        <v>41582</v>
      </c>
      <c r="W82" s="15">
        <f t="shared" si="19"/>
        <v>41617</v>
      </c>
      <c r="X82" s="15">
        <v>41582</v>
      </c>
      <c r="Y82" s="15">
        <v>41617</v>
      </c>
      <c r="Z82" t="str">
        <f t="shared" si="20"/>
        <v>November</v>
      </c>
      <c r="AA82" t="str">
        <f t="shared" si="21"/>
        <v>December</v>
      </c>
    </row>
    <row r="83" spans="1:27" ht="45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14" t="s">
        <v>8219</v>
      </c>
      <c r="G83" t="s">
        <v>8224</v>
      </c>
      <c r="H83" t="s">
        <v>8246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11"/>
        <v>198</v>
      </c>
      <c r="P83" s="6">
        <f t="shared" si="12"/>
        <v>53.035714285714285</v>
      </c>
      <c r="Q83" t="str">
        <f t="shared" si="13"/>
        <v>film &amp; video</v>
      </c>
      <c r="R83" t="str">
        <f t="shared" si="14"/>
        <v>shorts</v>
      </c>
      <c r="S83" s="28">
        <f t="shared" si="15"/>
        <v>41099.950543981475</v>
      </c>
      <c r="T83" s="28">
        <f t="shared" si="16"/>
        <v>41103.918055555558</v>
      </c>
      <c r="U83">
        <f t="shared" si="17"/>
        <v>2012</v>
      </c>
      <c r="V83" s="15">
        <f t="shared" si="18"/>
        <v>41099</v>
      </c>
      <c r="W83" s="15">
        <f t="shared" si="19"/>
        <v>41103</v>
      </c>
      <c r="X83" s="15">
        <v>41099</v>
      </c>
      <c r="Y83" s="15">
        <v>41103</v>
      </c>
      <c r="Z83" t="str">
        <f t="shared" si="20"/>
        <v>July</v>
      </c>
      <c r="AA83" t="str">
        <f t="shared" si="21"/>
        <v>July</v>
      </c>
    </row>
    <row r="84" spans="1:27" ht="45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14" t="s">
        <v>8219</v>
      </c>
      <c r="G84" t="s">
        <v>8224</v>
      </c>
      <c r="H84" t="s">
        <v>8246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11"/>
        <v>100.01249999999999</v>
      </c>
      <c r="P84" s="6">
        <f t="shared" si="12"/>
        <v>40.005000000000003</v>
      </c>
      <c r="Q84" t="str">
        <f t="shared" si="13"/>
        <v>film &amp; video</v>
      </c>
      <c r="R84" t="str">
        <f t="shared" si="14"/>
        <v>shorts</v>
      </c>
      <c r="S84" s="28">
        <f t="shared" si="15"/>
        <v>40795.611817129626</v>
      </c>
      <c r="T84" s="28">
        <f t="shared" si="16"/>
        <v>40825.611817129626</v>
      </c>
      <c r="U84">
        <f t="shared" si="17"/>
        <v>2011</v>
      </c>
      <c r="V84" s="15">
        <f t="shared" si="18"/>
        <v>40795</v>
      </c>
      <c r="W84" s="15">
        <f t="shared" si="19"/>
        <v>40825</v>
      </c>
      <c r="X84" s="15">
        <v>40795</v>
      </c>
      <c r="Y84" s="15">
        <v>40825</v>
      </c>
      <c r="Z84" t="str">
        <f t="shared" si="20"/>
        <v>September</v>
      </c>
      <c r="AA84" t="str">
        <f t="shared" si="21"/>
        <v>October</v>
      </c>
    </row>
    <row r="85" spans="1:27" ht="45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14" t="s">
        <v>8219</v>
      </c>
      <c r="G85" t="s">
        <v>8225</v>
      </c>
      <c r="H85" t="s">
        <v>8247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11"/>
        <v>102.49999999999999</v>
      </c>
      <c r="P85" s="6">
        <f t="shared" si="12"/>
        <v>15.76923076923077</v>
      </c>
      <c r="Q85" t="str">
        <f t="shared" si="13"/>
        <v>film &amp; video</v>
      </c>
      <c r="R85" t="str">
        <f t="shared" si="14"/>
        <v>shorts</v>
      </c>
      <c r="S85" s="28">
        <f t="shared" si="15"/>
        <v>42042.407280092586</v>
      </c>
      <c r="T85" s="28">
        <f t="shared" si="16"/>
        <v>42057.270833333336</v>
      </c>
      <c r="U85">
        <f t="shared" si="17"/>
        <v>2015</v>
      </c>
      <c r="V85" s="15">
        <f t="shared" si="18"/>
        <v>42042</v>
      </c>
      <c r="W85" s="15">
        <f t="shared" si="19"/>
        <v>42057</v>
      </c>
      <c r="X85" s="15">
        <v>42042</v>
      </c>
      <c r="Y85" s="15">
        <v>42057</v>
      </c>
      <c r="Z85" t="str">
        <f t="shared" si="20"/>
        <v>February</v>
      </c>
      <c r="AA85" t="str">
        <f t="shared" si="21"/>
        <v>February</v>
      </c>
    </row>
    <row r="86" spans="1:27" ht="45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14" t="s">
        <v>8219</v>
      </c>
      <c r="G86" t="s">
        <v>8224</v>
      </c>
      <c r="H86" t="s">
        <v>8246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11"/>
        <v>100</v>
      </c>
      <c r="P86" s="6">
        <f t="shared" si="12"/>
        <v>71.428571428571431</v>
      </c>
      <c r="Q86" t="str">
        <f t="shared" si="13"/>
        <v>film &amp; video</v>
      </c>
      <c r="R86" t="str">
        <f t="shared" si="14"/>
        <v>shorts</v>
      </c>
      <c r="S86" s="28">
        <f t="shared" si="15"/>
        <v>40648.54960648148</v>
      </c>
      <c r="T86" s="28">
        <f t="shared" si="16"/>
        <v>40678.54960648148</v>
      </c>
      <c r="U86">
        <f t="shared" si="17"/>
        <v>2011</v>
      </c>
      <c r="V86" s="15">
        <f t="shared" si="18"/>
        <v>40648</v>
      </c>
      <c r="W86" s="15">
        <f t="shared" si="19"/>
        <v>40678</v>
      </c>
      <c r="X86" s="15">
        <v>40648</v>
      </c>
      <c r="Y86" s="15">
        <v>40678</v>
      </c>
      <c r="Z86" t="str">
        <f t="shared" si="20"/>
        <v>April</v>
      </c>
      <c r="AA86" t="str">
        <f t="shared" si="21"/>
        <v>May</v>
      </c>
    </row>
    <row r="87" spans="1:27" ht="45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14" t="s">
        <v>8219</v>
      </c>
      <c r="G87" t="s">
        <v>8224</v>
      </c>
      <c r="H87" t="s">
        <v>8246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11"/>
        <v>125.49999999999999</v>
      </c>
      <c r="P87" s="6">
        <f t="shared" si="12"/>
        <v>71.714285714285708</v>
      </c>
      <c r="Q87" t="str">
        <f t="shared" si="13"/>
        <v>film &amp; video</v>
      </c>
      <c r="R87" t="str">
        <f t="shared" si="14"/>
        <v>shorts</v>
      </c>
      <c r="S87" s="28">
        <f t="shared" si="15"/>
        <v>40778.917094907403</v>
      </c>
      <c r="T87" s="28">
        <f t="shared" si="16"/>
        <v>40808.917094907403</v>
      </c>
      <c r="U87">
        <f t="shared" si="17"/>
        <v>2011</v>
      </c>
      <c r="V87" s="15">
        <f t="shared" si="18"/>
        <v>40778</v>
      </c>
      <c r="W87" s="15">
        <f t="shared" si="19"/>
        <v>40808</v>
      </c>
      <c r="X87" s="15">
        <v>40778</v>
      </c>
      <c r="Y87" s="15">
        <v>40808</v>
      </c>
      <c r="Z87" t="str">
        <f t="shared" si="20"/>
        <v>August</v>
      </c>
      <c r="AA87" t="str">
        <f t="shared" si="21"/>
        <v>September</v>
      </c>
    </row>
    <row r="88" spans="1:27" ht="45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14" t="s">
        <v>8219</v>
      </c>
      <c r="G88" t="s">
        <v>8230</v>
      </c>
      <c r="H88" t="s">
        <v>8249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11"/>
        <v>106.46666666666667</v>
      </c>
      <c r="P88" s="6">
        <f t="shared" si="12"/>
        <v>375.76470588235293</v>
      </c>
      <c r="Q88" t="str">
        <f t="shared" si="13"/>
        <v>film &amp; video</v>
      </c>
      <c r="R88" t="str">
        <f t="shared" si="14"/>
        <v>shorts</v>
      </c>
      <c r="S88" s="28">
        <f t="shared" si="15"/>
        <v>42291.347743055558</v>
      </c>
      <c r="T88" s="28">
        <f t="shared" si="16"/>
        <v>42365.389409722215</v>
      </c>
      <c r="U88">
        <f t="shared" si="17"/>
        <v>2015</v>
      </c>
      <c r="V88" s="15">
        <f t="shared" si="18"/>
        <v>42291</v>
      </c>
      <c r="W88" s="15">
        <f t="shared" si="19"/>
        <v>42365</v>
      </c>
      <c r="X88" s="15">
        <v>42291</v>
      </c>
      <c r="Y88" s="15">
        <v>42365</v>
      </c>
      <c r="Z88" t="str">
        <f t="shared" si="20"/>
        <v>October</v>
      </c>
      <c r="AA88" t="str">
        <f t="shared" si="21"/>
        <v>December</v>
      </c>
    </row>
    <row r="89" spans="1:27" ht="45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14" t="s">
        <v>8219</v>
      </c>
      <c r="G89" t="s">
        <v>8224</v>
      </c>
      <c r="H89" t="s">
        <v>8246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11"/>
        <v>104.60000000000001</v>
      </c>
      <c r="P89" s="6">
        <f t="shared" si="12"/>
        <v>104.6</v>
      </c>
      <c r="Q89" t="str">
        <f t="shared" si="13"/>
        <v>film &amp; video</v>
      </c>
      <c r="R89" t="str">
        <f t="shared" si="14"/>
        <v>shorts</v>
      </c>
      <c r="S89" s="28">
        <f t="shared" si="15"/>
        <v>40322.331053240741</v>
      </c>
      <c r="T89" s="28">
        <f t="shared" si="16"/>
        <v>40331.861805555549</v>
      </c>
      <c r="U89">
        <f t="shared" si="17"/>
        <v>2010</v>
      </c>
      <c r="V89" s="15">
        <f t="shared" si="18"/>
        <v>40322</v>
      </c>
      <c r="W89" s="15">
        <f t="shared" si="19"/>
        <v>40331</v>
      </c>
      <c r="X89" s="15">
        <v>40322</v>
      </c>
      <c r="Y89" s="15">
        <v>40331</v>
      </c>
      <c r="Z89" t="str">
        <f t="shared" si="20"/>
        <v>May</v>
      </c>
      <c r="AA89" t="str">
        <f t="shared" si="21"/>
        <v>June</v>
      </c>
    </row>
    <row r="90" spans="1:27" ht="45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14" t="s">
        <v>8219</v>
      </c>
      <c r="G90" t="s">
        <v>8224</v>
      </c>
      <c r="H90" t="s">
        <v>8246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11"/>
        <v>102.85714285714285</v>
      </c>
      <c r="P90" s="6">
        <f t="shared" si="12"/>
        <v>60</v>
      </c>
      <c r="Q90" t="str">
        <f t="shared" si="13"/>
        <v>film &amp; video</v>
      </c>
      <c r="R90" t="str">
        <f t="shared" si="14"/>
        <v>shorts</v>
      </c>
      <c r="S90" s="28">
        <f t="shared" si="15"/>
        <v>41786.450590277775</v>
      </c>
      <c r="T90" s="28">
        <f t="shared" si="16"/>
        <v>41812.450590277775</v>
      </c>
      <c r="U90">
        <f t="shared" si="17"/>
        <v>2014</v>
      </c>
      <c r="V90" s="15">
        <f t="shared" si="18"/>
        <v>41786</v>
      </c>
      <c r="W90" s="15">
        <f t="shared" si="19"/>
        <v>41812</v>
      </c>
      <c r="X90" s="15">
        <v>41786</v>
      </c>
      <c r="Y90" s="15">
        <v>41812</v>
      </c>
      <c r="Z90" t="str">
        <f t="shared" si="20"/>
        <v>May</v>
      </c>
      <c r="AA90" t="str">
        <f t="shared" si="21"/>
        <v>June</v>
      </c>
    </row>
    <row r="91" spans="1:27" ht="45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14" t="s">
        <v>8219</v>
      </c>
      <c r="G91" t="s">
        <v>8224</v>
      </c>
      <c r="H91" t="s">
        <v>8246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11"/>
        <v>115.06666666666668</v>
      </c>
      <c r="P91" s="6">
        <f t="shared" si="12"/>
        <v>123.28571428571429</v>
      </c>
      <c r="Q91" t="str">
        <f t="shared" si="13"/>
        <v>film &amp; video</v>
      </c>
      <c r="R91" t="str">
        <f t="shared" si="14"/>
        <v>shorts</v>
      </c>
      <c r="S91" s="28">
        <f t="shared" si="15"/>
        <v>41402.543888888882</v>
      </c>
      <c r="T91" s="28">
        <f t="shared" si="16"/>
        <v>41427.543888888882</v>
      </c>
      <c r="U91">
        <f t="shared" si="17"/>
        <v>2013</v>
      </c>
      <c r="V91" s="15">
        <f t="shared" si="18"/>
        <v>41402</v>
      </c>
      <c r="W91" s="15">
        <f t="shared" si="19"/>
        <v>41427</v>
      </c>
      <c r="X91" s="15">
        <v>41402</v>
      </c>
      <c r="Y91" s="15">
        <v>41427</v>
      </c>
      <c r="Z91" t="str">
        <f t="shared" si="20"/>
        <v>May</v>
      </c>
      <c r="AA91" t="str">
        <f t="shared" si="21"/>
        <v>June</v>
      </c>
    </row>
    <row r="92" spans="1:27" ht="30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14" t="s">
        <v>8219</v>
      </c>
      <c r="G92" t="s">
        <v>8224</v>
      </c>
      <c r="H92" t="s">
        <v>8246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11"/>
        <v>100.4</v>
      </c>
      <c r="P92" s="6">
        <f t="shared" si="12"/>
        <v>31.375</v>
      </c>
      <c r="Q92" t="str">
        <f t="shared" si="13"/>
        <v>film &amp; video</v>
      </c>
      <c r="R92" t="str">
        <f t="shared" si="14"/>
        <v>shorts</v>
      </c>
      <c r="S92" s="28">
        <f t="shared" si="15"/>
        <v>40706.089108796295</v>
      </c>
      <c r="T92" s="28">
        <f t="shared" si="16"/>
        <v>40736.089108796295</v>
      </c>
      <c r="U92">
        <f t="shared" si="17"/>
        <v>2011</v>
      </c>
      <c r="V92" s="15">
        <f t="shared" si="18"/>
        <v>40706</v>
      </c>
      <c r="W92" s="15">
        <f t="shared" si="19"/>
        <v>40736</v>
      </c>
      <c r="X92" s="15">
        <v>40706</v>
      </c>
      <c r="Y92" s="15">
        <v>40736</v>
      </c>
      <c r="Z92" t="str">
        <f t="shared" si="20"/>
        <v>June</v>
      </c>
      <c r="AA92" t="str">
        <f t="shared" si="21"/>
        <v>July</v>
      </c>
    </row>
    <row r="93" spans="1:27" ht="45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14" t="s">
        <v>8219</v>
      </c>
      <c r="G93" t="s">
        <v>8224</v>
      </c>
      <c r="H93" t="s">
        <v>8246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11"/>
        <v>120</v>
      </c>
      <c r="P93" s="6">
        <f t="shared" si="12"/>
        <v>78.260869565217391</v>
      </c>
      <c r="Q93" t="str">
        <f t="shared" si="13"/>
        <v>film &amp; video</v>
      </c>
      <c r="R93" t="str">
        <f t="shared" si="14"/>
        <v>shorts</v>
      </c>
      <c r="S93" s="28">
        <f t="shared" si="15"/>
        <v>40619.194027777776</v>
      </c>
      <c r="T93" s="28">
        <f t="shared" si="16"/>
        <v>40680.194027777776</v>
      </c>
      <c r="U93">
        <f t="shared" si="17"/>
        <v>2011</v>
      </c>
      <c r="V93" s="15">
        <f t="shared" si="18"/>
        <v>40619</v>
      </c>
      <c r="W93" s="15">
        <f t="shared" si="19"/>
        <v>40680</v>
      </c>
      <c r="X93" s="15">
        <v>40619</v>
      </c>
      <c r="Y93" s="15">
        <v>40680</v>
      </c>
      <c r="Z93" t="str">
        <f t="shared" si="20"/>
        <v>March</v>
      </c>
      <c r="AA93" t="str">
        <f t="shared" si="21"/>
        <v>May</v>
      </c>
    </row>
    <row r="94" spans="1:27" ht="45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14" t="s">
        <v>8219</v>
      </c>
      <c r="G94" t="s">
        <v>8229</v>
      </c>
      <c r="H94" t="s">
        <v>8251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11"/>
        <v>105.2</v>
      </c>
      <c r="P94" s="6">
        <f t="shared" si="12"/>
        <v>122.32558139534883</v>
      </c>
      <c r="Q94" t="str">
        <f t="shared" si="13"/>
        <v>film &amp; video</v>
      </c>
      <c r="R94" t="str">
        <f t="shared" si="14"/>
        <v>shorts</v>
      </c>
      <c r="S94" s="28">
        <f t="shared" si="15"/>
        <v>42720.990543981483</v>
      </c>
      <c r="T94" s="28">
        <f t="shared" si="16"/>
        <v>42767.124999999993</v>
      </c>
      <c r="U94">
        <f t="shared" si="17"/>
        <v>2016</v>
      </c>
      <c r="V94" s="15">
        <f t="shared" si="18"/>
        <v>42720</v>
      </c>
      <c r="W94" s="15">
        <f t="shared" si="19"/>
        <v>42767</v>
      </c>
      <c r="X94" s="15">
        <v>42720</v>
      </c>
      <c r="Y94" s="15">
        <v>42767</v>
      </c>
      <c r="Z94" t="str">
        <f t="shared" si="20"/>
        <v>December</v>
      </c>
      <c r="AA94" t="str">
        <f t="shared" si="21"/>
        <v>February</v>
      </c>
    </row>
    <row r="95" spans="1:27" ht="45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14" t="s">
        <v>8219</v>
      </c>
      <c r="G95" t="s">
        <v>8224</v>
      </c>
      <c r="H95" t="s">
        <v>8246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11"/>
        <v>110.60000000000001</v>
      </c>
      <c r="P95" s="6">
        <f t="shared" si="12"/>
        <v>73.733333333333334</v>
      </c>
      <c r="Q95" t="str">
        <f t="shared" si="13"/>
        <v>film &amp; video</v>
      </c>
      <c r="R95" t="str">
        <f t="shared" si="14"/>
        <v>shorts</v>
      </c>
      <c r="S95" s="28">
        <f t="shared" si="15"/>
        <v>41065.649733796294</v>
      </c>
      <c r="T95" s="28">
        <f t="shared" si="16"/>
        <v>41093.666666666664</v>
      </c>
      <c r="U95">
        <f t="shared" si="17"/>
        <v>2012</v>
      </c>
      <c r="V95" s="15">
        <f t="shared" si="18"/>
        <v>41065</v>
      </c>
      <c r="W95" s="15">
        <f t="shared" si="19"/>
        <v>41093</v>
      </c>
      <c r="X95" s="15">
        <v>41065</v>
      </c>
      <c r="Y95" s="15">
        <v>41093</v>
      </c>
      <c r="Z95" t="str">
        <f t="shared" si="20"/>
        <v>June</v>
      </c>
      <c r="AA95" t="str">
        <f t="shared" si="21"/>
        <v>July</v>
      </c>
    </row>
    <row r="96" spans="1:27" ht="45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14" t="s">
        <v>8219</v>
      </c>
      <c r="G96" t="s">
        <v>8225</v>
      </c>
      <c r="H96" t="s">
        <v>8247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11"/>
        <v>104</v>
      </c>
      <c r="P96" s="6">
        <f t="shared" si="12"/>
        <v>21.666666666666668</v>
      </c>
      <c r="Q96" t="str">
        <f t="shared" si="13"/>
        <v>film &amp; video</v>
      </c>
      <c r="R96" t="str">
        <f t="shared" si="14"/>
        <v>shorts</v>
      </c>
      <c r="S96" s="28">
        <f t="shared" si="15"/>
        <v>41716.509513888886</v>
      </c>
      <c r="T96" s="28">
        <f t="shared" si="16"/>
        <v>41736.509513888886</v>
      </c>
      <c r="U96">
        <f t="shared" si="17"/>
        <v>2014</v>
      </c>
      <c r="V96" s="15">
        <f t="shared" si="18"/>
        <v>41716</v>
      </c>
      <c r="W96" s="15">
        <f t="shared" si="19"/>
        <v>41736</v>
      </c>
      <c r="X96" s="15">
        <v>41716</v>
      </c>
      <c r="Y96" s="15">
        <v>41736</v>
      </c>
      <c r="Z96" t="str">
        <f t="shared" si="20"/>
        <v>March</v>
      </c>
      <c r="AA96" t="str">
        <f t="shared" si="21"/>
        <v>April</v>
      </c>
    </row>
    <row r="97" spans="1:27" ht="45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14" t="s">
        <v>8219</v>
      </c>
      <c r="G97" t="s">
        <v>8224</v>
      </c>
      <c r="H97" t="s">
        <v>8246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11"/>
        <v>131.42857142857142</v>
      </c>
      <c r="P97" s="6">
        <f t="shared" si="12"/>
        <v>21.904761904761905</v>
      </c>
      <c r="Q97" t="str">
        <f t="shared" si="13"/>
        <v>film &amp; video</v>
      </c>
      <c r="R97" t="str">
        <f t="shared" si="14"/>
        <v>shorts</v>
      </c>
      <c r="S97" s="28">
        <f t="shared" si="15"/>
        <v>40934.796770833331</v>
      </c>
      <c r="T97" s="28">
        <f t="shared" si="16"/>
        <v>40964.796770833331</v>
      </c>
      <c r="U97">
        <f t="shared" si="17"/>
        <v>2012</v>
      </c>
      <c r="V97" s="15">
        <f t="shared" si="18"/>
        <v>40934</v>
      </c>
      <c r="W97" s="15">
        <f t="shared" si="19"/>
        <v>40964</v>
      </c>
      <c r="X97" s="15">
        <v>40934</v>
      </c>
      <c r="Y97" s="15">
        <v>40964</v>
      </c>
      <c r="Z97" t="str">
        <f t="shared" si="20"/>
        <v>January</v>
      </c>
      <c r="AA97" t="str">
        <f t="shared" si="21"/>
        <v>February</v>
      </c>
    </row>
    <row r="98" spans="1:27" ht="45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14" t="s">
        <v>8219</v>
      </c>
      <c r="G98" t="s">
        <v>8224</v>
      </c>
      <c r="H98" t="s">
        <v>8246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11"/>
        <v>114.66666666666667</v>
      </c>
      <c r="P98" s="6">
        <f t="shared" si="12"/>
        <v>50.588235294117645</v>
      </c>
      <c r="Q98" t="str">
        <f t="shared" si="13"/>
        <v>film &amp; video</v>
      </c>
      <c r="R98" t="str">
        <f t="shared" si="14"/>
        <v>shorts</v>
      </c>
      <c r="S98" s="28">
        <f t="shared" si="15"/>
        <v>40324.45417824074</v>
      </c>
      <c r="T98" s="28">
        <f t="shared" si="16"/>
        <v>40390.916666666664</v>
      </c>
      <c r="U98">
        <f t="shared" si="17"/>
        <v>2010</v>
      </c>
      <c r="V98" s="15">
        <f t="shared" si="18"/>
        <v>40324</v>
      </c>
      <c r="W98" s="15">
        <f t="shared" si="19"/>
        <v>40390</v>
      </c>
      <c r="X98" s="15">
        <v>40324</v>
      </c>
      <c r="Y98" s="15">
        <v>40390</v>
      </c>
      <c r="Z98" t="str">
        <f t="shared" si="20"/>
        <v>May</v>
      </c>
      <c r="AA98" t="str">
        <f t="shared" si="21"/>
        <v>July</v>
      </c>
    </row>
    <row r="99" spans="1:27" ht="45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14" t="s">
        <v>8219</v>
      </c>
      <c r="G99" t="s">
        <v>8224</v>
      </c>
      <c r="H99" t="s">
        <v>8246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11"/>
        <v>106.25</v>
      </c>
      <c r="P99" s="6">
        <f t="shared" si="12"/>
        <v>53.125</v>
      </c>
      <c r="Q99" t="str">
        <f t="shared" si="13"/>
        <v>film &amp; video</v>
      </c>
      <c r="R99" t="str">
        <f t="shared" si="14"/>
        <v>shorts</v>
      </c>
      <c r="S99" s="28">
        <f t="shared" si="15"/>
        <v>40705.926874999997</v>
      </c>
      <c r="T99" s="28">
        <f t="shared" si="16"/>
        <v>40735.926874999997</v>
      </c>
      <c r="U99">
        <f t="shared" si="17"/>
        <v>2011</v>
      </c>
      <c r="V99" s="15">
        <f t="shared" si="18"/>
        <v>40705</v>
      </c>
      <c r="W99" s="15">
        <f t="shared" si="19"/>
        <v>40735</v>
      </c>
      <c r="X99" s="15">
        <v>40705</v>
      </c>
      <c r="Y99" s="15">
        <v>40735</v>
      </c>
      <c r="Z99" t="str">
        <f t="shared" si="20"/>
        <v>June</v>
      </c>
      <c r="AA99" t="str">
        <f t="shared" si="21"/>
        <v>July</v>
      </c>
    </row>
    <row r="100" spans="1:27" ht="45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14" t="s">
        <v>8219</v>
      </c>
      <c r="G100" t="s">
        <v>8224</v>
      </c>
      <c r="H100" t="s">
        <v>8246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11"/>
        <v>106.25</v>
      </c>
      <c r="P100" s="6">
        <f t="shared" si="12"/>
        <v>56.666666666666664</v>
      </c>
      <c r="Q100" t="str">
        <f t="shared" si="13"/>
        <v>film &amp; video</v>
      </c>
      <c r="R100" t="str">
        <f t="shared" si="14"/>
        <v>shorts</v>
      </c>
      <c r="S100" s="28">
        <f t="shared" si="15"/>
        <v>41214.586504629631</v>
      </c>
      <c r="T100" s="28">
        <f t="shared" si="16"/>
        <v>41250.770833333328</v>
      </c>
      <c r="U100">
        <f t="shared" si="17"/>
        <v>2012</v>
      </c>
      <c r="V100" s="15">
        <f t="shared" si="18"/>
        <v>41214</v>
      </c>
      <c r="W100" s="15">
        <f t="shared" si="19"/>
        <v>41250</v>
      </c>
      <c r="X100" s="15">
        <v>41214</v>
      </c>
      <c r="Y100" s="15">
        <v>41250</v>
      </c>
      <c r="Z100" t="str">
        <f t="shared" si="20"/>
        <v>November</v>
      </c>
      <c r="AA100" t="str">
        <f t="shared" si="21"/>
        <v>December</v>
      </c>
    </row>
    <row r="101" spans="1:27" ht="30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14" t="s">
        <v>8219</v>
      </c>
      <c r="G101" t="s">
        <v>8224</v>
      </c>
      <c r="H101" t="s">
        <v>8246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11"/>
        <v>106.01933333333334</v>
      </c>
      <c r="P101" s="6">
        <f t="shared" si="12"/>
        <v>40.776666666666664</v>
      </c>
      <c r="Q101" t="str">
        <f t="shared" si="13"/>
        <v>film &amp; video</v>
      </c>
      <c r="R101" t="str">
        <f t="shared" si="14"/>
        <v>shorts</v>
      </c>
      <c r="S101" s="28">
        <f t="shared" si="15"/>
        <v>41631.694432870368</v>
      </c>
      <c r="T101" s="28">
        <f t="shared" si="16"/>
        <v>41661.694432870368</v>
      </c>
      <c r="U101">
        <f t="shared" si="17"/>
        <v>2013</v>
      </c>
      <c r="V101" s="15">
        <f t="shared" si="18"/>
        <v>41631</v>
      </c>
      <c r="W101" s="15">
        <f t="shared" si="19"/>
        <v>41661</v>
      </c>
      <c r="X101" s="15">
        <v>41631</v>
      </c>
      <c r="Y101" s="15">
        <v>41661</v>
      </c>
      <c r="Z101" t="str">
        <f t="shared" si="20"/>
        <v>December</v>
      </c>
      <c r="AA101" t="str">
        <f t="shared" si="21"/>
        <v>January</v>
      </c>
    </row>
    <row r="102" spans="1:27" ht="45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14" t="s">
        <v>8219</v>
      </c>
      <c r="G102" t="s">
        <v>8224</v>
      </c>
      <c r="H102" t="s">
        <v>8246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11"/>
        <v>100</v>
      </c>
      <c r="P102" s="6">
        <f t="shared" si="12"/>
        <v>192.30769230769232</v>
      </c>
      <c r="Q102" t="str">
        <f t="shared" si="13"/>
        <v>film &amp; video</v>
      </c>
      <c r="R102" t="str">
        <f t="shared" si="14"/>
        <v>shorts</v>
      </c>
      <c r="S102" s="28">
        <f t="shared" si="15"/>
        <v>41197.544976851852</v>
      </c>
      <c r="T102" s="28">
        <f t="shared" si="16"/>
        <v>41217.586643518516</v>
      </c>
      <c r="U102">
        <f t="shared" si="17"/>
        <v>2012</v>
      </c>
      <c r="V102" s="15">
        <f t="shared" si="18"/>
        <v>41197</v>
      </c>
      <c r="W102" s="15">
        <f t="shared" si="19"/>
        <v>41217</v>
      </c>
      <c r="X102" s="15">
        <v>41197</v>
      </c>
      <c r="Y102" s="15">
        <v>41217</v>
      </c>
      <c r="Z102" t="str">
        <f t="shared" si="20"/>
        <v>October</v>
      </c>
      <c r="AA102" t="str">
        <f t="shared" si="21"/>
        <v>November</v>
      </c>
    </row>
    <row r="103" spans="1:27" ht="45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14" t="s">
        <v>8219</v>
      </c>
      <c r="G103" t="s">
        <v>8224</v>
      </c>
      <c r="H103" t="s">
        <v>8246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11"/>
        <v>100</v>
      </c>
      <c r="P103" s="6">
        <f t="shared" si="12"/>
        <v>100</v>
      </c>
      <c r="Q103" t="str">
        <f t="shared" si="13"/>
        <v>film &amp; video</v>
      </c>
      <c r="R103" t="str">
        <f t="shared" si="14"/>
        <v>shorts</v>
      </c>
      <c r="S103" s="28">
        <f t="shared" si="15"/>
        <v>41274.568402777775</v>
      </c>
      <c r="T103" s="28">
        <f t="shared" si="16"/>
        <v>41298.568402777775</v>
      </c>
      <c r="U103">
        <f t="shared" si="17"/>
        <v>2012</v>
      </c>
      <c r="V103" s="15">
        <f t="shared" si="18"/>
        <v>41274</v>
      </c>
      <c r="W103" s="15">
        <f t="shared" si="19"/>
        <v>41298</v>
      </c>
      <c r="X103" s="15">
        <v>41274</v>
      </c>
      <c r="Y103" s="15">
        <v>41298</v>
      </c>
      <c r="Z103" t="str">
        <f t="shared" si="20"/>
        <v>December</v>
      </c>
      <c r="AA103" t="str">
        <f t="shared" si="21"/>
        <v>January</v>
      </c>
    </row>
    <row r="104" spans="1:27" ht="45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14" t="s">
        <v>8219</v>
      </c>
      <c r="G104" t="s">
        <v>8224</v>
      </c>
      <c r="H104" t="s">
        <v>8246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11"/>
        <v>127.75000000000001</v>
      </c>
      <c r="P104" s="6">
        <f t="shared" si="12"/>
        <v>117.92307692307692</v>
      </c>
      <c r="Q104" t="str">
        <f t="shared" si="13"/>
        <v>film &amp; video</v>
      </c>
      <c r="R104" t="str">
        <f t="shared" si="14"/>
        <v>shorts</v>
      </c>
      <c r="S104" s="28">
        <f t="shared" si="15"/>
        <v>40504.922835648147</v>
      </c>
      <c r="T104" s="28">
        <f t="shared" si="16"/>
        <v>40534.922835648147</v>
      </c>
      <c r="U104">
        <f t="shared" si="17"/>
        <v>2010</v>
      </c>
      <c r="V104" s="15">
        <f t="shared" si="18"/>
        <v>40504</v>
      </c>
      <c r="W104" s="15">
        <f t="shared" si="19"/>
        <v>40534</v>
      </c>
      <c r="X104" s="15">
        <v>40504</v>
      </c>
      <c r="Y104" s="15">
        <v>40534</v>
      </c>
      <c r="Z104" t="str">
        <f t="shared" si="20"/>
        <v>November</v>
      </c>
      <c r="AA104" t="str">
        <f t="shared" si="21"/>
        <v>December</v>
      </c>
    </row>
    <row r="105" spans="1:27" ht="30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14" t="s">
        <v>8219</v>
      </c>
      <c r="G105" t="s">
        <v>8225</v>
      </c>
      <c r="H105" t="s">
        <v>8247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11"/>
        <v>105.15384615384616</v>
      </c>
      <c r="P105" s="6">
        <f t="shared" si="12"/>
        <v>27.897959183673468</v>
      </c>
      <c r="Q105" t="str">
        <f t="shared" si="13"/>
        <v>film &amp; video</v>
      </c>
      <c r="R105" t="str">
        <f t="shared" si="14"/>
        <v>shorts</v>
      </c>
      <c r="S105" s="28">
        <f t="shared" si="15"/>
        <v>41682.597569444442</v>
      </c>
      <c r="T105" s="28">
        <f t="shared" si="16"/>
        <v>41705.597569444442</v>
      </c>
      <c r="U105">
        <f t="shared" si="17"/>
        <v>2014</v>
      </c>
      <c r="V105" s="15">
        <f t="shared" si="18"/>
        <v>41682</v>
      </c>
      <c r="W105" s="15">
        <f t="shared" si="19"/>
        <v>41705</v>
      </c>
      <c r="X105" s="15">
        <v>41682</v>
      </c>
      <c r="Y105" s="15">
        <v>41705</v>
      </c>
      <c r="Z105" t="str">
        <f t="shared" si="20"/>
        <v>February</v>
      </c>
      <c r="AA105" t="str">
        <f t="shared" si="21"/>
        <v>March</v>
      </c>
    </row>
    <row r="106" spans="1:27" ht="30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14" t="s">
        <v>8219</v>
      </c>
      <c r="G106" t="s">
        <v>8224</v>
      </c>
      <c r="H106" t="s">
        <v>8246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11"/>
        <v>120</v>
      </c>
      <c r="P106" s="6">
        <f t="shared" si="12"/>
        <v>60</v>
      </c>
      <c r="Q106" t="str">
        <f t="shared" si="13"/>
        <v>film &amp; video</v>
      </c>
      <c r="R106" t="str">
        <f t="shared" si="14"/>
        <v>shorts</v>
      </c>
      <c r="S106" s="28">
        <f t="shared" si="15"/>
        <v>40612.486874999995</v>
      </c>
      <c r="T106" s="28">
        <f t="shared" si="16"/>
        <v>40635.833333333328</v>
      </c>
      <c r="U106">
        <f t="shared" si="17"/>
        <v>2011</v>
      </c>
      <c r="V106" s="15">
        <f t="shared" si="18"/>
        <v>40612</v>
      </c>
      <c r="W106" s="15">
        <f t="shared" si="19"/>
        <v>40635</v>
      </c>
      <c r="X106" s="15">
        <v>40612</v>
      </c>
      <c r="Y106" s="15">
        <v>40635</v>
      </c>
      <c r="Z106" t="str">
        <f t="shared" si="20"/>
        <v>March</v>
      </c>
      <c r="AA106" t="str">
        <f t="shared" si="21"/>
        <v>April</v>
      </c>
    </row>
    <row r="107" spans="1:27" ht="45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14" t="s">
        <v>8219</v>
      </c>
      <c r="G107" t="s">
        <v>8224</v>
      </c>
      <c r="H107" t="s">
        <v>8246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11"/>
        <v>107.40909090909089</v>
      </c>
      <c r="P107" s="6">
        <f t="shared" si="12"/>
        <v>39.383333333333333</v>
      </c>
      <c r="Q107" t="str">
        <f t="shared" si="13"/>
        <v>film &amp; video</v>
      </c>
      <c r="R107" t="str">
        <f t="shared" si="14"/>
        <v>shorts</v>
      </c>
      <c r="S107" s="28">
        <f t="shared" si="15"/>
        <v>42485.516435185178</v>
      </c>
      <c r="T107" s="28">
        <f t="shared" si="16"/>
        <v>42503.791666666664</v>
      </c>
      <c r="U107">
        <f t="shared" si="17"/>
        <v>2016</v>
      </c>
      <c r="V107" s="15">
        <f t="shared" si="18"/>
        <v>42485</v>
      </c>
      <c r="W107" s="15">
        <f t="shared" si="19"/>
        <v>42503</v>
      </c>
      <c r="X107" s="15">
        <v>42485</v>
      </c>
      <c r="Y107" s="15">
        <v>42503</v>
      </c>
      <c r="Z107" t="str">
        <f t="shared" si="20"/>
        <v>April</v>
      </c>
      <c r="AA107" t="str">
        <f t="shared" si="21"/>
        <v>May</v>
      </c>
    </row>
    <row r="108" spans="1:27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14" t="s">
        <v>8219</v>
      </c>
      <c r="G108" t="s">
        <v>8224</v>
      </c>
      <c r="H108" t="s">
        <v>8246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11"/>
        <v>100.49999999999999</v>
      </c>
      <c r="P108" s="6">
        <f t="shared" si="12"/>
        <v>186.11111111111111</v>
      </c>
      <c r="Q108" t="str">
        <f t="shared" si="13"/>
        <v>film &amp; video</v>
      </c>
      <c r="R108" t="str">
        <f t="shared" si="14"/>
        <v>shorts</v>
      </c>
      <c r="S108" s="28">
        <f t="shared" si="15"/>
        <v>40987.568298611106</v>
      </c>
      <c r="T108" s="28">
        <f t="shared" si="16"/>
        <v>41001.568298611106</v>
      </c>
      <c r="U108">
        <f t="shared" si="17"/>
        <v>2012</v>
      </c>
      <c r="V108" s="15">
        <f t="shared" si="18"/>
        <v>40987</v>
      </c>
      <c r="W108" s="15">
        <f t="shared" si="19"/>
        <v>41001</v>
      </c>
      <c r="X108" s="15">
        <v>40987</v>
      </c>
      <c r="Y108" s="15">
        <v>41001</v>
      </c>
      <c r="Z108" t="str">
        <f t="shared" si="20"/>
        <v>March</v>
      </c>
      <c r="AA108" t="str">
        <f t="shared" si="21"/>
        <v>April</v>
      </c>
    </row>
    <row r="109" spans="1:27" ht="45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14" t="s">
        <v>8219</v>
      </c>
      <c r="G109" t="s">
        <v>8224</v>
      </c>
      <c r="H109" t="s">
        <v>8246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11"/>
        <v>102.46666666666667</v>
      </c>
      <c r="P109" s="6">
        <f t="shared" si="12"/>
        <v>111.37681159420291</v>
      </c>
      <c r="Q109" t="str">
        <f t="shared" si="13"/>
        <v>film &amp; video</v>
      </c>
      <c r="R109" t="str">
        <f t="shared" si="14"/>
        <v>shorts</v>
      </c>
      <c r="S109" s="28">
        <f t="shared" si="15"/>
        <v>40635.774155092593</v>
      </c>
      <c r="T109" s="28">
        <f t="shared" si="16"/>
        <v>40657.774155092593</v>
      </c>
      <c r="U109">
        <f t="shared" si="17"/>
        <v>2011</v>
      </c>
      <c r="V109" s="15">
        <f t="shared" si="18"/>
        <v>40635</v>
      </c>
      <c r="W109" s="15">
        <f t="shared" si="19"/>
        <v>40657</v>
      </c>
      <c r="X109" s="15">
        <v>40635</v>
      </c>
      <c r="Y109" s="15">
        <v>40657</v>
      </c>
      <c r="Z109" t="str">
        <f t="shared" si="20"/>
        <v>April</v>
      </c>
      <c r="AA109" t="str">
        <f t="shared" si="21"/>
        <v>April</v>
      </c>
    </row>
    <row r="110" spans="1:27" ht="45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14" t="s">
        <v>8219</v>
      </c>
      <c r="G110" t="s">
        <v>8224</v>
      </c>
      <c r="H110" t="s">
        <v>8246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11"/>
        <v>246.66666666666669</v>
      </c>
      <c r="P110" s="6">
        <f t="shared" si="12"/>
        <v>78.723404255319153</v>
      </c>
      <c r="Q110" t="str">
        <f t="shared" si="13"/>
        <v>film &amp; video</v>
      </c>
      <c r="R110" t="str">
        <f t="shared" si="14"/>
        <v>shorts</v>
      </c>
      <c r="S110" s="28">
        <f t="shared" si="15"/>
        <v>41365.404745370368</v>
      </c>
      <c r="T110" s="28">
        <f t="shared" si="16"/>
        <v>41425.404745370368</v>
      </c>
      <c r="U110">
        <f t="shared" si="17"/>
        <v>2013</v>
      </c>
      <c r="V110" s="15">
        <f t="shared" si="18"/>
        <v>41365</v>
      </c>
      <c r="W110" s="15">
        <f t="shared" si="19"/>
        <v>41425</v>
      </c>
      <c r="X110" s="15">
        <v>41365</v>
      </c>
      <c r="Y110" s="15">
        <v>41425</v>
      </c>
      <c r="Z110" t="str">
        <f t="shared" si="20"/>
        <v>April</v>
      </c>
      <c r="AA110" t="str">
        <f t="shared" si="21"/>
        <v>May</v>
      </c>
    </row>
    <row r="111" spans="1:27" ht="45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14" t="s">
        <v>8219</v>
      </c>
      <c r="G111" t="s">
        <v>8224</v>
      </c>
      <c r="H111" t="s">
        <v>8246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11"/>
        <v>219.49999999999997</v>
      </c>
      <c r="P111" s="6">
        <f t="shared" si="12"/>
        <v>46.702127659574465</v>
      </c>
      <c r="Q111" t="str">
        <f t="shared" si="13"/>
        <v>film &amp; video</v>
      </c>
      <c r="R111" t="str">
        <f t="shared" si="14"/>
        <v>shorts</v>
      </c>
      <c r="S111" s="28">
        <f t="shared" si="15"/>
        <v>40569.817476851851</v>
      </c>
      <c r="T111" s="28">
        <f t="shared" si="16"/>
        <v>40599.817476851851</v>
      </c>
      <c r="U111">
        <f t="shared" si="17"/>
        <v>2011</v>
      </c>
      <c r="V111" s="15">
        <f t="shared" si="18"/>
        <v>40569</v>
      </c>
      <c r="W111" s="15">
        <f t="shared" si="19"/>
        <v>40599</v>
      </c>
      <c r="X111" s="15">
        <v>40569</v>
      </c>
      <c r="Y111" s="15">
        <v>40599</v>
      </c>
      <c r="Z111" t="str">
        <f t="shared" si="20"/>
        <v>January</v>
      </c>
      <c r="AA111" t="str">
        <f t="shared" si="21"/>
        <v>February</v>
      </c>
    </row>
    <row r="112" spans="1:27" ht="45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14" t="s">
        <v>8219</v>
      </c>
      <c r="G112" t="s">
        <v>8224</v>
      </c>
      <c r="H112" t="s">
        <v>8246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11"/>
        <v>130.76923076923077</v>
      </c>
      <c r="P112" s="6">
        <f t="shared" si="12"/>
        <v>65.384615384615387</v>
      </c>
      <c r="Q112" t="str">
        <f t="shared" si="13"/>
        <v>film &amp; video</v>
      </c>
      <c r="R112" t="str">
        <f t="shared" si="14"/>
        <v>shorts</v>
      </c>
      <c r="S112" s="28">
        <f t="shared" si="15"/>
        <v>41557.741354166668</v>
      </c>
      <c r="T112" s="28">
        <f t="shared" si="16"/>
        <v>41592.040972222218</v>
      </c>
      <c r="U112">
        <f t="shared" si="17"/>
        <v>2013</v>
      </c>
      <c r="V112" s="15">
        <f t="shared" si="18"/>
        <v>41557</v>
      </c>
      <c r="W112" s="15">
        <f t="shared" si="19"/>
        <v>41592</v>
      </c>
      <c r="X112" s="15">
        <v>41557</v>
      </c>
      <c r="Y112" s="15">
        <v>41592</v>
      </c>
      <c r="Z112" t="str">
        <f t="shared" si="20"/>
        <v>October</v>
      </c>
      <c r="AA112" t="str">
        <f t="shared" si="21"/>
        <v>November</v>
      </c>
    </row>
    <row r="113" spans="1:27" ht="45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14" t="s">
        <v>8219</v>
      </c>
      <c r="G113" t="s">
        <v>8226</v>
      </c>
      <c r="H113" t="s">
        <v>8248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11"/>
        <v>154.57142857142858</v>
      </c>
      <c r="P113" s="6">
        <f t="shared" si="12"/>
        <v>102.0754716981132</v>
      </c>
      <c r="Q113" t="str">
        <f t="shared" si="13"/>
        <v>film &amp; video</v>
      </c>
      <c r="R113" t="str">
        <f t="shared" si="14"/>
        <v>shorts</v>
      </c>
      <c r="S113" s="28">
        <f t="shared" si="15"/>
        <v>42125.124849537031</v>
      </c>
      <c r="T113" s="28">
        <f t="shared" si="16"/>
        <v>42155.124849537031</v>
      </c>
      <c r="U113">
        <f t="shared" si="17"/>
        <v>2015</v>
      </c>
      <c r="V113" s="15">
        <f t="shared" si="18"/>
        <v>42125</v>
      </c>
      <c r="W113" s="15">
        <f t="shared" si="19"/>
        <v>42155</v>
      </c>
      <c r="X113" s="15">
        <v>42125</v>
      </c>
      <c r="Y113" s="15">
        <v>42155</v>
      </c>
      <c r="Z113" t="str">
        <f t="shared" si="20"/>
        <v>May</v>
      </c>
      <c r="AA113" t="str">
        <f t="shared" si="21"/>
        <v>May</v>
      </c>
    </row>
    <row r="114" spans="1:27" ht="45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14" t="s">
        <v>8219</v>
      </c>
      <c r="G114" t="s">
        <v>8224</v>
      </c>
      <c r="H114" t="s">
        <v>8246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11"/>
        <v>104</v>
      </c>
      <c r="P114" s="6">
        <f t="shared" si="12"/>
        <v>64.197530864197532</v>
      </c>
      <c r="Q114" t="str">
        <f t="shared" si="13"/>
        <v>film &amp; video</v>
      </c>
      <c r="R114" t="str">
        <f t="shared" si="14"/>
        <v>shorts</v>
      </c>
      <c r="S114" s="28">
        <f t="shared" si="15"/>
        <v>41717.834699074076</v>
      </c>
      <c r="T114" s="28">
        <f t="shared" si="16"/>
        <v>41741.875</v>
      </c>
      <c r="U114">
        <f t="shared" si="17"/>
        <v>2014</v>
      </c>
      <c r="V114" s="15">
        <f t="shared" si="18"/>
        <v>41717</v>
      </c>
      <c r="W114" s="15">
        <f t="shared" si="19"/>
        <v>41741</v>
      </c>
      <c r="X114" s="15">
        <v>41717</v>
      </c>
      <c r="Y114" s="15">
        <v>41741</v>
      </c>
      <c r="Z114" t="str">
        <f t="shared" si="20"/>
        <v>March</v>
      </c>
      <c r="AA114" t="str">
        <f t="shared" si="21"/>
        <v>April</v>
      </c>
    </row>
    <row r="115" spans="1:27" ht="30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14" t="s">
        <v>8219</v>
      </c>
      <c r="G115" t="s">
        <v>8224</v>
      </c>
      <c r="H115" t="s">
        <v>8246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11"/>
        <v>141</v>
      </c>
      <c r="P115" s="6">
        <f t="shared" si="12"/>
        <v>90.384615384615387</v>
      </c>
      <c r="Q115" t="str">
        <f t="shared" si="13"/>
        <v>film &amp; video</v>
      </c>
      <c r="R115" t="str">
        <f t="shared" si="14"/>
        <v>shorts</v>
      </c>
      <c r="S115" s="28">
        <f t="shared" si="15"/>
        <v>40753.550092592588</v>
      </c>
      <c r="T115" s="28">
        <f t="shared" si="16"/>
        <v>40761.416666666664</v>
      </c>
      <c r="U115">
        <f t="shared" si="17"/>
        <v>2011</v>
      </c>
      <c r="V115" s="15">
        <f t="shared" si="18"/>
        <v>40753</v>
      </c>
      <c r="W115" s="15">
        <f t="shared" si="19"/>
        <v>40761</v>
      </c>
      <c r="X115" s="15">
        <v>40753</v>
      </c>
      <c r="Y115" s="15">
        <v>40761</v>
      </c>
      <c r="Z115" t="str">
        <f t="shared" si="20"/>
        <v>July</v>
      </c>
      <c r="AA115" t="str">
        <f t="shared" si="21"/>
        <v>August</v>
      </c>
    </row>
    <row r="116" spans="1:27" ht="45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14" t="s">
        <v>8219</v>
      </c>
      <c r="G116" t="s">
        <v>8224</v>
      </c>
      <c r="H116" t="s">
        <v>8246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11"/>
        <v>103.33333333333334</v>
      </c>
      <c r="P116" s="6">
        <f t="shared" si="12"/>
        <v>88.571428571428569</v>
      </c>
      <c r="Q116" t="str">
        <f t="shared" si="13"/>
        <v>film &amp; video</v>
      </c>
      <c r="R116" t="str">
        <f t="shared" si="14"/>
        <v>shorts</v>
      </c>
      <c r="S116" s="28">
        <f t="shared" si="15"/>
        <v>40861.065833333334</v>
      </c>
      <c r="T116" s="28">
        <f t="shared" si="16"/>
        <v>40921.065833333334</v>
      </c>
      <c r="U116">
        <f t="shared" si="17"/>
        <v>2011</v>
      </c>
      <c r="V116" s="15">
        <f t="shared" si="18"/>
        <v>40861</v>
      </c>
      <c r="W116" s="15">
        <f t="shared" si="19"/>
        <v>40921</v>
      </c>
      <c r="X116" s="15">
        <v>40861</v>
      </c>
      <c r="Y116" s="15">
        <v>40921</v>
      </c>
      <c r="Z116" t="str">
        <f t="shared" si="20"/>
        <v>November</v>
      </c>
      <c r="AA116" t="str">
        <f t="shared" si="21"/>
        <v>January</v>
      </c>
    </row>
    <row r="117" spans="1:27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14" t="s">
        <v>8219</v>
      </c>
      <c r="G117" t="s">
        <v>8224</v>
      </c>
      <c r="H117" t="s">
        <v>8246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11"/>
        <v>140.44444444444443</v>
      </c>
      <c r="P117" s="6">
        <f t="shared" si="12"/>
        <v>28.727272727272727</v>
      </c>
      <c r="Q117" t="str">
        <f t="shared" si="13"/>
        <v>film &amp; video</v>
      </c>
      <c r="R117" t="str">
        <f t="shared" si="14"/>
        <v>shorts</v>
      </c>
      <c r="S117" s="28">
        <f t="shared" si="15"/>
        <v>40918.530601851853</v>
      </c>
      <c r="T117" s="28">
        <f t="shared" si="16"/>
        <v>40943.530601851853</v>
      </c>
      <c r="U117">
        <f t="shared" si="17"/>
        <v>2012</v>
      </c>
      <c r="V117" s="15">
        <f t="shared" si="18"/>
        <v>40918</v>
      </c>
      <c r="W117" s="15">
        <f t="shared" si="19"/>
        <v>40943</v>
      </c>
      <c r="X117" s="15">
        <v>40918</v>
      </c>
      <c r="Y117" s="15">
        <v>40943</v>
      </c>
      <c r="Z117" t="str">
        <f t="shared" si="20"/>
        <v>January</v>
      </c>
      <c r="AA117" t="str">
        <f t="shared" si="21"/>
        <v>February</v>
      </c>
    </row>
    <row r="118" spans="1:27" ht="45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14" t="s">
        <v>8219</v>
      </c>
      <c r="G118" t="s">
        <v>8224</v>
      </c>
      <c r="H118" t="s">
        <v>8246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11"/>
        <v>113.65714285714286</v>
      </c>
      <c r="P118" s="6">
        <f t="shared" si="12"/>
        <v>69.78947368421052</v>
      </c>
      <c r="Q118" t="str">
        <f t="shared" si="13"/>
        <v>film &amp; video</v>
      </c>
      <c r="R118" t="str">
        <f t="shared" si="14"/>
        <v>shorts</v>
      </c>
      <c r="S118" s="28">
        <f t="shared" si="15"/>
        <v>40595.288831018515</v>
      </c>
      <c r="T118" s="28">
        <f t="shared" si="16"/>
        <v>40641.247164351851</v>
      </c>
      <c r="U118">
        <f t="shared" si="17"/>
        <v>2011</v>
      </c>
      <c r="V118" s="15">
        <f t="shared" si="18"/>
        <v>40595</v>
      </c>
      <c r="W118" s="15">
        <f t="shared" si="19"/>
        <v>40641</v>
      </c>
      <c r="X118" s="15">
        <v>40595</v>
      </c>
      <c r="Y118" s="15">
        <v>40641</v>
      </c>
      <c r="Z118" t="str">
        <f t="shared" si="20"/>
        <v>February</v>
      </c>
      <c r="AA118" t="str">
        <f t="shared" si="21"/>
        <v>April</v>
      </c>
    </row>
    <row r="119" spans="1:27" ht="45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14" t="s">
        <v>8219</v>
      </c>
      <c r="G119" t="s">
        <v>8224</v>
      </c>
      <c r="H119" t="s">
        <v>8246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11"/>
        <v>100.49377777777779</v>
      </c>
      <c r="P119" s="6">
        <f t="shared" si="12"/>
        <v>167.48962962962963</v>
      </c>
      <c r="Q119" t="str">
        <f t="shared" si="13"/>
        <v>film &amp; video</v>
      </c>
      <c r="R119" t="str">
        <f t="shared" si="14"/>
        <v>shorts</v>
      </c>
      <c r="S119" s="28">
        <f t="shared" si="15"/>
        <v>40248.626666666663</v>
      </c>
      <c r="T119" s="28">
        <f t="shared" si="16"/>
        <v>40338.583333333328</v>
      </c>
      <c r="U119">
        <f t="shared" si="17"/>
        <v>2010</v>
      </c>
      <c r="V119" s="15">
        <f t="shared" si="18"/>
        <v>40248</v>
      </c>
      <c r="W119" s="15">
        <f t="shared" si="19"/>
        <v>40338</v>
      </c>
      <c r="X119" s="15">
        <v>40248</v>
      </c>
      <c r="Y119" s="15">
        <v>40338</v>
      </c>
      <c r="Z119" t="str">
        <f t="shared" si="20"/>
        <v>March</v>
      </c>
      <c r="AA119" t="str">
        <f t="shared" si="21"/>
        <v>June</v>
      </c>
    </row>
    <row r="120" spans="1:27" ht="30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14" t="s">
        <v>8219</v>
      </c>
      <c r="G120" t="s">
        <v>8224</v>
      </c>
      <c r="H120" t="s">
        <v>8246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11"/>
        <v>113.03159999999998</v>
      </c>
      <c r="P120" s="6">
        <f t="shared" si="12"/>
        <v>144.91230769230768</v>
      </c>
      <c r="Q120" t="str">
        <f t="shared" si="13"/>
        <v>film &amp; video</v>
      </c>
      <c r="R120" t="str">
        <f t="shared" si="14"/>
        <v>shorts</v>
      </c>
      <c r="S120" s="28">
        <f t="shared" si="15"/>
        <v>40722.845324074071</v>
      </c>
      <c r="T120" s="28">
        <f t="shared" si="16"/>
        <v>40752.845324074071</v>
      </c>
      <c r="U120">
        <f t="shared" si="17"/>
        <v>2011</v>
      </c>
      <c r="V120" s="15">
        <f t="shared" si="18"/>
        <v>40722</v>
      </c>
      <c r="W120" s="15">
        <f t="shared" si="19"/>
        <v>40752</v>
      </c>
      <c r="X120" s="15">
        <v>40722</v>
      </c>
      <c r="Y120" s="15">
        <v>40752</v>
      </c>
      <c r="Z120" t="str">
        <f t="shared" si="20"/>
        <v>June</v>
      </c>
      <c r="AA120" t="str">
        <f t="shared" si="21"/>
        <v>July</v>
      </c>
    </row>
    <row r="121" spans="1:27" ht="45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14" t="s">
        <v>8219</v>
      </c>
      <c r="G121" t="s">
        <v>8224</v>
      </c>
      <c r="H121" t="s">
        <v>8246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11"/>
        <v>104.55692307692308</v>
      </c>
      <c r="P121" s="6">
        <f t="shared" si="12"/>
        <v>91.840540540540545</v>
      </c>
      <c r="Q121" t="str">
        <f t="shared" si="13"/>
        <v>film &amp; video</v>
      </c>
      <c r="R121" t="str">
        <f t="shared" si="14"/>
        <v>shorts</v>
      </c>
      <c r="S121" s="28">
        <f t="shared" si="15"/>
        <v>40738.860949074071</v>
      </c>
      <c r="T121" s="28">
        <f t="shared" si="16"/>
        <v>40768.75</v>
      </c>
      <c r="U121">
        <f t="shared" si="17"/>
        <v>2011</v>
      </c>
      <c r="V121" s="15">
        <f t="shared" si="18"/>
        <v>40738</v>
      </c>
      <c r="W121" s="15">
        <f t="shared" si="19"/>
        <v>40768</v>
      </c>
      <c r="X121" s="15">
        <v>40738</v>
      </c>
      <c r="Y121" s="15">
        <v>40768</v>
      </c>
      <c r="Z121" t="str">
        <f t="shared" si="20"/>
        <v>July</v>
      </c>
      <c r="AA121" t="str">
        <f t="shared" si="21"/>
        <v>August</v>
      </c>
    </row>
    <row r="122" spans="1:27" ht="45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14" t="s">
        <v>8220</v>
      </c>
      <c r="G122" t="s">
        <v>8231</v>
      </c>
      <c r="H122" t="s">
        <v>8252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11"/>
        <v>1.4285714285714287E-2</v>
      </c>
      <c r="P122" s="6">
        <f t="shared" si="12"/>
        <v>10</v>
      </c>
      <c r="Q122" t="str">
        <f t="shared" si="13"/>
        <v>film &amp; video</v>
      </c>
      <c r="R122" t="str">
        <f t="shared" si="14"/>
        <v>science fiction</v>
      </c>
      <c r="S122" s="28">
        <f t="shared" si="15"/>
        <v>42615.841516203705</v>
      </c>
      <c r="T122" s="28">
        <f t="shared" si="16"/>
        <v>42645.841516203705</v>
      </c>
      <c r="U122">
        <f t="shared" si="17"/>
        <v>2016</v>
      </c>
      <c r="V122" s="15">
        <f t="shared" si="18"/>
        <v>42615</v>
      </c>
      <c r="W122" s="15">
        <f t="shared" si="19"/>
        <v>42645</v>
      </c>
      <c r="X122" s="15">
        <v>42615</v>
      </c>
      <c r="Y122" s="15">
        <v>42645</v>
      </c>
      <c r="Z122" t="str">
        <f t="shared" si="20"/>
        <v>September</v>
      </c>
      <c r="AA122" t="str">
        <f t="shared" si="21"/>
        <v>October</v>
      </c>
    </row>
    <row r="123" spans="1:27" ht="45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14" t="s">
        <v>8220</v>
      </c>
      <c r="G123" t="s">
        <v>8224</v>
      </c>
      <c r="H123" t="s">
        <v>8246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11"/>
        <v>3.3333333333333333E-2</v>
      </c>
      <c r="P123" s="6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 s="28">
        <f t="shared" si="15"/>
        <v>42096.496643518512</v>
      </c>
      <c r="T123" s="28">
        <f t="shared" si="16"/>
        <v>42112.219444444439</v>
      </c>
      <c r="U123">
        <f t="shared" si="17"/>
        <v>2015</v>
      </c>
      <c r="V123" s="15">
        <f t="shared" si="18"/>
        <v>42096</v>
      </c>
      <c r="W123" s="15">
        <f t="shared" si="19"/>
        <v>42112</v>
      </c>
      <c r="X123" s="15">
        <v>42096</v>
      </c>
      <c r="Y123" s="15">
        <v>42112</v>
      </c>
      <c r="Z123" t="str">
        <f t="shared" si="20"/>
        <v>April</v>
      </c>
      <c r="AA123" t="str">
        <f t="shared" si="21"/>
        <v>April</v>
      </c>
    </row>
    <row r="124" spans="1:27" ht="30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14" t="s">
        <v>8220</v>
      </c>
      <c r="G124" t="s">
        <v>8224</v>
      </c>
      <c r="H124" t="s">
        <v>8246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11"/>
        <v>0</v>
      </c>
      <c r="P124" s="6" t="e">
        <f t="shared" si="12"/>
        <v>#DIV/0!</v>
      </c>
      <c r="Q124" t="str">
        <f t="shared" si="13"/>
        <v>film &amp; video</v>
      </c>
      <c r="R124" t="str">
        <f t="shared" si="14"/>
        <v>science fiction</v>
      </c>
      <c r="S124" s="28">
        <f t="shared" si="15"/>
        <v>42593.223460648143</v>
      </c>
      <c r="T124" s="28">
        <f t="shared" si="16"/>
        <v>42653.223460648143</v>
      </c>
      <c r="U124">
        <f t="shared" si="17"/>
        <v>2016</v>
      </c>
      <c r="V124" s="15">
        <f t="shared" si="18"/>
        <v>42593</v>
      </c>
      <c r="W124" s="15">
        <f t="shared" si="19"/>
        <v>42653</v>
      </c>
      <c r="X124" s="15">
        <v>42593</v>
      </c>
      <c r="Y124" s="15">
        <v>42653</v>
      </c>
      <c r="Z124" t="str">
        <f t="shared" si="20"/>
        <v>August</v>
      </c>
      <c r="AA124" t="str">
        <f t="shared" si="21"/>
        <v>October</v>
      </c>
    </row>
    <row r="125" spans="1:27" ht="45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14" t="s">
        <v>8220</v>
      </c>
      <c r="G125" t="s">
        <v>8224</v>
      </c>
      <c r="H125" t="s">
        <v>8246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11"/>
        <v>0.27454545454545454</v>
      </c>
      <c r="P125" s="6">
        <f t="shared" si="12"/>
        <v>25.166666666666668</v>
      </c>
      <c r="Q125" t="str">
        <f t="shared" si="13"/>
        <v>film &amp; video</v>
      </c>
      <c r="R125" t="str">
        <f t="shared" si="14"/>
        <v>science fiction</v>
      </c>
      <c r="S125" s="28">
        <f t="shared" si="15"/>
        <v>41904.573657407404</v>
      </c>
      <c r="T125" s="28">
        <f t="shared" si="16"/>
        <v>41940.708333333328</v>
      </c>
      <c r="U125">
        <f t="shared" si="17"/>
        <v>2014</v>
      </c>
      <c r="V125" s="15">
        <f t="shared" si="18"/>
        <v>41904</v>
      </c>
      <c r="W125" s="15">
        <f t="shared" si="19"/>
        <v>41940</v>
      </c>
      <c r="X125" s="15">
        <v>41904</v>
      </c>
      <c r="Y125" s="15">
        <v>41940</v>
      </c>
      <c r="Z125" t="str">
        <f t="shared" si="20"/>
        <v>September</v>
      </c>
      <c r="AA125" t="str">
        <f t="shared" si="21"/>
        <v>October</v>
      </c>
    </row>
    <row r="126" spans="1:27" ht="45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14" t="s">
        <v>8220</v>
      </c>
      <c r="G126" t="s">
        <v>8224</v>
      </c>
      <c r="H126" t="s">
        <v>8246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11"/>
        <v>0</v>
      </c>
      <c r="P126" s="6" t="e">
        <f t="shared" si="12"/>
        <v>#DIV/0!</v>
      </c>
      <c r="Q126" t="str">
        <f t="shared" si="13"/>
        <v>film &amp; video</v>
      </c>
      <c r="R126" t="str">
        <f t="shared" si="14"/>
        <v>science fiction</v>
      </c>
      <c r="S126" s="28">
        <f t="shared" si="15"/>
        <v>42114.720393518517</v>
      </c>
      <c r="T126" s="28">
        <f t="shared" si="16"/>
        <v>42139.720393518517</v>
      </c>
      <c r="U126">
        <f t="shared" si="17"/>
        <v>2015</v>
      </c>
      <c r="V126" s="15">
        <f t="shared" si="18"/>
        <v>42114</v>
      </c>
      <c r="W126" s="15">
        <f t="shared" si="19"/>
        <v>42139</v>
      </c>
      <c r="X126" s="15">
        <v>42114</v>
      </c>
      <c r="Y126" s="15">
        <v>42139</v>
      </c>
      <c r="Z126" t="str">
        <f t="shared" si="20"/>
        <v>April</v>
      </c>
      <c r="AA126" t="str">
        <f t="shared" si="21"/>
        <v>May</v>
      </c>
    </row>
    <row r="127" spans="1:27" ht="45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14" t="s">
        <v>8220</v>
      </c>
      <c r="G127" t="s">
        <v>8229</v>
      </c>
      <c r="H127" t="s">
        <v>8251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11"/>
        <v>14.000000000000002</v>
      </c>
      <c r="P127" s="6">
        <f t="shared" si="12"/>
        <v>11.666666666666666</v>
      </c>
      <c r="Q127" t="str">
        <f t="shared" si="13"/>
        <v>film &amp; video</v>
      </c>
      <c r="R127" t="str">
        <f t="shared" si="14"/>
        <v>science fiction</v>
      </c>
      <c r="S127" s="28">
        <f t="shared" si="15"/>
        <v>42709.78564814815</v>
      </c>
      <c r="T127" s="28">
        <f t="shared" si="16"/>
        <v>42769.78564814815</v>
      </c>
      <c r="U127">
        <f t="shared" si="17"/>
        <v>2016</v>
      </c>
      <c r="V127" s="15">
        <f t="shared" si="18"/>
        <v>42709</v>
      </c>
      <c r="W127" s="15">
        <f t="shared" si="19"/>
        <v>42769</v>
      </c>
      <c r="X127" s="15">
        <v>42709</v>
      </c>
      <c r="Y127" s="15">
        <v>42769</v>
      </c>
      <c r="Z127" t="str">
        <f t="shared" si="20"/>
        <v>December</v>
      </c>
      <c r="AA127" t="str">
        <f t="shared" si="21"/>
        <v>February</v>
      </c>
    </row>
    <row r="128" spans="1:27" ht="45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14" t="s">
        <v>8220</v>
      </c>
      <c r="G128" t="s">
        <v>8224</v>
      </c>
      <c r="H128" t="s">
        <v>8246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11"/>
        <v>5.548</v>
      </c>
      <c r="P128" s="6">
        <f t="shared" si="12"/>
        <v>106.69230769230769</v>
      </c>
      <c r="Q128" t="str">
        <f t="shared" si="13"/>
        <v>film &amp; video</v>
      </c>
      <c r="R128" t="str">
        <f t="shared" si="14"/>
        <v>science fiction</v>
      </c>
      <c r="S128" s="28">
        <f t="shared" si="15"/>
        <v>42135.381215277775</v>
      </c>
      <c r="T128" s="28">
        <f t="shared" si="16"/>
        <v>42165.874999999993</v>
      </c>
      <c r="U128">
        <f t="shared" si="17"/>
        <v>2015</v>
      </c>
      <c r="V128" s="15">
        <f t="shared" si="18"/>
        <v>42135</v>
      </c>
      <c r="W128" s="15">
        <f t="shared" si="19"/>
        <v>42165</v>
      </c>
      <c r="X128" s="15">
        <v>42135</v>
      </c>
      <c r="Y128" s="15">
        <v>42165</v>
      </c>
      <c r="Z128" t="str">
        <f t="shared" si="20"/>
        <v>May</v>
      </c>
      <c r="AA128" t="str">
        <f t="shared" si="21"/>
        <v>June</v>
      </c>
    </row>
    <row r="129" spans="1:27" ht="45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14" t="s">
        <v>8220</v>
      </c>
      <c r="G129" t="s">
        <v>8224</v>
      </c>
      <c r="H129" t="s">
        <v>8246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11"/>
        <v>2.375</v>
      </c>
      <c r="P129" s="6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 s="28">
        <f t="shared" si="15"/>
        <v>42067.415983796294</v>
      </c>
      <c r="T129" s="28">
        <f t="shared" si="16"/>
        <v>42097.37431712963</v>
      </c>
      <c r="U129">
        <f t="shared" si="17"/>
        <v>2015</v>
      </c>
      <c r="V129" s="15">
        <f t="shared" si="18"/>
        <v>42067</v>
      </c>
      <c r="W129" s="15">
        <f t="shared" si="19"/>
        <v>42097</v>
      </c>
      <c r="X129" s="15">
        <v>42067</v>
      </c>
      <c r="Y129" s="15">
        <v>42097</v>
      </c>
      <c r="Z129" t="str">
        <f t="shared" si="20"/>
        <v>March</v>
      </c>
      <c r="AA129" t="str">
        <f t="shared" si="21"/>
        <v>April</v>
      </c>
    </row>
    <row r="130" spans="1:27" ht="30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14" t="s">
        <v>8220</v>
      </c>
      <c r="G130" t="s">
        <v>8224</v>
      </c>
      <c r="H130" t="s">
        <v>8246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ref="O130:O193" si="22">SUM(E130/D130)*100</f>
        <v>1.867</v>
      </c>
      <c r="P130" s="6">
        <f t="shared" ref="P130:P193" si="23">SUM(E130/L130)</f>
        <v>311.16666666666669</v>
      </c>
      <c r="Q130" t="str">
        <f t="shared" si="13"/>
        <v>film &amp; video</v>
      </c>
      <c r="R130" t="str">
        <f t="shared" si="14"/>
        <v>science fiction</v>
      </c>
      <c r="S130" s="28">
        <f t="shared" si="15"/>
        <v>42628.019594907404</v>
      </c>
      <c r="T130" s="28">
        <f t="shared" si="16"/>
        <v>42663.019594907404</v>
      </c>
      <c r="U130">
        <f t="shared" si="17"/>
        <v>2016</v>
      </c>
      <c r="V130" s="15">
        <f t="shared" si="18"/>
        <v>42628</v>
      </c>
      <c r="W130" s="15">
        <f t="shared" si="19"/>
        <v>42663</v>
      </c>
      <c r="X130" s="15">
        <v>42628</v>
      </c>
      <c r="Y130" s="15">
        <v>42663</v>
      </c>
      <c r="Z130" t="str">
        <f t="shared" si="20"/>
        <v>September</v>
      </c>
      <c r="AA130" t="str">
        <f t="shared" si="21"/>
        <v>October</v>
      </c>
    </row>
    <row r="131" spans="1:27" ht="45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14" t="s">
        <v>8220</v>
      </c>
      <c r="G131" t="s">
        <v>8224</v>
      </c>
      <c r="H131" t="s">
        <v>8246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si="22"/>
        <v>0</v>
      </c>
      <c r="P131" s="6" t="e">
        <f t="shared" si="23"/>
        <v>#DIV/0!</v>
      </c>
      <c r="Q131" t="str">
        <f t="shared" ref="Q131:Q194" si="24">LEFT(N131,FIND("/", N131) - 1)</f>
        <v>film &amp; video</v>
      </c>
      <c r="R131" t="str">
        <f t="shared" ref="R131:R194" si="25">RIGHT(N131,LEN(N131) - FIND("/",N131))</f>
        <v>science fiction</v>
      </c>
      <c r="S131" s="28">
        <f t="shared" ref="S131:S194" si="26">(J131/86400)+25569+(-5/24)</f>
        <v>41882.728969907403</v>
      </c>
      <c r="T131" s="28">
        <f t="shared" ref="T131:T194" si="27">(I131/86400)+25569+(-5/24)</f>
        <v>41942.728969907403</v>
      </c>
      <c r="U131">
        <f t="shared" ref="U131:U194" si="28">YEAR(S131)</f>
        <v>2014</v>
      </c>
      <c r="V131" s="15">
        <f t="shared" ref="V131:V194" si="29">INT(S131)</f>
        <v>41882</v>
      </c>
      <c r="W131" s="15">
        <f t="shared" ref="W131:W194" si="30">INT(T131)</f>
        <v>41942</v>
      </c>
      <c r="X131" s="15">
        <v>41882</v>
      </c>
      <c r="Y131" s="15">
        <v>41942</v>
      </c>
      <c r="Z131" t="str">
        <f t="shared" ref="Z131:Z194" si="31">TEXT(V131, "mmmm")</f>
        <v>August</v>
      </c>
      <c r="AA131" t="str">
        <f t="shared" ref="AA131:AA194" si="32">TEXT(W131, "mmmm")</f>
        <v>October</v>
      </c>
    </row>
    <row r="132" spans="1:27" ht="45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14" t="s">
        <v>8220</v>
      </c>
      <c r="G132" t="s">
        <v>8225</v>
      </c>
      <c r="H132" t="s">
        <v>8247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22"/>
        <v>0</v>
      </c>
      <c r="P132" s="6" t="e">
        <f t="shared" si="23"/>
        <v>#DIV/0!</v>
      </c>
      <c r="Q132" t="str">
        <f t="shared" si="24"/>
        <v>film &amp; video</v>
      </c>
      <c r="R132" t="str">
        <f t="shared" si="25"/>
        <v>science fiction</v>
      </c>
      <c r="S132" s="28">
        <f t="shared" si="26"/>
        <v>41778.707083333335</v>
      </c>
      <c r="T132" s="28">
        <f t="shared" si="27"/>
        <v>41806.636111111111</v>
      </c>
      <c r="U132">
        <f t="shared" si="28"/>
        <v>2014</v>
      </c>
      <c r="V132" s="15">
        <f t="shared" si="29"/>
        <v>41778</v>
      </c>
      <c r="W132" s="15">
        <f t="shared" si="30"/>
        <v>41806</v>
      </c>
      <c r="X132" s="15">
        <v>41778</v>
      </c>
      <c r="Y132" s="15">
        <v>41806</v>
      </c>
      <c r="Z132" t="str">
        <f t="shared" si="31"/>
        <v>May</v>
      </c>
      <c r="AA132" t="str">
        <f t="shared" si="32"/>
        <v>June</v>
      </c>
    </row>
    <row r="133" spans="1:27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14" t="s">
        <v>8220</v>
      </c>
      <c r="G133" t="s">
        <v>8224</v>
      </c>
      <c r="H133" t="s">
        <v>8246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22"/>
        <v>0</v>
      </c>
      <c r="P133" s="6" t="e">
        <f t="shared" si="23"/>
        <v>#DIV/0!</v>
      </c>
      <c r="Q133" t="str">
        <f t="shared" si="24"/>
        <v>film &amp; video</v>
      </c>
      <c r="R133" t="str">
        <f t="shared" si="25"/>
        <v>science fiction</v>
      </c>
      <c r="S133" s="28">
        <f t="shared" si="26"/>
        <v>42541.629178240742</v>
      </c>
      <c r="T133" s="28">
        <f t="shared" si="27"/>
        <v>42556.791666666664</v>
      </c>
      <c r="U133">
        <f t="shared" si="28"/>
        <v>2016</v>
      </c>
      <c r="V133" s="15">
        <f t="shared" si="29"/>
        <v>42541</v>
      </c>
      <c r="W133" s="15">
        <f t="shared" si="30"/>
        <v>42556</v>
      </c>
      <c r="X133" s="15">
        <v>42541</v>
      </c>
      <c r="Y133" s="15">
        <v>42556</v>
      </c>
      <c r="Z133" t="str">
        <f t="shared" si="31"/>
        <v>June</v>
      </c>
      <c r="AA133" t="str">
        <f t="shared" si="32"/>
        <v>July</v>
      </c>
    </row>
    <row r="134" spans="1:27" ht="45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14" t="s">
        <v>8220</v>
      </c>
      <c r="G134" t="s">
        <v>8224</v>
      </c>
      <c r="H134" t="s">
        <v>8246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22"/>
        <v>9.5687499999999996</v>
      </c>
      <c r="P134" s="6">
        <f t="shared" si="23"/>
        <v>94.506172839506178</v>
      </c>
      <c r="Q134" t="str">
        <f t="shared" si="24"/>
        <v>film &amp; video</v>
      </c>
      <c r="R134" t="str">
        <f t="shared" si="25"/>
        <v>science fiction</v>
      </c>
      <c r="S134" s="28">
        <f t="shared" si="26"/>
        <v>41905.60424768518</v>
      </c>
      <c r="T134" s="28">
        <f t="shared" si="27"/>
        <v>41950.645914351851</v>
      </c>
      <c r="U134">
        <f t="shared" si="28"/>
        <v>2014</v>
      </c>
      <c r="V134" s="15">
        <f t="shared" si="29"/>
        <v>41905</v>
      </c>
      <c r="W134" s="15">
        <f t="shared" si="30"/>
        <v>41950</v>
      </c>
      <c r="X134" s="15">
        <v>41905</v>
      </c>
      <c r="Y134" s="15">
        <v>41950</v>
      </c>
      <c r="Z134" t="str">
        <f t="shared" si="31"/>
        <v>September</v>
      </c>
      <c r="AA134" t="str">
        <f t="shared" si="32"/>
        <v>November</v>
      </c>
    </row>
    <row r="135" spans="1:27" ht="30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14" t="s">
        <v>8220</v>
      </c>
      <c r="G135" t="s">
        <v>8224</v>
      </c>
      <c r="H135" t="s">
        <v>8246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22"/>
        <v>0</v>
      </c>
      <c r="P135" s="6" t="e">
        <f t="shared" si="23"/>
        <v>#DIV/0!</v>
      </c>
      <c r="Q135" t="str">
        <f t="shared" si="24"/>
        <v>film &amp; video</v>
      </c>
      <c r="R135" t="str">
        <f t="shared" si="25"/>
        <v>science fiction</v>
      </c>
      <c r="S135" s="28">
        <f t="shared" si="26"/>
        <v>42491.599351851844</v>
      </c>
      <c r="T135" s="28">
        <f t="shared" si="27"/>
        <v>42521.521527777775</v>
      </c>
      <c r="U135">
        <f t="shared" si="28"/>
        <v>2016</v>
      </c>
      <c r="V135" s="15">
        <f t="shared" si="29"/>
        <v>42491</v>
      </c>
      <c r="W135" s="15">
        <f t="shared" si="30"/>
        <v>42521</v>
      </c>
      <c r="X135" s="15">
        <v>42491</v>
      </c>
      <c r="Y135" s="15">
        <v>42521</v>
      </c>
      <c r="Z135" t="str">
        <f t="shared" si="31"/>
        <v>May</v>
      </c>
      <c r="AA135" t="str">
        <f t="shared" si="32"/>
        <v>May</v>
      </c>
    </row>
    <row r="136" spans="1:27" ht="30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14" t="s">
        <v>8220</v>
      </c>
      <c r="G136" t="s">
        <v>8224</v>
      </c>
      <c r="H136" t="s">
        <v>8246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22"/>
        <v>0</v>
      </c>
      <c r="P136" s="6" t="e">
        <f t="shared" si="23"/>
        <v>#DIV/0!</v>
      </c>
      <c r="Q136" t="str">
        <f t="shared" si="24"/>
        <v>film &amp; video</v>
      </c>
      <c r="R136" t="str">
        <f t="shared" si="25"/>
        <v>science fiction</v>
      </c>
      <c r="S136" s="28">
        <f t="shared" si="26"/>
        <v>42221.701597222222</v>
      </c>
      <c r="T136" s="28">
        <f t="shared" si="27"/>
        <v>42251.499999999993</v>
      </c>
      <c r="U136">
        <f t="shared" si="28"/>
        <v>2015</v>
      </c>
      <c r="V136" s="15">
        <f t="shared" si="29"/>
        <v>42221</v>
      </c>
      <c r="W136" s="15">
        <f t="shared" si="30"/>
        <v>42251</v>
      </c>
      <c r="X136" s="15">
        <v>42221</v>
      </c>
      <c r="Y136" s="15">
        <v>42251</v>
      </c>
      <c r="Z136" t="str">
        <f t="shared" si="31"/>
        <v>August</v>
      </c>
      <c r="AA136" t="str">
        <f t="shared" si="32"/>
        <v>September</v>
      </c>
    </row>
    <row r="137" spans="1:27" ht="45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14" t="s">
        <v>8220</v>
      </c>
      <c r="G137" t="s">
        <v>8224</v>
      </c>
      <c r="H137" t="s">
        <v>8246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22"/>
        <v>13.433333333333334</v>
      </c>
      <c r="P137" s="6">
        <f t="shared" si="23"/>
        <v>80.599999999999994</v>
      </c>
      <c r="Q137" t="str">
        <f t="shared" si="24"/>
        <v>film &amp; video</v>
      </c>
      <c r="R137" t="str">
        <f t="shared" si="25"/>
        <v>science fiction</v>
      </c>
      <c r="S137" s="28">
        <f t="shared" si="26"/>
        <v>41788.173576388886</v>
      </c>
      <c r="T137" s="28">
        <f t="shared" si="27"/>
        <v>41821.583333333328</v>
      </c>
      <c r="U137">
        <f t="shared" si="28"/>
        <v>2014</v>
      </c>
      <c r="V137" s="15">
        <f t="shared" si="29"/>
        <v>41788</v>
      </c>
      <c r="W137" s="15">
        <f t="shared" si="30"/>
        <v>41821</v>
      </c>
      <c r="X137" s="15">
        <v>41788</v>
      </c>
      <c r="Y137" s="15">
        <v>41821</v>
      </c>
      <c r="Z137" t="str">
        <f t="shared" si="31"/>
        <v>May</v>
      </c>
      <c r="AA137" t="str">
        <f t="shared" si="32"/>
        <v>July</v>
      </c>
    </row>
    <row r="138" spans="1:27" ht="45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14" t="s">
        <v>8220</v>
      </c>
      <c r="G138" t="s">
        <v>8224</v>
      </c>
      <c r="H138" t="s">
        <v>8246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22"/>
        <v>0</v>
      </c>
      <c r="P138" s="6" t="e">
        <f t="shared" si="23"/>
        <v>#DIV/0!</v>
      </c>
      <c r="Q138" t="str">
        <f t="shared" si="24"/>
        <v>film &amp; video</v>
      </c>
      <c r="R138" t="str">
        <f t="shared" si="25"/>
        <v>science fiction</v>
      </c>
      <c r="S138" s="28">
        <f t="shared" si="26"/>
        <v>42096.201782407406</v>
      </c>
      <c r="T138" s="28">
        <f t="shared" si="27"/>
        <v>42140.219444444439</v>
      </c>
      <c r="U138">
        <f t="shared" si="28"/>
        <v>2015</v>
      </c>
      <c r="V138" s="15">
        <f t="shared" si="29"/>
        <v>42096</v>
      </c>
      <c r="W138" s="15">
        <f t="shared" si="30"/>
        <v>42140</v>
      </c>
      <c r="X138" s="15">
        <v>42096</v>
      </c>
      <c r="Y138" s="15">
        <v>42140</v>
      </c>
      <c r="Z138" t="str">
        <f t="shared" si="31"/>
        <v>April</v>
      </c>
      <c r="AA138" t="str">
        <f t="shared" si="32"/>
        <v>May</v>
      </c>
    </row>
    <row r="139" spans="1:27" ht="45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14" t="s">
        <v>8220</v>
      </c>
      <c r="G139" t="s">
        <v>8232</v>
      </c>
      <c r="H139" t="s">
        <v>8253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22"/>
        <v>0</v>
      </c>
      <c r="P139" s="6" t="e">
        <f t="shared" si="23"/>
        <v>#DIV/0!</v>
      </c>
      <c r="Q139" t="str">
        <f t="shared" si="24"/>
        <v>film &amp; video</v>
      </c>
      <c r="R139" t="str">
        <f t="shared" si="25"/>
        <v>science fiction</v>
      </c>
      <c r="S139" s="28">
        <f t="shared" si="26"/>
        <v>42239.365659722222</v>
      </c>
      <c r="T139" s="28">
        <f t="shared" si="27"/>
        <v>42289.365659722222</v>
      </c>
      <c r="U139">
        <f t="shared" si="28"/>
        <v>2015</v>
      </c>
      <c r="V139" s="15">
        <f t="shared" si="29"/>
        <v>42239</v>
      </c>
      <c r="W139" s="15">
        <f t="shared" si="30"/>
        <v>42289</v>
      </c>
      <c r="X139" s="15">
        <v>42239</v>
      </c>
      <c r="Y139" s="15">
        <v>42289</v>
      </c>
      <c r="Z139" t="str">
        <f t="shared" si="31"/>
        <v>August</v>
      </c>
      <c r="AA139" t="str">
        <f t="shared" si="32"/>
        <v>October</v>
      </c>
    </row>
    <row r="140" spans="1:27" ht="45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14" t="s">
        <v>8220</v>
      </c>
      <c r="G140" t="s">
        <v>8224</v>
      </c>
      <c r="H140" t="s">
        <v>8246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22"/>
        <v>3.1413333333333333</v>
      </c>
      <c r="P140" s="6">
        <f t="shared" si="23"/>
        <v>81.241379310344826</v>
      </c>
      <c r="Q140" t="str">
        <f t="shared" si="24"/>
        <v>film &amp; video</v>
      </c>
      <c r="R140" t="str">
        <f t="shared" si="25"/>
        <v>science fiction</v>
      </c>
      <c r="S140" s="28">
        <f t="shared" si="26"/>
        <v>42186.049085648141</v>
      </c>
      <c r="T140" s="28">
        <f t="shared" si="27"/>
        <v>42216.999305555553</v>
      </c>
      <c r="U140">
        <f t="shared" si="28"/>
        <v>2015</v>
      </c>
      <c r="V140" s="15">
        <f t="shared" si="29"/>
        <v>42186</v>
      </c>
      <c r="W140" s="15">
        <f t="shared" si="30"/>
        <v>42216</v>
      </c>
      <c r="X140" s="15">
        <v>42186</v>
      </c>
      <c r="Y140" s="15">
        <v>42216</v>
      </c>
      <c r="Z140" t="str">
        <f t="shared" si="31"/>
        <v>July</v>
      </c>
      <c r="AA140" t="str">
        <f t="shared" si="32"/>
        <v>July</v>
      </c>
    </row>
    <row r="141" spans="1:27" ht="30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14" t="s">
        <v>8220</v>
      </c>
      <c r="G141" t="s">
        <v>8224</v>
      </c>
      <c r="H141" t="s">
        <v>8246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22"/>
        <v>100</v>
      </c>
      <c r="P141" s="6">
        <f t="shared" si="23"/>
        <v>500</v>
      </c>
      <c r="Q141" t="str">
        <f t="shared" si="24"/>
        <v>film &amp; video</v>
      </c>
      <c r="R141" t="str">
        <f t="shared" si="25"/>
        <v>science fiction</v>
      </c>
      <c r="S141" s="28">
        <f t="shared" si="26"/>
        <v>42187.712638888886</v>
      </c>
      <c r="T141" s="28">
        <f t="shared" si="27"/>
        <v>42197.712638888886</v>
      </c>
      <c r="U141">
        <f t="shared" si="28"/>
        <v>2015</v>
      </c>
      <c r="V141" s="15">
        <f t="shared" si="29"/>
        <v>42187</v>
      </c>
      <c r="W141" s="15">
        <f t="shared" si="30"/>
        <v>42197</v>
      </c>
      <c r="X141" s="15">
        <v>42187</v>
      </c>
      <c r="Y141" s="15">
        <v>42197</v>
      </c>
      <c r="Z141" t="str">
        <f t="shared" si="31"/>
        <v>July</v>
      </c>
      <c r="AA141" t="str">
        <f t="shared" si="32"/>
        <v>July</v>
      </c>
    </row>
    <row r="142" spans="1:27" ht="45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14" t="s">
        <v>8220</v>
      </c>
      <c r="G142" t="s">
        <v>8224</v>
      </c>
      <c r="H142" t="s">
        <v>8246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22"/>
        <v>0</v>
      </c>
      <c r="P142" s="6" t="e">
        <f t="shared" si="23"/>
        <v>#DIV/0!</v>
      </c>
      <c r="Q142" t="str">
        <f t="shared" si="24"/>
        <v>film &amp; video</v>
      </c>
      <c r="R142" t="str">
        <f t="shared" si="25"/>
        <v>science fiction</v>
      </c>
      <c r="S142" s="28">
        <f t="shared" si="26"/>
        <v>42052.989953703705</v>
      </c>
      <c r="T142" s="28">
        <f t="shared" si="27"/>
        <v>42082.948287037034</v>
      </c>
      <c r="U142">
        <f t="shared" si="28"/>
        <v>2015</v>
      </c>
      <c r="V142" s="15">
        <f t="shared" si="29"/>
        <v>42052</v>
      </c>
      <c r="W142" s="15">
        <f t="shared" si="30"/>
        <v>42082</v>
      </c>
      <c r="X142" s="15">
        <v>42052</v>
      </c>
      <c r="Y142" s="15">
        <v>42082</v>
      </c>
      <c r="Z142" t="str">
        <f t="shared" si="31"/>
        <v>February</v>
      </c>
      <c r="AA142" t="str">
        <f t="shared" si="32"/>
        <v>March</v>
      </c>
    </row>
    <row r="143" spans="1:27" ht="45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14" t="s">
        <v>8220</v>
      </c>
      <c r="G143" t="s">
        <v>8224</v>
      </c>
      <c r="H143" t="s">
        <v>8246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22"/>
        <v>10.775</v>
      </c>
      <c r="P143" s="6">
        <f t="shared" si="23"/>
        <v>46.178571428571431</v>
      </c>
      <c r="Q143" t="str">
        <f t="shared" si="24"/>
        <v>film &amp; video</v>
      </c>
      <c r="R143" t="str">
        <f t="shared" si="25"/>
        <v>science fiction</v>
      </c>
      <c r="S143" s="28">
        <f t="shared" si="26"/>
        <v>42109.944710648146</v>
      </c>
      <c r="T143" s="28">
        <f t="shared" si="27"/>
        <v>42154.944710648146</v>
      </c>
      <c r="U143">
        <f t="shared" si="28"/>
        <v>2015</v>
      </c>
      <c r="V143" s="15">
        <f t="shared" si="29"/>
        <v>42109</v>
      </c>
      <c r="W143" s="15">
        <f t="shared" si="30"/>
        <v>42154</v>
      </c>
      <c r="X143" s="15">
        <v>42109</v>
      </c>
      <c r="Y143" s="15">
        <v>42154</v>
      </c>
      <c r="Z143" t="str">
        <f t="shared" si="31"/>
        <v>April</v>
      </c>
      <c r="AA143" t="str">
        <f t="shared" si="32"/>
        <v>May</v>
      </c>
    </row>
    <row r="144" spans="1:27" ht="45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14" t="s">
        <v>8220</v>
      </c>
      <c r="G144" t="s">
        <v>8224</v>
      </c>
      <c r="H144" t="s">
        <v>8246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22"/>
        <v>0.33333333333333337</v>
      </c>
      <c r="P144" s="6">
        <f t="shared" si="23"/>
        <v>10</v>
      </c>
      <c r="Q144" t="str">
        <f t="shared" si="24"/>
        <v>film &amp; video</v>
      </c>
      <c r="R144" t="str">
        <f t="shared" si="25"/>
        <v>science fiction</v>
      </c>
      <c r="S144" s="28">
        <f t="shared" si="26"/>
        <v>41938.684930555552</v>
      </c>
      <c r="T144" s="28">
        <f t="shared" si="27"/>
        <v>41959.726597222216</v>
      </c>
      <c r="U144">
        <f t="shared" si="28"/>
        <v>2014</v>
      </c>
      <c r="V144" s="15">
        <f t="shared" si="29"/>
        <v>41938</v>
      </c>
      <c r="W144" s="15">
        <f t="shared" si="30"/>
        <v>41959</v>
      </c>
      <c r="X144" s="15">
        <v>41938</v>
      </c>
      <c r="Y144" s="15">
        <v>41959</v>
      </c>
      <c r="Z144" t="str">
        <f t="shared" si="31"/>
        <v>October</v>
      </c>
      <c r="AA144" t="str">
        <f t="shared" si="32"/>
        <v>November</v>
      </c>
    </row>
    <row r="145" spans="1:27" ht="45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14" t="s">
        <v>8220</v>
      </c>
      <c r="G145" t="s">
        <v>8226</v>
      </c>
      <c r="H145" t="s">
        <v>8248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22"/>
        <v>0</v>
      </c>
      <c r="P145" s="6" t="e">
        <f t="shared" si="23"/>
        <v>#DIV/0!</v>
      </c>
      <c r="Q145" t="str">
        <f t="shared" si="24"/>
        <v>film &amp; video</v>
      </c>
      <c r="R145" t="str">
        <f t="shared" si="25"/>
        <v>science fiction</v>
      </c>
      <c r="S145" s="28">
        <f t="shared" si="26"/>
        <v>42558.855810185181</v>
      </c>
      <c r="T145" s="28">
        <f t="shared" si="27"/>
        <v>42616.038194444445</v>
      </c>
      <c r="U145">
        <f t="shared" si="28"/>
        <v>2016</v>
      </c>
      <c r="V145" s="15">
        <f t="shared" si="29"/>
        <v>42558</v>
      </c>
      <c r="W145" s="15">
        <f t="shared" si="30"/>
        <v>42616</v>
      </c>
      <c r="X145" s="15">
        <v>42558</v>
      </c>
      <c r="Y145" s="15">
        <v>42616</v>
      </c>
      <c r="Z145" t="str">
        <f t="shared" si="31"/>
        <v>July</v>
      </c>
      <c r="AA145" t="str">
        <f t="shared" si="32"/>
        <v>September</v>
      </c>
    </row>
    <row r="146" spans="1:27" ht="45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14" t="s">
        <v>8220</v>
      </c>
      <c r="G146" t="s">
        <v>8229</v>
      </c>
      <c r="H146" t="s">
        <v>8251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22"/>
        <v>27.6</v>
      </c>
      <c r="P146" s="6">
        <f t="shared" si="23"/>
        <v>55.945945945945944</v>
      </c>
      <c r="Q146" t="str">
        <f t="shared" si="24"/>
        <v>film &amp; video</v>
      </c>
      <c r="R146" t="str">
        <f t="shared" si="25"/>
        <v>science fiction</v>
      </c>
      <c r="S146" s="28">
        <f t="shared" si="26"/>
        <v>42047.554074074076</v>
      </c>
      <c r="T146" s="28">
        <f t="shared" si="27"/>
        <v>42107.512407407405</v>
      </c>
      <c r="U146">
        <f t="shared" si="28"/>
        <v>2015</v>
      </c>
      <c r="V146" s="15">
        <f t="shared" si="29"/>
        <v>42047</v>
      </c>
      <c r="W146" s="15">
        <f t="shared" si="30"/>
        <v>42107</v>
      </c>
      <c r="X146" s="15">
        <v>42047</v>
      </c>
      <c r="Y146" s="15">
        <v>42107</v>
      </c>
      <c r="Z146" t="str">
        <f t="shared" si="31"/>
        <v>February</v>
      </c>
      <c r="AA146" t="str">
        <f t="shared" si="32"/>
        <v>April</v>
      </c>
    </row>
    <row r="147" spans="1:27" ht="45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14" t="s">
        <v>8220</v>
      </c>
      <c r="G147" t="s">
        <v>8224</v>
      </c>
      <c r="H147" t="s">
        <v>8246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22"/>
        <v>7.5111111111111111</v>
      </c>
      <c r="P147" s="6">
        <f t="shared" si="23"/>
        <v>37.555555555555557</v>
      </c>
      <c r="Q147" t="str">
        <f t="shared" si="24"/>
        <v>film &amp; video</v>
      </c>
      <c r="R147" t="str">
        <f t="shared" si="25"/>
        <v>science fiction</v>
      </c>
      <c r="S147" s="28">
        <f t="shared" si="26"/>
        <v>42200.333935185183</v>
      </c>
      <c r="T147" s="28">
        <f t="shared" si="27"/>
        <v>42227.333935185183</v>
      </c>
      <c r="U147">
        <f t="shared" si="28"/>
        <v>2015</v>
      </c>
      <c r="V147" s="15">
        <f t="shared" si="29"/>
        <v>42200</v>
      </c>
      <c r="W147" s="15">
        <f t="shared" si="30"/>
        <v>42227</v>
      </c>
      <c r="X147" s="15">
        <v>42200</v>
      </c>
      <c r="Y147" s="15">
        <v>42227</v>
      </c>
      <c r="Z147" t="str">
        <f t="shared" si="31"/>
        <v>July</v>
      </c>
      <c r="AA147" t="str">
        <f t="shared" si="32"/>
        <v>August</v>
      </c>
    </row>
    <row r="148" spans="1:27" ht="45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14" t="s">
        <v>8220</v>
      </c>
      <c r="G148" t="s">
        <v>8224</v>
      </c>
      <c r="H148" t="s">
        <v>8246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22"/>
        <v>0.57499999999999996</v>
      </c>
      <c r="P148" s="6">
        <f t="shared" si="23"/>
        <v>38.333333333333336</v>
      </c>
      <c r="Q148" t="str">
        <f t="shared" si="24"/>
        <v>film &amp; video</v>
      </c>
      <c r="R148" t="str">
        <f t="shared" si="25"/>
        <v>science fiction</v>
      </c>
      <c r="S148" s="28">
        <f t="shared" si="26"/>
        <v>42692.807847222219</v>
      </c>
      <c r="T148" s="28">
        <f t="shared" si="27"/>
        <v>42752.807847222219</v>
      </c>
      <c r="U148">
        <f t="shared" si="28"/>
        <v>2016</v>
      </c>
      <c r="V148" s="15">
        <f t="shared" si="29"/>
        <v>42692</v>
      </c>
      <c r="W148" s="15">
        <f t="shared" si="30"/>
        <v>42752</v>
      </c>
      <c r="X148" s="15">
        <v>42692</v>
      </c>
      <c r="Y148" s="15">
        <v>42752</v>
      </c>
      <c r="Z148" t="str">
        <f t="shared" si="31"/>
        <v>November</v>
      </c>
      <c r="AA148" t="str">
        <f t="shared" si="32"/>
        <v>January</v>
      </c>
    </row>
    <row r="149" spans="1:27" ht="30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14" t="s">
        <v>8220</v>
      </c>
      <c r="G149" t="s">
        <v>8225</v>
      </c>
      <c r="H149" t="s">
        <v>8247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22"/>
        <v>0</v>
      </c>
      <c r="P149" s="6" t="e">
        <f t="shared" si="23"/>
        <v>#DIV/0!</v>
      </c>
      <c r="Q149" t="str">
        <f t="shared" si="24"/>
        <v>film &amp; video</v>
      </c>
      <c r="R149" t="str">
        <f t="shared" si="25"/>
        <v>science fiction</v>
      </c>
      <c r="S149" s="28">
        <f t="shared" si="26"/>
        <v>41969.559490740743</v>
      </c>
      <c r="T149" s="28">
        <f t="shared" si="27"/>
        <v>42012.554166666661</v>
      </c>
      <c r="U149">
        <f t="shared" si="28"/>
        <v>2014</v>
      </c>
      <c r="V149" s="15">
        <f t="shared" si="29"/>
        <v>41969</v>
      </c>
      <c r="W149" s="15">
        <f t="shared" si="30"/>
        <v>42012</v>
      </c>
      <c r="X149" s="15">
        <v>41969</v>
      </c>
      <c r="Y149" s="15">
        <v>42012</v>
      </c>
      <c r="Z149" t="str">
        <f t="shared" si="31"/>
        <v>November</v>
      </c>
      <c r="AA149" t="str">
        <f t="shared" si="32"/>
        <v>January</v>
      </c>
    </row>
    <row r="150" spans="1:27" ht="45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14" t="s">
        <v>8220</v>
      </c>
      <c r="G150" t="s">
        <v>8224</v>
      </c>
      <c r="H150" t="s">
        <v>8246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22"/>
        <v>0.08</v>
      </c>
      <c r="P150" s="6">
        <f t="shared" si="23"/>
        <v>20</v>
      </c>
      <c r="Q150" t="str">
        <f t="shared" si="24"/>
        <v>film &amp; video</v>
      </c>
      <c r="R150" t="str">
        <f t="shared" si="25"/>
        <v>science fiction</v>
      </c>
      <c r="S150" s="28">
        <f t="shared" si="26"/>
        <v>42397.073333333326</v>
      </c>
      <c r="T150" s="28">
        <f t="shared" si="27"/>
        <v>42427.073333333326</v>
      </c>
      <c r="U150">
        <f t="shared" si="28"/>
        <v>2016</v>
      </c>
      <c r="V150" s="15">
        <f t="shared" si="29"/>
        <v>42397</v>
      </c>
      <c r="W150" s="15">
        <f t="shared" si="30"/>
        <v>42427</v>
      </c>
      <c r="X150" s="15">
        <v>42397</v>
      </c>
      <c r="Y150" s="15">
        <v>42427</v>
      </c>
      <c r="Z150" t="str">
        <f t="shared" si="31"/>
        <v>January</v>
      </c>
      <c r="AA150" t="str">
        <f t="shared" si="32"/>
        <v>February</v>
      </c>
    </row>
    <row r="151" spans="1:27" ht="45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14" t="s">
        <v>8220</v>
      </c>
      <c r="G151" t="s">
        <v>8224</v>
      </c>
      <c r="H151" t="s">
        <v>8246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22"/>
        <v>0.91999999999999993</v>
      </c>
      <c r="P151" s="6">
        <f t="shared" si="23"/>
        <v>15.333333333333334</v>
      </c>
      <c r="Q151" t="str">
        <f t="shared" si="24"/>
        <v>film &amp; video</v>
      </c>
      <c r="R151" t="str">
        <f t="shared" si="25"/>
        <v>science fiction</v>
      </c>
      <c r="S151" s="28">
        <f t="shared" si="26"/>
        <v>41967.963773148142</v>
      </c>
      <c r="T151" s="28">
        <f t="shared" si="27"/>
        <v>41998.124999999993</v>
      </c>
      <c r="U151">
        <f t="shared" si="28"/>
        <v>2014</v>
      </c>
      <c r="V151" s="15">
        <f t="shared" si="29"/>
        <v>41967</v>
      </c>
      <c r="W151" s="15">
        <f t="shared" si="30"/>
        <v>41998</v>
      </c>
      <c r="X151" s="15">
        <v>41967</v>
      </c>
      <c r="Y151" s="15">
        <v>41998</v>
      </c>
      <c r="Z151" t="str">
        <f t="shared" si="31"/>
        <v>November</v>
      </c>
      <c r="AA151" t="str">
        <f t="shared" si="32"/>
        <v>December</v>
      </c>
    </row>
    <row r="152" spans="1:27" ht="45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14" t="s">
        <v>8220</v>
      </c>
      <c r="G152" t="s">
        <v>8224</v>
      </c>
      <c r="H152" t="s">
        <v>8246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22"/>
        <v>23.163076923076922</v>
      </c>
      <c r="P152" s="6">
        <f t="shared" si="23"/>
        <v>449.43283582089555</v>
      </c>
      <c r="Q152" t="str">
        <f t="shared" si="24"/>
        <v>film &amp; video</v>
      </c>
      <c r="R152" t="str">
        <f t="shared" si="25"/>
        <v>science fiction</v>
      </c>
      <c r="S152" s="28">
        <f t="shared" si="26"/>
        <v>42089.95349537037</v>
      </c>
      <c r="T152" s="28">
        <f t="shared" si="27"/>
        <v>42149.95349537037</v>
      </c>
      <c r="U152">
        <f t="shared" si="28"/>
        <v>2015</v>
      </c>
      <c r="V152" s="15">
        <f t="shared" si="29"/>
        <v>42089</v>
      </c>
      <c r="W152" s="15">
        <f t="shared" si="30"/>
        <v>42149</v>
      </c>
      <c r="X152" s="15">
        <v>42089</v>
      </c>
      <c r="Y152" s="15">
        <v>42149</v>
      </c>
      <c r="Z152" t="str">
        <f t="shared" si="31"/>
        <v>March</v>
      </c>
      <c r="AA152" t="str">
        <f t="shared" si="32"/>
        <v>May</v>
      </c>
    </row>
    <row r="153" spans="1:27" ht="45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14" t="s">
        <v>8220</v>
      </c>
      <c r="G153" t="s">
        <v>8226</v>
      </c>
      <c r="H153" t="s">
        <v>8248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22"/>
        <v>5.5999999999999994E-2</v>
      </c>
      <c r="P153" s="6">
        <f t="shared" si="23"/>
        <v>28</v>
      </c>
      <c r="Q153" t="str">
        <f t="shared" si="24"/>
        <v>film &amp; video</v>
      </c>
      <c r="R153" t="str">
        <f t="shared" si="25"/>
        <v>science fiction</v>
      </c>
      <c r="S153" s="28">
        <f t="shared" si="26"/>
        <v>42113.342488425922</v>
      </c>
      <c r="T153" s="28">
        <f t="shared" si="27"/>
        <v>42173.342488425922</v>
      </c>
      <c r="U153">
        <f t="shared" si="28"/>
        <v>2015</v>
      </c>
      <c r="V153" s="15">
        <f t="shared" si="29"/>
        <v>42113</v>
      </c>
      <c r="W153" s="15">
        <f t="shared" si="30"/>
        <v>42173</v>
      </c>
      <c r="X153" s="15">
        <v>42113</v>
      </c>
      <c r="Y153" s="15">
        <v>42173</v>
      </c>
      <c r="Z153" t="str">
        <f t="shared" si="31"/>
        <v>April</v>
      </c>
      <c r="AA153" t="str">
        <f t="shared" si="32"/>
        <v>June</v>
      </c>
    </row>
    <row r="154" spans="1:27" ht="30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14" t="s">
        <v>8220</v>
      </c>
      <c r="G154" t="s">
        <v>8224</v>
      </c>
      <c r="H154" t="s">
        <v>8246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22"/>
        <v>7.8947368421052634E-3</v>
      </c>
      <c r="P154" s="6">
        <f t="shared" si="23"/>
        <v>15</v>
      </c>
      <c r="Q154" t="str">
        <f t="shared" si="24"/>
        <v>film &amp; video</v>
      </c>
      <c r="R154" t="str">
        <f t="shared" si="25"/>
        <v>science fiction</v>
      </c>
      <c r="S154" s="28">
        <f t="shared" si="26"/>
        <v>41874.869212962956</v>
      </c>
      <c r="T154" s="28">
        <f t="shared" si="27"/>
        <v>41904.869212962956</v>
      </c>
      <c r="U154">
        <f t="shared" si="28"/>
        <v>2014</v>
      </c>
      <c r="V154" s="15">
        <f t="shared" si="29"/>
        <v>41874</v>
      </c>
      <c r="W154" s="15">
        <f t="shared" si="30"/>
        <v>41904</v>
      </c>
      <c r="X154" s="15">
        <v>41874</v>
      </c>
      <c r="Y154" s="15">
        <v>41904</v>
      </c>
      <c r="Z154" t="str">
        <f t="shared" si="31"/>
        <v>August</v>
      </c>
      <c r="AA154" t="str">
        <f t="shared" si="32"/>
        <v>September</v>
      </c>
    </row>
    <row r="155" spans="1:27" ht="45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14" t="s">
        <v>8220</v>
      </c>
      <c r="G155" t="s">
        <v>8224</v>
      </c>
      <c r="H155" t="s">
        <v>8246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22"/>
        <v>0.71799999999999997</v>
      </c>
      <c r="P155" s="6">
        <f t="shared" si="23"/>
        <v>35.9</v>
      </c>
      <c r="Q155" t="str">
        <f t="shared" si="24"/>
        <v>film &amp; video</v>
      </c>
      <c r="R155" t="str">
        <f t="shared" si="25"/>
        <v>science fiction</v>
      </c>
      <c r="S155" s="28">
        <f t="shared" si="26"/>
        <v>41933.377824074072</v>
      </c>
      <c r="T155" s="28">
        <f t="shared" si="27"/>
        <v>41975.419490740744</v>
      </c>
      <c r="U155">
        <f t="shared" si="28"/>
        <v>2014</v>
      </c>
      <c r="V155" s="15">
        <f t="shared" si="29"/>
        <v>41933</v>
      </c>
      <c r="W155" s="15">
        <f t="shared" si="30"/>
        <v>41975</v>
      </c>
      <c r="X155" s="15">
        <v>41933</v>
      </c>
      <c r="Y155" s="15">
        <v>41975</v>
      </c>
      <c r="Z155" t="str">
        <f t="shared" si="31"/>
        <v>October</v>
      </c>
      <c r="AA155" t="str">
        <f t="shared" si="32"/>
        <v>December</v>
      </c>
    </row>
    <row r="156" spans="1:27" ht="30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14" t="s">
        <v>8220</v>
      </c>
      <c r="G156" t="s">
        <v>8224</v>
      </c>
      <c r="H156" t="s">
        <v>8246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22"/>
        <v>2.666666666666667</v>
      </c>
      <c r="P156" s="6">
        <f t="shared" si="23"/>
        <v>13.333333333333334</v>
      </c>
      <c r="Q156" t="str">
        <f t="shared" si="24"/>
        <v>film &amp; video</v>
      </c>
      <c r="R156" t="str">
        <f t="shared" si="25"/>
        <v>science fiction</v>
      </c>
      <c r="S156" s="28">
        <f t="shared" si="26"/>
        <v>42115.339062499996</v>
      </c>
      <c r="T156" s="28">
        <f t="shared" si="27"/>
        <v>42158.339062499996</v>
      </c>
      <c r="U156">
        <f t="shared" si="28"/>
        <v>2015</v>
      </c>
      <c r="V156" s="15">
        <f t="shared" si="29"/>
        <v>42115</v>
      </c>
      <c r="W156" s="15">
        <f t="shared" si="30"/>
        <v>42158</v>
      </c>
      <c r="X156" s="15">
        <v>42115</v>
      </c>
      <c r="Y156" s="15">
        <v>42158</v>
      </c>
      <c r="Z156" t="str">
        <f t="shared" si="31"/>
        <v>April</v>
      </c>
      <c r="AA156" t="str">
        <f t="shared" si="32"/>
        <v>June</v>
      </c>
    </row>
    <row r="157" spans="1:27" ht="60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14" t="s">
        <v>8220</v>
      </c>
      <c r="G157" t="s">
        <v>8224</v>
      </c>
      <c r="H157" t="s">
        <v>8246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22"/>
        <v>6.0000000000000001E-3</v>
      </c>
      <c r="P157" s="6">
        <f t="shared" si="23"/>
        <v>20.25</v>
      </c>
      <c r="Q157" t="str">
        <f t="shared" si="24"/>
        <v>film &amp; video</v>
      </c>
      <c r="R157" t="str">
        <f t="shared" si="25"/>
        <v>science fiction</v>
      </c>
      <c r="S157" s="28">
        <f t="shared" si="26"/>
        <v>42168.351099537038</v>
      </c>
      <c r="T157" s="28">
        <f t="shared" si="27"/>
        <v>42208.351099537038</v>
      </c>
      <c r="U157">
        <f t="shared" si="28"/>
        <v>2015</v>
      </c>
      <c r="V157" s="15">
        <f t="shared" si="29"/>
        <v>42168</v>
      </c>
      <c r="W157" s="15">
        <f t="shared" si="30"/>
        <v>42208</v>
      </c>
      <c r="X157" s="15">
        <v>42168</v>
      </c>
      <c r="Y157" s="15">
        <v>42208</v>
      </c>
      <c r="Z157" t="str">
        <f t="shared" si="31"/>
        <v>June</v>
      </c>
      <c r="AA157" t="str">
        <f t="shared" si="32"/>
        <v>July</v>
      </c>
    </row>
    <row r="158" spans="1:27" ht="45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14" t="s">
        <v>8220</v>
      </c>
      <c r="G158" t="s">
        <v>8229</v>
      </c>
      <c r="H158" t="s">
        <v>8251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22"/>
        <v>5.0999999999999996</v>
      </c>
      <c r="P158" s="6">
        <f t="shared" si="23"/>
        <v>119</v>
      </c>
      <c r="Q158" t="str">
        <f t="shared" si="24"/>
        <v>film &amp; video</v>
      </c>
      <c r="R158" t="str">
        <f t="shared" si="25"/>
        <v>science fiction</v>
      </c>
      <c r="S158" s="28">
        <f t="shared" si="26"/>
        <v>41793.916620370372</v>
      </c>
      <c r="T158" s="28">
        <f t="shared" si="27"/>
        <v>41853.916620370372</v>
      </c>
      <c r="U158">
        <f t="shared" si="28"/>
        <v>2014</v>
      </c>
      <c r="V158" s="15">
        <f t="shared" si="29"/>
        <v>41793</v>
      </c>
      <c r="W158" s="15">
        <f t="shared" si="30"/>
        <v>41853</v>
      </c>
      <c r="X158" s="15">
        <v>41793</v>
      </c>
      <c r="Y158" s="15">
        <v>41853</v>
      </c>
      <c r="Z158" t="str">
        <f t="shared" si="31"/>
        <v>June</v>
      </c>
      <c r="AA158" t="str">
        <f t="shared" si="32"/>
        <v>August</v>
      </c>
    </row>
    <row r="159" spans="1:27" ht="45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14" t="s">
        <v>8220</v>
      </c>
      <c r="G159" t="s">
        <v>8224</v>
      </c>
      <c r="H159" t="s">
        <v>8246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22"/>
        <v>0.26711185308848079</v>
      </c>
      <c r="P159" s="6">
        <f t="shared" si="23"/>
        <v>4</v>
      </c>
      <c r="Q159" t="str">
        <f t="shared" si="24"/>
        <v>film &amp; video</v>
      </c>
      <c r="R159" t="str">
        <f t="shared" si="25"/>
        <v>science fiction</v>
      </c>
      <c r="S159" s="28">
        <f t="shared" si="26"/>
        <v>42396.703379629624</v>
      </c>
      <c r="T159" s="28">
        <f t="shared" si="27"/>
        <v>42426.703379629624</v>
      </c>
      <c r="U159">
        <f t="shared" si="28"/>
        <v>2016</v>
      </c>
      <c r="V159" s="15">
        <f t="shared" si="29"/>
        <v>42396</v>
      </c>
      <c r="W159" s="15">
        <f t="shared" si="30"/>
        <v>42426</v>
      </c>
      <c r="X159" s="15">
        <v>42396</v>
      </c>
      <c r="Y159" s="15">
        <v>42426</v>
      </c>
      <c r="Z159" t="str">
        <f t="shared" si="31"/>
        <v>January</v>
      </c>
      <c r="AA159" t="str">
        <f t="shared" si="32"/>
        <v>February</v>
      </c>
    </row>
    <row r="160" spans="1:27" ht="45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14" t="s">
        <v>8220</v>
      </c>
      <c r="G160" t="s">
        <v>8224</v>
      </c>
      <c r="H160" t="s">
        <v>8246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22"/>
        <v>0</v>
      </c>
      <c r="P160" s="6" t="e">
        <f t="shared" si="23"/>
        <v>#DIV/0!</v>
      </c>
      <c r="Q160" t="str">
        <f t="shared" si="24"/>
        <v>film &amp; video</v>
      </c>
      <c r="R160" t="str">
        <f t="shared" si="25"/>
        <v>science fiction</v>
      </c>
      <c r="S160" s="28">
        <f t="shared" si="26"/>
        <v>41903.868379629625</v>
      </c>
      <c r="T160" s="28">
        <f t="shared" si="27"/>
        <v>41933.868379629625</v>
      </c>
      <c r="U160">
        <f t="shared" si="28"/>
        <v>2014</v>
      </c>
      <c r="V160" s="15">
        <f t="shared" si="29"/>
        <v>41903</v>
      </c>
      <c r="W160" s="15">
        <f t="shared" si="30"/>
        <v>41933</v>
      </c>
      <c r="X160" s="15">
        <v>41903</v>
      </c>
      <c r="Y160" s="15">
        <v>41933</v>
      </c>
      <c r="Z160" t="str">
        <f t="shared" si="31"/>
        <v>September</v>
      </c>
      <c r="AA160" t="str">
        <f t="shared" si="32"/>
        <v>October</v>
      </c>
    </row>
    <row r="161" spans="1:27" ht="45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14" t="s">
        <v>8220</v>
      </c>
      <c r="G161" t="s">
        <v>8224</v>
      </c>
      <c r="H161" t="s">
        <v>8246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22"/>
        <v>2E-3</v>
      </c>
      <c r="P161" s="6">
        <f t="shared" si="23"/>
        <v>10</v>
      </c>
      <c r="Q161" t="str">
        <f t="shared" si="24"/>
        <v>film &amp; video</v>
      </c>
      <c r="R161" t="str">
        <f t="shared" si="25"/>
        <v>science fiction</v>
      </c>
      <c r="S161" s="28">
        <f t="shared" si="26"/>
        <v>42514.226215277777</v>
      </c>
      <c r="T161" s="28">
        <f t="shared" si="27"/>
        <v>42554.226215277777</v>
      </c>
      <c r="U161">
        <f t="shared" si="28"/>
        <v>2016</v>
      </c>
      <c r="V161" s="15">
        <f t="shared" si="29"/>
        <v>42514</v>
      </c>
      <c r="W161" s="15">
        <f t="shared" si="30"/>
        <v>42554</v>
      </c>
      <c r="X161" s="15">
        <v>42514</v>
      </c>
      <c r="Y161" s="15">
        <v>42554</v>
      </c>
      <c r="Z161" t="str">
        <f t="shared" si="31"/>
        <v>May</v>
      </c>
      <c r="AA161" t="str">
        <f t="shared" si="32"/>
        <v>July</v>
      </c>
    </row>
    <row r="162" spans="1:27" ht="45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14" t="s">
        <v>8221</v>
      </c>
      <c r="G162" t="s">
        <v>8224</v>
      </c>
      <c r="H162" t="s">
        <v>8246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22"/>
        <v>0</v>
      </c>
      <c r="P162" s="6" t="e">
        <f t="shared" si="23"/>
        <v>#DIV/0!</v>
      </c>
      <c r="Q162" t="str">
        <f t="shared" si="24"/>
        <v>film &amp; video</v>
      </c>
      <c r="R162" t="str">
        <f t="shared" si="25"/>
        <v>drama</v>
      </c>
      <c r="S162" s="28">
        <f t="shared" si="26"/>
        <v>42171.70475694444</v>
      </c>
      <c r="T162" s="28">
        <f t="shared" si="27"/>
        <v>42231.70475694444</v>
      </c>
      <c r="U162">
        <f t="shared" si="28"/>
        <v>2015</v>
      </c>
      <c r="V162" s="15">
        <f t="shared" si="29"/>
        <v>42171</v>
      </c>
      <c r="W162" s="15">
        <f t="shared" si="30"/>
        <v>42231</v>
      </c>
      <c r="X162" s="15">
        <v>42171</v>
      </c>
      <c r="Y162" s="15">
        <v>42231</v>
      </c>
      <c r="Z162" t="str">
        <f t="shared" si="31"/>
        <v>June</v>
      </c>
      <c r="AA162" t="str">
        <f t="shared" si="32"/>
        <v>August</v>
      </c>
    </row>
    <row r="163" spans="1:27" ht="45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14" t="s">
        <v>8221</v>
      </c>
      <c r="G163" t="s">
        <v>8224</v>
      </c>
      <c r="H163" t="s">
        <v>8246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22"/>
        <v>0.01</v>
      </c>
      <c r="P163" s="6">
        <f t="shared" si="23"/>
        <v>5</v>
      </c>
      <c r="Q163" t="str">
        <f t="shared" si="24"/>
        <v>film &amp; video</v>
      </c>
      <c r="R163" t="str">
        <f t="shared" si="25"/>
        <v>drama</v>
      </c>
      <c r="S163" s="28">
        <f t="shared" si="26"/>
        <v>41792.479108796295</v>
      </c>
      <c r="T163" s="28">
        <f t="shared" si="27"/>
        <v>41822.479108796295</v>
      </c>
      <c r="U163">
        <f t="shared" si="28"/>
        <v>2014</v>
      </c>
      <c r="V163" s="15">
        <f t="shared" si="29"/>
        <v>41792</v>
      </c>
      <c r="W163" s="15">
        <f t="shared" si="30"/>
        <v>41822</v>
      </c>
      <c r="X163" s="15">
        <v>41792</v>
      </c>
      <c r="Y163" s="15">
        <v>41822</v>
      </c>
      <c r="Z163" t="str">
        <f t="shared" si="31"/>
        <v>June</v>
      </c>
      <c r="AA163" t="str">
        <f t="shared" si="32"/>
        <v>July</v>
      </c>
    </row>
    <row r="164" spans="1:27" ht="45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14" t="s">
        <v>8221</v>
      </c>
      <c r="G164" t="s">
        <v>8224</v>
      </c>
      <c r="H164" t="s">
        <v>8246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22"/>
        <v>15.535714285714286</v>
      </c>
      <c r="P164" s="6">
        <f t="shared" si="23"/>
        <v>43.5</v>
      </c>
      <c r="Q164" t="str">
        <f t="shared" si="24"/>
        <v>film &amp; video</v>
      </c>
      <c r="R164" t="str">
        <f t="shared" si="25"/>
        <v>drama</v>
      </c>
      <c r="S164" s="28">
        <f t="shared" si="26"/>
        <v>41834.91847222222</v>
      </c>
      <c r="T164" s="28">
        <f t="shared" si="27"/>
        <v>41867.779166666667</v>
      </c>
      <c r="U164">
        <f t="shared" si="28"/>
        <v>2014</v>
      </c>
      <c r="V164" s="15">
        <f t="shared" si="29"/>
        <v>41834</v>
      </c>
      <c r="W164" s="15">
        <f t="shared" si="30"/>
        <v>41867</v>
      </c>
      <c r="X164" s="15">
        <v>41834</v>
      </c>
      <c r="Y164" s="15">
        <v>41867</v>
      </c>
      <c r="Z164" t="str">
        <f t="shared" si="31"/>
        <v>July</v>
      </c>
      <c r="AA164" t="str">
        <f t="shared" si="32"/>
        <v>August</v>
      </c>
    </row>
    <row r="165" spans="1:27" ht="60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14" t="s">
        <v>8221</v>
      </c>
      <c r="G165" t="s">
        <v>8224</v>
      </c>
      <c r="H165" t="s">
        <v>8246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22"/>
        <v>0</v>
      </c>
      <c r="P165" s="6" t="e">
        <f t="shared" si="23"/>
        <v>#DIV/0!</v>
      </c>
      <c r="Q165" t="str">
        <f t="shared" si="24"/>
        <v>film &amp; video</v>
      </c>
      <c r="R165" t="str">
        <f t="shared" si="25"/>
        <v>drama</v>
      </c>
      <c r="S165" s="28">
        <f t="shared" si="26"/>
        <v>42243.752939814811</v>
      </c>
      <c r="T165" s="28">
        <f t="shared" si="27"/>
        <v>42277.791666666664</v>
      </c>
      <c r="U165">
        <f t="shared" si="28"/>
        <v>2015</v>
      </c>
      <c r="V165" s="15">
        <f t="shared" si="29"/>
        <v>42243</v>
      </c>
      <c r="W165" s="15">
        <f t="shared" si="30"/>
        <v>42277</v>
      </c>
      <c r="X165" s="15">
        <v>42243</v>
      </c>
      <c r="Y165" s="15">
        <v>42277</v>
      </c>
      <c r="Z165" t="str">
        <f t="shared" si="31"/>
        <v>August</v>
      </c>
      <c r="AA165" t="str">
        <f t="shared" si="32"/>
        <v>September</v>
      </c>
    </row>
    <row r="166" spans="1:27" ht="45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14" t="s">
        <v>8221</v>
      </c>
      <c r="G166" t="s">
        <v>8224</v>
      </c>
      <c r="H166" t="s">
        <v>8246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22"/>
        <v>0.53333333333333333</v>
      </c>
      <c r="P166" s="6">
        <f t="shared" si="23"/>
        <v>91.428571428571431</v>
      </c>
      <c r="Q166" t="str">
        <f t="shared" si="24"/>
        <v>film &amp; video</v>
      </c>
      <c r="R166" t="str">
        <f t="shared" si="25"/>
        <v>drama</v>
      </c>
      <c r="S166" s="28">
        <f t="shared" si="26"/>
        <v>41841.554409722223</v>
      </c>
      <c r="T166" s="28">
        <f t="shared" si="27"/>
        <v>41901.554409722223</v>
      </c>
      <c r="U166">
        <f t="shared" si="28"/>
        <v>2014</v>
      </c>
      <c r="V166" s="15">
        <f t="shared" si="29"/>
        <v>41841</v>
      </c>
      <c r="W166" s="15">
        <f t="shared" si="30"/>
        <v>41901</v>
      </c>
      <c r="X166" s="15">
        <v>41841</v>
      </c>
      <c r="Y166" s="15">
        <v>41901</v>
      </c>
      <c r="Z166" t="str">
        <f t="shared" si="31"/>
        <v>July</v>
      </c>
      <c r="AA166" t="str">
        <f t="shared" si="32"/>
        <v>September</v>
      </c>
    </row>
    <row r="167" spans="1:27" ht="30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14" t="s">
        <v>8221</v>
      </c>
      <c r="G167" t="s">
        <v>8225</v>
      </c>
      <c r="H167" t="s">
        <v>8247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22"/>
        <v>0</v>
      </c>
      <c r="P167" s="6" t="e">
        <f t="shared" si="23"/>
        <v>#DIV/0!</v>
      </c>
      <c r="Q167" t="str">
        <f t="shared" si="24"/>
        <v>film &amp; video</v>
      </c>
      <c r="R167" t="str">
        <f t="shared" si="25"/>
        <v>drama</v>
      </c>
      <c r="S167" s="28">
        <f t="shared" si="26"/>
        <v>42351.450509259252</v>
      </c>
      <c r="T167" s="28">
        <f t="shared" si="27"/>
        <v>42381.450509259252</v>
      </c>
      <c r="U167">
        <f t="shared" si="28"/>
        <v>2015</v>
      </c>
      <c r="V167" s="15">
        <f t="shared" si="29"/>
        <v>42351</v>
      </c>
      <c r="W167" s="15">
        <f t="shared" si="30"/>
        <v>42381</v>
      </c>
      <c r="X167" s="15">
        <v>42351</v>
      </c>
      <c r="Y167" s="15">
        <v>42381</v>
      </c>
      <c r="Z167" t="str">
        <f t="shared" si="31"/>
        <v>December</v>
      </c>
      <c r="AA167" t="str">
        <f t="shared" si="32"/>
        <v>January</v>
      </c>
    </row>
    <row r="168" spans="1:27" ht="45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14" t="s">
        <v>8221</v>
      </c>
      <c r="G168" t="s">
        <v>8224</v>
      </c>
      <c r="H168" t="s">
        <v>8246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22"/>
        <v>60</v>
      </c>
      <c r="P168" s="6">
        <f t="shared" si="23"/>
        <v>3000</v>
      </c>
      <c r="Q168" t="str">
        <f t="shared" si="24"/>
        <v>film &amp; video</v>
      </c>
      <c r="R168" t="str">
        <f t="shared" si="25"/>
        <v>drama</v>
      </c>
      <c r="S168" s="28">
        <f t="shared" si="26"/>
        <v>42720.867615740739</v>
      </c>
      <c r="T168" s="28">
        <f t="shared" si="27"/>
        <v>42750.867615740739</v>
      </c>
      <c r="U168">
        <f t="shared" si="28"/>
        <v>2016</v>
      </c>
      <c r="V168" s="15">
        <f t="shared" si="29"/>
        <v>42720</v>
      </c>
      <c r="W168" s="15">
        <f t="shared" si="30"/>
        <v>42750</v>
      </c>
      <c r="X168" s="15">
        <v>42720</v>
      </c>
      <c r="Y168" s="15">
        <v>42750</v>
      </c>
      <c r="Z168" t="str">
        <f t="shared" si="31"/>
        <v>December</v>
      </c>
      <c r="AA168" t="str">
        <f t="shared" si="32"/>
        <v>January</v>
      </c>
    </row>
    <row r="169" spans="1:27" ht="45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14" t="s">
        <v>8221</v>
      </c>
      <c r="G169" t="s">
        <v>8224</v>
      </c>
      <c r="H169" t="s">
        <v>8246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22"/>
        <v>0.01</v>
      </c>
      <c r="P169" s="6">
        <f t="shared" si="23"/>
        <v>5.5</v>
      </c>
      <c r="Q169" t="str">
        <f t="shared" si="24"/>
        <v>film &amp; video</v>
      </c>
      <c r="R169" t="str">
        <f t="shared" si="25"/>
        <v>drama</v>
      </c>
      <c r="S169" s="28">
        <f t="shared" si="26"/>
        <v>42160.719155092585</v>
      </c>
      <c r="T169" s="28">
        <f t="shared" si="27"/>
        <v>42220.719155092585</v>
      </c>
      <c r="U169">
        <f t="shared" si="28"/>
        <v>2015</v>
      </c>
      <c r="V169" s="15">
        <f t="shared" si="29"/>
        <v>42160</v>
      </c>
      <c r="W169" s="15">
        <f t="shared" si="30"/>
        <v>42220</v>
      </c>
      <c r="X169" s="15">
        <v>42160</v>
      </c>
      <c r="Y169" s="15">
        <v>42220</v>
      </c>
      <c r="Z169" t="str">
        <f t="shared" si="31"/>
        <v>June</v>
      </c>
      <c r="AA169" t="str">
        <f t="shared" si="32"/>
        <v>August</v>
      </c>
    </row>
    <row r="170" spans="1:27" ht="45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14" t="s">
        <v>8221</v>
      </c>
      <c r="G170" t="s">
        <v>8224</v>
      </c>
      <c r="H170" t="s">
        <v>8246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22"/>
        <v>4.0625</v>
      </c>
      <c r="P170" s="6">
        <f t="shared" si="23"/>
        <v>108.33333333333333</v>
      </c>
      <c r="Q170" t="str">
        <f t="shared" si="24"/>
        <v>film &amp; video</v>
      </c>
      <c r="R170" t="str">
        <f t="shared" si="25"/>
        <v>drama</v>
      </c>
      <c r="S170" s="28">
        <f t="shared" si="26"/>
        <v>42052.626967592594</v>
      </c>
      <c r="T170" s="28">
        <f t="shared" si="27"/>
        <v>42082.585300925923</v>
      </c>
      <c r="U170">
        <f t="shared" si="28"/>
        <v>2015</v>
      </c>
      <c r="V170" s="15">
        <f t="shared" si="29"/>
        <v>42052</v>
      </c>
      <c r="W170" s="15">
        <f t="shared" si="30"/>
        <v>42082</v>
      </c>
      <c r="X170" s="15">
        <v>42052</v>
      </c>
      <c r="Y170" s="15">
        <v>42082</v>
      </c>
      <c r="Z170" t="str">
        <f t="shared" si="31"/>
        <v>February</v>
      </c>
      <c r="AA170" t="str">
        <f t="shared" si="32"/>
        <v>March</v>
      </c>
    </row>
    <row r="171" spans="1:27" ht="45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14" t="s">
        <v>8221</v>
      </c>
      <c r="G171" t="s">
        <v>8225</v>
      </c>
      <c r="H171" t="s">
        <v>8247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22"/>
        <v>22.400000000000002</v>
      </c>
      <c r="P171" s="6">
        <f t="shared" si="23"/>
        <v>56</v>
      </c>
      <c r="Q171" t="str">
        <f t="shared" si="24"/>
        <v>film &amp; video</v>
      </c>
      <c r="R171" t="str">
        <f t="shared" si="25"/>
        <v>drama</v>
      </c>
      <c r="S171" s="28">
        <f t="shared" si="26"/>
        <v>41900.296979166662</v>
      </c>
      <c r="T171" s="28">
        <f t="shared" si="27"/>
        <v>41930.296979166662</v>
      </c>
      <c r="U171">
        <f t="shared" si="28"/>
        <v>2014</v>
      </c>
      <c r="V171" s="15">
        <f t="shared" si="29"/>
        <v>41900</v>
      </c>
      <c r="W171" s="15">
        <f t="shared" si="30"/>
        <v>41930</v>
      </c>
      <c r="X171" s="15">
        <v>41900</v>
      </c>
      <c r="Y171" s="15">
        <v>41930</v>
      </c>
      <c r="Z171" t="str">
        <f t="shared" si="31"/>
        <v>September</v>
      </c>
      <c r="AA171" t="str">
        <f t="shared" si="32"/>
        <v>October</v>
      </c>
    </row>
    <row r="172" spans="1:27" ht="45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14" t="s">
        <v>8221</v>
      </c>
      <c r="G172" t="s">
        <v>8224</v>
      </c>
      <c r="H172" t="s">
        <v>8246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22"/>
        <v>3.25</v>
      </c>
      <c r="P172" s="6">
        <f t="shared" si="23"/>
        <v>32.5</v>
      </c>
      <c r="Q172" t="str">
        <f t="shared" si="24"/>
        <v>film &amp; video</v>
      </c>
      <c r="R172" t="str">
        <f t="shared" si="25"/>
        <v>drama</v>
      </c>
      <c r="S172" s="28">
        <f t="shared" si="26"/>
        <v>42216.769479166665</v>
      </c>
      <c r="T172" s="28">
        <f t="shared" si="27"/>
        <v>42246.019444444442</v>
      </c>
      <c r="U172">
        <f t="shared" si="28"/>
        <v>2015</v>
      </c>
      <c r="V172" s="15">
        <f t="shared" si="29"/>
        <v>42216</v>
      </c>
      <c r="W172" s="15">
        <f t="shared" si="30"/>
        <v>42246</v>
      </c>
      <c r="X172" s="15">
        <v>42216</v>
      </c>
      <c r="Y172" s="15">
        <v>42246</v>
      </c>
      <c r="Z172" t="str">
        <f t="shared" si="31"/>
        <v>July</v>
      </c>
      <c r="AA172" t="str">
        <f t="shared" si="32"/>
        <v>August</v>
      </c>
    </row>
    <row r="173" spans="1:27" ht="45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14" t="s">
        <v>8221</v>
      </c>
      <c r="G173" t="s">
        <v>8224</v>
      </c>
      <c r="H173" t="s">
        <v>8246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22"/>
        <v>2E-3</v>
      </c>
      <c r="P173" s="6">
        <f t="shared" si="23"/>
        <v>1</v>
      </c>
      <c r="Q173" t="str">
        <f t="shared" si="24"/>
        <v>film &amp; video</v>
      </c>
      <c r="R173" t="str">
        <f t="shared" si="25"/>
        <v>drama</v>
      </c>
      <c r="S173" s="28">
        <f t="shared" si="26"/>
        <v>42533.972384259258</v>
      </c>
      <c r="T173" s="28">
        <f t="shared" si="27"/>
        <v>42593.972384259258</v>
      </c>
      <c r="U173">
        <f t="shared" si="28"/>
        <v>2016</v>
      </c>
      <c r="V173" s="15">
        <f t="shared" si="29"/>
        <v>42533</v>
      </c>
      <c r="W173" s="15">
        <f t="shared" si="30"/>
        <v>42593</v>
      </c>
      <c r="X173" s="15">
        <v>42533</v>
      </c>
      <c r="Y173" s="15">
        <v>42593</v>
      </c>
      <c r="Z173" t="str">
        <f t="shared" si="31"/>
        <v>June</v>
      </c>
      <c r="AA173" t="str">
        <f t="shared" si="32"/>
        <v>August</v>
      </c>
    </row>
    <row r="174" spans="1:27" ht="45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14" t="s">
        <v>8221</v>
      </c>
      <c r="G174" t="s">
        <v>8224</v>
      </c>
      <c r="H174" t="s">
        <v>8246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22"/>
        <v>0</v>
      </c>
      <c r="P174" s="6" t="e">
        <f t="shared" si="23"/>
        <v>#DIV/0!</v>
      </c>
      <c r="Q174" t="str">
        <f t="shared" si="24"/>
        <v>film &amp; video</v>
      </c>
      <c r="R174" t="str">
        <f t="shared" si="25"/>
        <v>drama</v>
      </c>
      <c r="S174" s="28">
        <f t="shared" si="26"/>
        <v>42047.186608796292</v>
      </c>
      <c r="T174" s="28">
        <f t="shared" si="27"/>
        <v>42082.144942129627</v>
      </c>
      <c r="U174">
        <f t="shared" si="28"/>
        <v>2015</v>
      </c>
      <c r="V174" s="15">
        <f t="shared" si="29"/>
        <v>42047</v>
      </c>
      <c r="W174" s="15">
        <f t="shared" si="30"/>
        <v>42082</v>
      </c>
      <c r="X174" s="15">
        <v>42047</v>
      </c>
      <c r="Y174" s="15">
        <v>42082</v>
      </c>
      <c r="Z174" t="str">
        <f t="shared" si="31"/>
        <v>February</v>
      </c>
      <c r="AA174" t="str">
        <f t="shared" si="32"/>
        <v>March</v>
      </c>
    </row>
    <row r="175" spans="1:27" ht="45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14" t="s">
        <v>8221</v>
      </c>
      <c r="G175" t="s">
        <v>8225</v>
      </c>
      <c r="H175" t="s">
        <v>8247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22"/>
        <v>0</v>
      </c>
      <c r="P175" s="6" t="e">
        <f t="shared" si="23"/>
        <v>#DIV/0!</v>
      </c>
      <c r="Q175" t="str">
        <f t="shared" si="24"/>
        <v>film &amp; video</v>
      </c>
      <c r="R175" t="str">
        <f t="shared" si="25"/>
        <v>drama</v>
      </c>
      <c r="S175" s="28">
        <f t="shared" si="26"/>
        <v>42033.364675925921</v>
      </c>
      <c r="T175" s="28">
        <f t="shared" si="27"/>
        <v>42063.364675925921</v>
      </c>
      <c r="U175">
        <f t="shared" si="28"/>
        <v>2015</v>
      </c>
      <c r="V175" s="15">
        <f t="shared" si="29"/>
        <v>42033</v>
      </c>
      <c r="W175" s="15">
        <f t="shared" si="30"/>
        <v>42063</v>
      </c>
      <c r="X175" s="15">
        <v>42033</v>
      </c>
      <c r="Y175" s="15">
        <v>42063</v>
      </c>
      <c r="Z175" t="str">
        <f t="shared" si="31"/>
        <v>January</v>
      </c>
      <c r="AA175" t="str">
        <f t="shared" si="32"/>
        <v>February</v>
      </c>
    </row>
    <row r="176" spans="1:27" ht="45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14" t="s">
        <v>8221</v>
      </c>
      <c r="G176" t="s">
        <v>8233</v>
      </c>
      <c r="H176" t="s">
        <v>8249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22"/>
        <v>0</v>
      </c>
      <c r="P176" s="6" t="e">
        <f t="shared" si="23"/>
        <v>#DIV/0!</v>
      </c>
      <c r="Q176" t="str">
        <f t="shared" si="24"/>
        <v>film &amp; video</v>
      </c>
      <c r="R176" t="str">
        <f t="shared" si="25"/>
        <v>drama</v>
      </c>
      <c r="S176" s="28">
        <f t="shared" si="26"/>
        <v>42072.55064814815</v>
      </c>
      <c r="T176" s="28">
        <f t="shared" si="27"/>
        <v>42132.55064814815</v>
      </c>
      <c r="U176">
        <f t="shared" si="28"/>
        <v>2015</v>
      </c>
      <c r="V176" s="15">
        <f t="shared" si="29"/>
        <v>42072</v>
      </c>
      <c r="W176" s="15">
        <f t="shared" si="30"/>
        <v>42132</v>
      </c>
      <c r="X176" s="15">
        <v>42072</v>
      </c>
      <c r="Y176" s="15">
        <v>42132</v>
      </c>
      <c r="Z176" t="str">
        <f t="shared" si="31"/>
        <v>March</v>
      </c>
      <c r="AA176" t="str">
        <f t="shared" si="32"/>
        <v>May</v>
      </c>
    </row>
    <row r="177" spans="1:27" ht="45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14" t="s">
        <v>8221</v>
      </c>
      <c r="G177" t="s">
        <v>8225</v>
      </c>
      <c r="H177" t="s">
        <v>8247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22"/>
        <v>6.4850000000000003</v>
      </c>
      <c r="P177" s="6">
        <f t="shared" si="23"/>
        <v>49.884615384615387</v>
      </c>
      <c r="Q177" t="str">
        <f t="shared" si="24"/>
        <v>film &amp; video</v>
      </c>
      <c r="R177" t="str">
        <f t="shared" si="25"/>
        <v>drama</v>
      </c>
      <c r="S177" s="28">
        <f t="shared" si="26"/>
        <v>41855.569571759253</v>
      </c>
      <c r="T177" s="28">
        <f t="shared" si="27"/>
        <v>41880.569571759253</v>
      </c>
      <c r="U177">
        <f t="shared" si="28"/>
        <v>2014</v>
      </c>
      <c r="V177" s="15">
        <f t="shared" si="29"/>
        <v>41855</v>
      </c>
      <c r="W177" s="15">
        <f t="shared" si="30"/>
        <v>41880</v>
      </c>
      <c r="X177" s="15">
        <v>41855</v>
      </c>
      <c r="Y177" s="15">
        <v>41880</v>
      </c>
      <c r="Z177" t="str">
        <f t="shared" si="31"/>
        <v>August</v>
      </c>
      <c r="AA177" t="str">
        <f t="shared" si="32"/>
        <v>August</v>
      </c>
    </row>
    <row r="178" spans="1:27" ht="45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14" t="s">
        <v>8221</v>
      </c>
      <c r="G178" t="s">
        <v>8224</v>
      </c>
      <c r="H178" t="s">
        <v>8246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22"/>
        <v>0</v>
      </c>
      <c r="P178" s="6" t="e">
        <f t="shared" si="23"/>
        <v>#DIV/0!</v>
      </c>
      <c r="Q178" t="str">
        <f t="shared" si="24"/>
        <v>film &amp; video</v>
      </c>
      <c r="R178" t="str">
        <f t="shared" si="25"/>
        <v>drama</v>
      </c>
      <c r="S178" s="28">
        <f t="shared" si="26"/>
        <v>42191.615729166668</v>
      </c>
      <c r="T178" s="28">
        <f t="shared" si="27"/>
        <v>42221.615729166668</v>
      </c>
      <c r="U178">
        <f t="shared" si="28"/>
        <v>2015</v>
      </c>
      <c r="V178" s="15">
        <f t="shared" si="29"/>
        <v>42191</v>
      </c>
      <c r="W178" s="15">
        <f t="shared" si="30"/>
        <v>42221</v>
      </c>
      <c r="X178" s="15">
        <v>42191</v>
      </c>
      <c r="Y178" s="15">
        <v>42221</v>
      </c>
      <c r="Z178" t="str">
        <f t="shared" si="31"/>
        <v>July</v>
      </c>
      <c r="AA178" t="str">
        <f t="shared" si="32"/>
        <v>August</v>
      </c>
    </row>
    <row r="179" spans="1:27" ht="30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14" t="s">
        <v>8221</v>
      </c>
      <c r="G179" t="s">
        <v>8224</v>
      </c>
      <c r="H179" t="s">
        <v>8246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22"/>
        <v>40</v>
      </c>
      <c r="P179" s="6">
        <f t="shared" si="23"/>
        <v>25.714285714285715</v>
      </c>
      <c r="Q179" t="str">
        <f t="shared" si="24"/>
        <v>film &amp; video</v>
      </c>
      <c r="R179" t="str">
        <f t="shared" si="25"/>
        <v>drama</v>
      </c>
      <c r="S179" s="28">
        <f t="shared" si="26"/>
        <v>42069.839421296296</v>
      </c>
      <c r="T179" s="28">
        <f t="shared" si="27"/>
        <v>42086.797754629624</v>
      </c>
      <c r="U179">
        <f t="shared" si="28"/>
        <v>2015</v>
      </c>
      <c r="V179" s="15">
        <f t="shared" si="29"/>
        <v>42069</v>
      </c>
      <c r="W179" s="15">
        <f t="shared" si="30"/>
        <v>42086</v>
      </c>
      <c r="X179" s="15">
        <v>42069</v>
      </c>
      <c r="Y179" s="15">
        <v>42086</v>
      </c>
      <c r="Z179" t="str">
        <f t="shared" si="31"/>
        <v>March</v>
      </c>
      <c r="AA179" t="str">
        <f t="shared" si="32"/>
        <v>March</v>
      </c>
    </row>
    <row r="180" spans="1:27" ht="30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14" t="s">
        <v>8221</v>
      </c>
      <c r="G180" t="s">
        <v>8227</v>
      </c>
      <c r="H180" t="s">
        <v>8249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22"/>
        <v>0</v>
      </c>
      <c r="P180" s="6" t="e">
        <f t="shared" si="23"/>
        <v>#DIV/0!</v>
      </c>
      <c r="Q180" t="str">
        <f t="shared" si="24"/>
        <v>film &amp; video</v>
      </c>
      <c r="R180" t="str">
        <f t="shared" si="25"/>
        <v>drama</v>
      </c>
      <c r="S180" s="28">
        <f t="shared" si="26"/>
        <v>42304.747048611105</v>
      </c>
      <c r="T180" s="28">
        <f t="shared" si="27"/>
        <v>42334.788715277777</v>
      </c>
      <c r="U180">
        <f t="shared" si="28"/>
        <v>2015</v>
      </c>
      <c r="V180" s="15">
        <f t="shared" si="29"/>
        <v>42304</v>
      </c>
      <c r="W180" s="15">
        <f t="shared" si="30"/>
        <v>42334</v>
      </c>
      <c r="X180" s="15">
        <v>42304</v>
      </c>
      <c r="Y180" s="15">
        <v>42334</v>
      </c>
      <c r="Z180" t="str">
        <f t="shared" si="31"/>
        <v>October</v>
      </c>
      <c r="AA180" t="str">
        <f t="shared" si="32"/>
        <v>November</v>
      </c>
    </row>
    <row r="181" spans="1:27" ht="30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14" t="s">
        <v>8221</v>
      </c>
      <c r="G181" t="s">
        <v>8224</v>
      </c>
      <c r="H181" t="s">
        <v>8246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22"/>
        <v>20</v>
      </c>
      <c r="P181" s="6">
        <f t="shared" si="23"/>
        <v>100</v>
      </c>
      <c r="Q181" t="str">
        <f t="shared" si="24"/>
        <v>film &amp; video</v>
      </c>
      <c r="R181" t="str">
        <f t="shared" si="25"/>
        <v>drama</v>
      </c>
      <c r="S181" s="28">
        <f t="shared" si="26"/>
        <v>42402.872164351851</v>
      </c>
      <c r="T181" s="28">
        <f t="shared" si="27"/>
        <v>42432.872164351851</v>
      </c>
      <c r="U181">
        <f t="shared" si="28"/>
        <v>2016</v>
      </c>
      <c r="V181" s="15">
        <f t="shared" si="29"/>
        <v>42402</v>
      </c>
      <c r="W181" s="15">
        <f t="shared" si="30"/>
        <v>42432</v>
      </c>
      <c r="X181" s="15">
        <v>42402</v>
      </c>
      <c r="Y181" s="15">
        <v>42432</v>
      </c>
      <c r="Z181" t="str">
        <f t="shared" si="31"/>
        <v>February</v>
      </c>
      <c r="AA181" t="str">
        <f t="shared" si="32"/>
        <v>March</v>
      </c>
    </row>
    <row r="182" spans="1:27" ht="45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14" t="s">
        <v>8221</v>
      </c>
      <c r="G182" t="s">
        <v>8225</v>
      </c>
      <c r="H182" t="s">
        <v>8247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22"/>
        <v>33.416666666666664</v>
      </c>
      <c r="P182" s="6">
        <f t="shared" si="23"/>
        <v>30.846153846153847</v>
      </c>
      <c r="Q182" t="str">
        <f t="shared" si="24"/>
        <v>film &amp; video</v>
      </c>
      <c r="R182" t="str">
        <f t="shared" si="25"/>
        <v>drama</v>
      </c>
      <c r="S182" s="28">
        <f t="shared" si="26"/>
        <v>42067.782905092587</v>
      </c>
      <c r="T182" s="28">
        <f t="shared" si="27"/>
        <v>42107.583333333336</v>
      </c>
      <c r="U182">
        <f t="shared" si="28"/>
        <v>2015</v>
      </c>
      <c r="V182" s="15">
        <f t="shared" si="29"/>
        <v>42067</v>
      </c>
      <c r="W182" s="15">
        <f t="shared" si="30"/>
        <v>42107</v>
      </c>
      <c r="X182" s="15">
        <v>42067</v>
      </c>
      <c r="Y182" s="15">
        <v>42107</v>
      </c>
      <c r="Z182" t="str">
        <f t="shared" si="31"/>
        <v>March</v>
      </c>
      <c r="AA182" t="str">
        <f t="shared" si="32"/>
        <v>April</v>
      </c>
    </row>
    <row r="183" spans="1:27" ht="45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14" t="s">
        <v>8221</v>
      </c>
      <c r="G183" t="s">
        <v>8225</v>
      </c>
      <c r="H183" t="s">
        <v>8247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22"/>
        <v>21.092608822670172</v>
      </c>
      <c r="P183" s="6">
        <f t="shared" si="23"/>
        <v>180.5</v>
      </c>
      <c r="Q183" t="str">
        <f t="shared" si="24"/>
        <v>film &amp; video</v>
      </c>
      <c r="R183" t="str">
        <f t="shared" si="25"/>
        <v>drama</v>
      </c>
      <c r="S183" s="28">
        <f t="shared" si="26"/>
        <v>42147.533506944441</v>
      </c>
      <c r="T183" s="28">
        <f t="shared" si="27"/>
        <v>42177.533506944441</v>
      </c>
      <c r="U183">
        <f t="shared" si="28"/>
        <v>2015</v>
      </c>
      <c r="V183" s="15">
        <f t="shared" si="29"/>
        <v>42147</v>
      </c>
      <c r="W183" s="15">
        <f t="shared" si="30"/>
        <v>42177</v>
      </c>
      <c r="X183" s="15">
        <v>42147</v>
      </c>
      <c r="Y183" s="15">
        <v>42177</v>
      </c>
      <c r="Z183" t="str">
        <f t="shared" si="31"/>
        <v>May</v>
      </c>
      <c r="AA183" t="str">
        <f t="shared" si="32"/>
        <v>June</v>
      </c>
    </row>
    <row r="184" spans="1:27" ht="45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14" t="s">
        <v>8221</v>
      </c>
      <c r="G184" t="s">
        <v>8224</v>
      </c>
      <c r="H184" t="s">
        <v>8246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22"/>
        <v>0</v>
      </c>
      <c r="P184" s="6" t="e">
        <f t="shared" si="23"/>
        <v>#DIV/0!</v>
      </c>
      <c r="Q184" t="str">
        <f t="shared" si="24"/>
        <v>film &amp; video</v>
      </c>
      <c r="R184" t="str">
        <f t="shared" si="25"/>
        <v>drama</v>
      </c>
      <c r="S184" s="28">
        <f t="shared" si="26"/>
        <v>42711.803611111107</v>
      </c>
      <c r="T184" s="28">
        <f t="shared" si="27"/>
        <v>42741.803611111107</v>
      </c>
      <c r="U184">
        <f t="shared" si="28"/>
        <v>2016</v>
      </c>
      <c r="V184" s="15">
        <f t="shared" si="29"/>
        <v>42711</v>
      </c>
      <c r="W184" s="15">
        <f t="shared" si="30"/>
        <v>42741</v>
      </c>
      <c r="X184" s="15">
        <v>42711</v>
      </c>
      <c r="Y184" s="15">
        <v>42741</v>
      </c>
      <c r="Z184" t="str">
        <f t="shared" si="31"/>
        <v>December</v>
      </c>
      <c r="AA184" t="str">
        <f t="shared" si="32"/>
        <v>January</v>
      </c>
    </row>
    <row r="185" spans="1:27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14" t="s">
        <v>8221</v>
      </c>
      <c r="G185" t="s">
        <v>8225</v>
      </c>
      <c r="H185" t="s">
        <v>8247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22"/>
        <v>35.856000000000002</v>
      </c>
      <c r="P185" s="6">
        <f t="shared" si="23"/>
        <v>373.5</v>
      </c>
      <c r="Q185" t="str">
        <f t="shared" si="24"/>
        <v>film &amp; video</v>
      </c>
      <c r="R185" t="str">
        <f t="shared" si="25"/>
        <v>drama</v>
      </c>
      <c r="S185" s="28">
        <f t="shared" si="26"/>
        <v>41939.601967592593</v>
      </c>
      <c r="T185" s="28">
        <f t="shared" si="27"/>
        <v>41969.643634259257</v>
      </c>
      <c r="U185">
        <f t="shared" si="28"/>
        <v>2014</v>
      </c>
      <c r="V185" s="15">
        <f t="shared" si="29"/>
        <v>41939</v>
      </c>
      <c r="W185" s="15">
        <f t="shared" si="30"/>
        <v>41969</v>
      </c>
      <c r="X185" s="15">
        <v>41939</v>
      </c>
      <c r="Y185" s="15">
        <v>41969</v>
      </c>
      <c r="Z185" t="str">
        <f t="shared" si="31"/>
        <v>October</v>
      </c>
      <c r="AA185" t="str">
        <f t="shared" si="32"/>
        <v>November</v>
      </c>
    </row>
    <row r="186" spans="1:27" ht="45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14" t="s">
        <v>8221</v>
      </c>
      <c r="G186" t="s">
        <v>8229</v>
      </c>
      <c r="H186" t="s">
        <v>8251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22"/>
        <v>3.4000000000000004</v>
      </c>
      <c r="P186" s="6">
        <f t="shared" si="23"/>
        <v>25.5</v>
      </c>
      <c r="Q186" t="str">
        <f t="shared" si="24"/>
        <v>film &amp; video</v>
      </c>
      <c r="R186" t="str">
        <f t="shared" si="25"/>
        <v>drama</v>
      </c>
      <c r="S186" s="28">
        <f t="shared" si="26"/>
        <v>41825.58289351852</v>
      </c>
      <c r="T186" s="28">
        <f t="shared" si="27"/>
        <v>41882.957638888889</v>
      </c>
      <c r="U186">
        <f t="shared" si="28"/>
        <v>2014</v>
      </c>
      <c r="V186" s="15">
        <f t="shared" si="29"/>
        <v>41825</v>
      </c>
      <c r="W186" s="15">
        <f t="shared" si="30"/>
        <v>41882</v>
      </c>
      <c r="X186" s="15">
        <v>41825</v>
      </c>
      <c r="Y186" s="15">
        <v>41882</v>
      </c>
      <c r="Z186" t="str">
        <f t="shared" si="31"/>
        <v>July</v>
      </c>
      <c r="AA186" t="str">
        <f t="shared" si="32"/>
        <v>August</v>
      </c>
    </row>
    <row r="187" spans="1:27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14" t="s">
        <v>8221</v>
      </c>
      <c r="G187" t="s">
        <v>8234</v>
      </c>
      <c r="H187" t="s">
        <v>8254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22"/>
        <v>5.5</v>
      </c>
      <c r="P187" s="6">
        <f t="shared" si="23"/>
        <v>220</v>
      </c>
      <c r="Q187" t="str">
        <f t="shared" si="24"/>
        <v>film &amp; video</v>
      </c>
      <c r="R187" t="str">
        <f t="shared" si="25"/>
        <v>drama</v>
      </c>
      <c r="S187" s="28">
        <f t="shared" si="26"/>
        <v>42570.702997685185</v>
      </c>
      <c r="T187" s="28">
        <f t="shared" si="27"/>
        <v>42600.702997685185</v>
      </c>
      <c r="U187">
        <f t="shared" si="28"/>
        <v>2016</v>
      </c>
      <c r="V187" s="15">
        <f t="shared" si="29"/>
        <v>42570</v>
      </c>
      <c r="W187" s="15">
        <f t="shared" si="30"/>
        <v>42600</v>
      </c>
      <c r="X187" s="15">
        <v>42570</v>
      </c>
      <c r="Y187" s="15">
        <v>42600</v>
      </c>
      <c r="Z187" t="str">
        <f t="shared" si="31"/>
        <v>July</v>
      </c>
      <c r="AA187" t="str">
        <f t="shared" si="32"/>
        <v>August</v>
      </c>
    </row>
    <row r="188" spans="1:27" ht="45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14" t="s">
        <v>8221</v>
      </c>
      <c r="G188" t="s">
        <v>8224</v>
      </c>
      <c r="H188" t="s">
        <v>8246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22"/>
        <v>0</v>
      </c>
      <c r="P188" s="6" t="e">
        <f t="shared" si="23"/>
        <v>#DIV/0!</v>
      </c>
      <c r="Q188" t="str">
        <f t="shared" si="24"/>
        <v>film &amp; video</v>
      </c>
      <c r="R188" t="str">
        <f t="shared" si="25"/>
        <v>drama</v>
      </c>
      <c r="S188" s="28">
        <f t="shared" si="26"/>
        <v>42767.604560185187</v>
      </c>
      <c r="T188" s="28">
        <f t="shared" si="27"/>
        <v>42797.624999999993</v>
      </c>
      <c r="U188">
        <f t="shared" si="28"/>
        <v>2017</v>
      </c>
      <c r="V188" s="15">
        <f t="shared" si="29"/>
        <v>42767</v>
      </c>
      <c r="W188" s="15">
        <f t="shared" si="30"/>
        <v>42797</v>
      </c>
      <c r="X188" s="15">
        <v>42767</v>
      </c>
      <c r="Y188" s="15">
        <v>42797</v>
      </c>
      <c r="Z188" t="str">
        <f t="shared" si="31"/>
        <v>February</v>
      </c>
      <c r="AA188" t="str">
        <f t="shared" si="32"/>
        <v>March</v>
      </c>
    </row>
    <row r="189" spans="1:27" ht="30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14" t="s">
        <v>8221</v>
      </c>
      <c r="G189" t="s">
        <v>8224</v>
      </c>
      <c r="H189" t="s">
        <v>8246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22"/>
        <v>16</v>
      </c>
      <c r="P189" s="6">
        <f t="shared" si="23"/>
        <v>160</v>
      </c>
      <c r="Q189" t="str">
        <f t="shared" si="24"/>
        <v>film &amp; video</v>
      </c>
      <c r="R189" t="str">
        <f t="shared" si="25"/>
        <v>drama</v>
      </c>
      <c r="S189" s="28">
        <f t="shared" si="26"/>
        <v>42182.02612268518</v>
      </c>
      <c r="T189" s="28">
        <f t="shared" si="27"/>
        <v>42206.082638888889</v>
      </c>
      <c r="U189">
        <f t="shared" si="28"/>
        <v>2015</v>
      </c>
      <c r="V189" s="15">
        <f t="shared" si="29"/>
        <v>42182</v>
      </c>
      <c r="W189" s="15">
        <f t="shared" si="30"/>
        <v>42206</v>
      </c>
      <c r="X189" s="15">
        <v>42182</v>
      </c>
      <c r="Y189" s="15">
        <v>42206</v>
      </c>
      <c r="Z189" t="str">
        <f t="shared" si="31"/>
        <v>June</v>
      </c>
      <c r="AA189" t="str">
        <f t="shared" si="32"/>
        <v>July</v>
      </c>
    </row>
    <row r="190" spans="1:27" ht="45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14" t="s">
        <v>8221</v>
      </c>
      <c r="G190" t="s">
        <v>8224</v>
      </c>
      <c r="H190" t="s">
        <v>8246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22"/>
        <v>0</v>
      </c>
      <c r="P190" s="6" t="e">
        <f t="shared" si="23"/>
        <v>#DIV/0!</v>
      </c>
      <c r="Q190" t="str">
        <f t="shared" si="24"/>
        <v>film &amp; video</v>
      </c>
      <c r="R190" t="str">
        <f t="shared" si="25"/>
        <v>drama</v>
      </c>
      <c r="S190" s="28">
        <f t="shared" si="26"/>
        <v>41856.974710648145</v>
      </c>
      <c r="T190" s="28">
        <f t="shared" si="27"/>
        <v>41886.974710648145</v>
      </c>
      <c r="U190">
        <f t="shared" si="28"/>
        <v>2014</v>
      </c>
      <c r="V190" s="15">
        <f t="shared" si="29"/>
        <v>41856</v>
      </c>
      <c r="W190" s="15">
        <f t="shared" si="30"/>
        <v>41886</v>
      </c>
      <c r="X190" s="15">
        <v>41856</v>
      </c>
      <c r="Y190" s="15">
        <v>41886</v>
      </c>
      <c r="Z190" t="str">
        <f t="shared" si="31"/>
        <v>August</v>
      </c>
      <c r="AA190" t="str">
        <f t="shared" si="32"/>
        <v>September</v>
      </c>
    </row>
    <row r="191" spans="1:27" ht="45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14" t="s">
        <v>8221</v>
      </c>
      <c r="G191" t="s">
        <v>8224</v>
      </c>
      <c r="H191" t="s">
        <v>8246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22"/>
        <v>6.8999999999999992E-2</v>
      </c>
      <c r="P191" s="6">
        <f t="shared" si="23"/>
        <v>69</v>
      </c>
      <c r="Q191" t="str">
        <f t="shared" si="24"/>
        <v>film &amp; video</v>
      </c>
      <c r="R191" t="str">
        <f t="shared" si="25"/>
        <v>drama</v>
      </c>
      <c r="S191" s="28">
        <f t="shared" si="26"/>
        <v>42556.482372685183</v>
      </c>
      <c r="T191" s="28">
        <f t="shared" si="27"/>
        <v>42616.482372685183</v>
      </c>
      <c r="U191">
        <f t="shared" si="28"/>
        <v>2016</v>
      </c>
      <c r="V191" s="15">
        <f t="shared" si="29"/>
        <v>42556</v>
      </c>
      <c r="W191" s="15">
        <f t="shared" si="30"/>
        <v>42616</v>
      </c>
      <c r="X191" s="15">
        <v>42556</v>
      </c>
      <c r="Y191" s="15">
        <v>42616</v>
      </c>
      <c r="Z191" t="str">
        <f t="shared" si="31"/>
        <v>July</v>
      </c>
      <c r="AA191" t="str">
        <f t="shared" si="32"/>
        <v>September</v>
      </c>
    </row>
    <row r="192" spans="1:27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14" t="s">
        <v>8221</v>
      </c>
      <c r="G192" t="s">
        <v>8224</v>
      </c>
      <c r="H192" t="s">
        <v>8246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22"/>
        <v>0.41666666666666669</v>
      </c>
      <c r="P192" s="6">
        <f t="shared" si="23"/>
        <v>50</v>
      </c>
      <c r="Q192" t="str">
        <f t="shared" si="24"/>
        <v>film &amp; video</v>
      </c>
      <c r="R192" t="str">
        <f t="shared" si="25"/>
        <v>drama</v>
      </c>
      <c r="S192" s="28">
        <f t="shared" si="26"/>
        <v>42527.442662037036</v>
      </c>
      <c r="T192" s="28">
        <f t="shared" si="27"/>
        <v>42537.442662037036</v>
      </c>
      <c r="U192">
        <f t="shared" si="28"/>
        <v>2016</v>
      </c>
      <c r="V192" s="15">
        <f t="shared" si="29"/>
        <v>42527</v>
      </c>
      <c r="W192" s="15">
        <f t="shared" si="30"/>
        <v>42537</v>
      </c>
      <c r="X192" s="15">
        <v>42527</v>
      </c>
      <c r="Y192" s="15">
        <v>42537</v>
      </c>
      <c r="Z192" t="str">
        <f t="shared" si="31"/>
        <v>June</v>
      </c>
      <c r="AA192" t="str">
        <f t="shared" si="32"/>
        <v>June</v>
      </c>
    </row>
    <row r="193" spans="1:27" ht="45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14" t="s">
        <v>8221</v>
      </c>
      <c r="G193" t="s">
        <v>8226</v>
      </c>
      <c r="H193" t="s">
        <v>8248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22"/>
        <v>5</v>
      </c>
      <c r="P193" s="6">
        <f t="shared" si="23"/>
        <v>83.333333333333329</v>
      </c>
      <c r="Q193" t="str">
        <f t="shared" si="24"/>
        <v>film &amp; video</v>
      </c>
      <c r="R193" t="str">
        <f t="shared" si="25"/>
        <v>drama</v>
      </c>
      <c r="S193" s="28">
        <f t="shared" si="26"/>
        <v>42239.233078703699</v>
      </c>
      <c r="T193" s="28">
        <f t="shared" si="27"/>
        <v>42279.233078703699</v>
      </c>
      <c r="U193">
        <f t="shared" si="28"/>
        <v>2015</v>
      </c>
      <c r="V193" s="15">
        <f t="shared" si="29"/>
        <v>42239</v>
      </c>
      <c r="W193" s="15">
        <f t="shared" si="30"/>
        <v>42279</v>
      </c>
      <c r="X193" s="15">
        <v>42239</v>
      </c>
      <c r="Y193" s="15">
        <v>42279</v>
      </c>
      <c r="Z193" t="str">
        <f t="shared" si="31"/>
        <v>August</v>
      </c>
      <c r="AA193" t="str">
        <f t="shared" si="32"/>
        <v>October</v>
      </c>
    </row>
    <row r="194" spans="1:27" ht="45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14" t="s">
        <v>8221</v>
      </c>
      <c r="G194" t="s">
        <v>8224</v>
      </c>
      <c r="H194" t="s">
        <v>8246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ref="O194:O257" si="33">SUM(E194/D194)*100</f>
        <v>1.6999999999999999E-3</v>
      </c>
      <c r="P194" s="6">
        <f t="shared" ref="P194:P257" si="34">SUM(E194/L194)</f>
        <v>5.666666666666667</v>
      </c>
      <c r="Q194" t="str">
        <f t="shared" si="24"/>
        <v>film &amp; video</v>
      </c>
      <c r="R194" t="str">
        <f t="shared" si="25"/>
        <v>drama</v>
      </c>
      <c r="S194" s="28">
        <f t="shared" si="26"/>
        <v>41899.583703703705</v>
      </c>
      <c r="T194" s="28">
        <f t="shared" si="27"/>
        <v>41929.583703703705</v>
      </c>
      <c r="U194">
        <f t="shared" si="28"/>
        <v>2014</v>
      </c>
      <c r="V194" s="15">
        <f t="shared" si="29"/>
        <v>41899</v>
      </c>
      <c r="W194" s="15">
        <f t="shared" si="30"/>
        <v>41929</v>
      </c>
      <c r="X194" s="15">
        <v>41899</v>
      </c>
      <c r="Y194" s="15">
        <v>41929</v>
      </c>
      <c r="Z194" t="str">
        <f t="shared" si="31"/>
        <v>September</v>
      </c>
      <c r="AA194" t="str">
        <f t="shared" si="32"/>
        <v>October</v>
      </c>
    </row>
    <row r="195" spans="1:27" ht="45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14" t="s">
        <v>8221</v>
      </c>
      <c r="G195" t="s">
        <v>8225</v>
      </c>
      <c r="H195" t="s">
        <v>8247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si="33"/>
        <v>0</v>
      </c>
      <c r="P195" s="6" t="e">
        <f t="shared" si="34"/>
        <v>#DIV/0!</v>
      </c>
      <c r="Q195" t="str">
        <f t="shared" ref="Q195:Q258" si="35">LEFT(N195,FIND("/", N195) - 1)</f>
        <v>film &amp; video</v>
      </c>
      <c r="R195" t="str">
        <f t="shared" ref="R195:R258" si="36">RIGHT(N195,LEN(N195) - FIND("/",N195))</f>
        <v>drama</v>
      </c>
      <c r="S195" s="28">
        <f t="shared" ref="S195:S258" si="37">(J195/86400)+25569+(-5/24)</f>
        <v>41911.726458333331</v>
      </c>
      <c r="T195" s="28">
        <f t="shared" ref="T195:T258" si="38">(I195/86400)+25569+(-5/24)</f>
        <v>41971.768124999995</v>
      </c>
      <c r="U195">
        <f t="shared" ref="U195:U258" si="39">YEAR(S195)</f>
        <v>2014</v>
      </c>
      <c r="V195" s="15">
        <f t="shared" ref="V195:V258" si="40">INT(S195)</f>
        <v>41911</v>
      </c>
      <c r="W195" s="15">
        <f t="shared" ref="W195:W258" si="41">INT(T195)</f>
        <v>41971</v>
      </c>
      <c r="X195" s="15">
        <v>41911</v>
      </c>
      <c r="Y195" s="15">
        <v>41971</v>
      </c>
      <c r="Z195" t="str">
        <f t="shared" ref="Z195:Z258" si="42">TEXT(V195, "mmmm")</f>
        <v>September</v>
      </c>
      <c r="AA195" t="str">
        <f t="shared" ref="AA195:AA258" si="43">TEXT(W195, "mmmm")</f>
        <v>November</v>
      </c>
    </row>
    <row r="196" spans="1:27" ht="45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14" t="s">
        <v>8221</v>
      </c>
      <c r="G196" t="s">
        <v>8225</v>
      </c>
      <c r="H196" t="s">
        <v>8247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33"/>
        <v>0.12</v>
      </c>
      <c r="P196" s="6">
        <f t="shared" si="34"/>
        <v>1</v>
      </c>
      <c r="Q196" t="str">
        <f t="shared" si="35"/>
        <v>film &amp; video</v>
      </c>
      <c r="R196" t="str">
        <f t="shared" si="36"/>
        <v>drama</v>
      </c>
      <c r="S196" s="28">
        <f t="shared" si="37"/>
        <v>42375.788553240738</v>
      </c>
      <c r="T196" s="28">
        <f t="shared" si="38"/>
        <v>42435.788553240738</v>
      </c>
      <c r="U196">
        <f t="shared" si="39"/>
        <v>2016</v>
      </c>
      <c r="V196" s="15">
        <f t="shared" si="40"/>
        <v>42375</v>
      </c>
      <c r="W196" s="15">
        <f t="shared" si="41"/>
        <v>42435</v>
      </c>
      <c r="X196" s="15">
        <v>42375</v>
      </c>
      <c r="Y196" s="15">
        <v>42435</v>
      </c>
      <c r="Z196" t="str">
        <f t="shared" si="42"/>
        <v>January</v>
      </c>
      <c r="AA196" t="str">
        <f t="shared" si="43"/>
        <v>March</v>
      </c>
    </row>
    <row r="197" spans="1:27" ht="45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14" t="s">
        <v>8221</v>
      </c>
      <c r="G197" t="s">
        <v>8224</v>
      </c>
      <c r="H197" t="s">
        <v>8246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33"/>
        <v>0</v>
      </c>
      <c r="P197" s="6" t="e">
        <f t="shared" si="34"/>
        <v>#DIV/0!</v>
      </c>
      <c r="Q197" t="str">
        <f t="shared" si="35"/>
        <v>film &amp; video</v>
      </c>
      <c r="R197" t="str">
        <f t="shared" si="36"/>
        <v>drama</v>
      </c>
      <c r="S197" s="28">
        <f t="shared" si="37"/>
        <v>42135.462175925924</v>
      </c>
      <c r="T197" s="28">
        <f t="shared" si="38"/>
        <v>42195.462175925924</v>
      </c>
      <c r="U197">
        <f t="shared" si="39"/>
        <v>2015</v>
      </c>
      <c r="V197" s="15">
        <f t="shared" si="40"/>
        <v>42135</v>
      </c>
      <c r="W197" s="15">
        <f t="shared" si="41"/>
        <v>42195</v>
      </c>
      <c r="X197" s="15">
        <v>42135</v>
      </c>
      <c r="Y197" s="15">
        <v>42195</v>
      </c>
      <c r="Z197" t="str">
        <f t="shared" si="42"/>
        <v>May</v>
      </c>
      <c r="AA197" t="str">
        <f t="shared" si="43"/>
        <v>July</v>
      </c>
    </row>
    <row r="198" spans="1:27" ht="45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14" t="s">
        <v>8221</v>
      </c>
      <c r="G198" t="s">
        <v>8225</v>
      </c>
      <c r="H198" t="s">
        <v>8247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33"/>
        <v>41.857142857142861</v>
      </c>
      <c r="P198" s="6">
        <f t="shared" si="34"/>
        <v>77.10526315789474</v>
      </c>
      <c r="Q198" t="str">
        <f t="shared" si="35"/>
        <v>film &amp; video</v>
      </c>
      <c r="R198" t="str">
        <f t="shared" si="36"/>
        <v>drama</v>
      </c>
      <c r="S198" s="28">
        <f t="shared" si="37"/>
        <v>42259.334467592591</v>
      </c>
      <c r="T198" s="28">
        <f t="shared" si="38"/>
        <v>42287.666666666664</v>
      </c>
      <c r="U198">
        <f t="shared" si="39"/>
        <v>2015</v>
      </c>
      <c r="V198" s="15">
        <f t="shared" si="40"/>
        <v>42259</v>
      </c>
      <c r="W198" s="15">
        <f t="shared" si="41"/>
        <v>42287</v>
      </c>
      <c r="X198" s="15">
        <v>42259</v>
      </c>
      <c r="Y198" s="15">
        <v>42287</v>
      </c>
      <c r="Z198" t="str">
        <f t="shared" si="42"/>
        <v>September</v>
      </c>
      <c r="AA198" t="str">
        <f t="shared" si="43"/>
        <v>October</v>
      </c>
    </row>
    <row r="199" spans="1:27" ht="45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14" t="s">
        <v>8221</v>
      </c>
      <c r="G199" t="s">
        <v>8225</v>
      </c>
      <c r="H199" t="s">
        <v>8247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33"/>
        <v>10.48</v>
      </c>
      <c r="P199" s="6">
        <f t="shared" si="34"/>
        <v>32.75</v>
      </c>
      <c r="Q199" t="str">
        <f t="shared" si="35"/>
        <v>film &amp; video</v>
      </c>
      <c r="R199" t="str">
        <f t="shared" si="36"/>
        <v>drama</v>
      </c>
      <c r="S199" s="28">
        <f t="shared" si="37"/>
        <v>42741.640046296299</v>
      </c>
      <c r="T199" s="28">
        <f t="shared" si="38"/>
        <v>42783.666666666664</v>
      </c>
      <c r="U199">
        <f t="shared" si="39"/>
        <v>2017</v>
      </c>
      <c r="V199" s="15">
        <f t="shared" si="40"/>
        <v>42741</v>
      </c>
      <c r="W199" s="15">
        <f t="shared" si="41"/>
        <v>42783</v>
      </c>
      <c r="X199" s="15">
        <v>42741</v>
      </c>
      <c r="Y199" s="15">
        <v>42783</v>
      </c>
      <c r="Z199" t="str">
        <f t="shared" si="42"/>
        <v>January</v>
      </c>
      <c r="AA199" t="str">
        <f t="shared" si="43"/>
        <v>February</v>
      </c>
    </row>
    <row r="200" spans="1:27" ht="45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14" t="s">
        <v>8221</v>
      </c>
      <c r="G200" t="s">
        <v>8224</v>
      </c>
      <c r="H200" t="s">
        <v>8246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33"/>
        <v>1.1159999999999999</v>
      </c>
      <c r="P200" s="6">
        <f t="shared" si="34"/>
        <v>46.5</v>
      </c>
      <c r="Q200" t="str">
        <f t="shared" si="35"/>
        <v>film &amp; video</v>
      </c>
      <c r="R200" t="str">
        <f t="shared" si="36"/>
        <v>drama</v>
      </c>
      <c r="S200" s="28">
        <f t="shared" si="37"/>
        <v>41887.175023148149</v>
      </c>
      <c r="T200" s="28">
        <f t="shared" si="38"/>
        <v>41917.175023148149</v>
      </c>
      <c r="U200">
        <f t="shared" si="39"/>
        <v>2014</v>
      </c>
      <c r="V200" s="15">
        <f t="shared" si="40"/>
        <v>41887</v>
      </c>
      <c r="W200" s="15">
        <f t="shared" si="41"/>
        <v>41917</v>
      </c>
      <c r="X200" s="15">
        <v>41887</v>
      </c>
      <c r="Y200" s="15">
        <v>41917</v>
      </c>
      <c r="Z200" t="str">
        <f t="shared" si="42"/>
        <v>September</v>
      </c>
      <c r="AA200" t="str">
        <f t="shared" si="43"/>
        <v>October</v>
      </c>
    </row>
    <row r="201" spans="1:27" ht="45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14" t="s">
        <v>8221</v>
      </c>
      <c r="G201" t="s">
        <v>8224</v>
      </c>
      <c r="H201" t="s">
        <v>8246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33"/>
        <v>0</v>
      </c>
      <c r="P201" s="6" t="e">
        <f t="shared" si="34"/>
        <v>#DIV/0!</v>
      </c>
      <c r="Q201" t="str">
        <f t="shared" si="35"/>
        <v>film &amp; video</v>
      </c>
      <c r="R201" t="str">
        <f t="shared" si="36"/>
        <v>drama</v>
      </c>
      <c r="S201" s="28">
        <f t="shared" si="37"/>
        <v>42583.915532407402</v>
      </c>
      <c r="T201" s="28">
        <f t="shared" si="38"/>
        <v>42613.915532407402</v>
      </c>
      <c r="U201">
        <f t="shared" si="39"/>
        <v>2016</v>
      </c>
      <c r="V201" s="15">
        <f t="shared" si="40"/>
        <v>42583</v>
      </c>
      <c r="W201" s="15">
        <f t="shared" si="41"/>
        <v>42613</v>
      </c>
      <c r="X201" s="15">
        <v>42583</v>
      </c>
      <c r="Y201" s="15">
        <v>42613</v>
      </c>
      <c r="Z201" t="str">
        <f t="shared" si="42"/>
        <v>August</v>
      </c>
      <c r="AA201" t="str">
        <f t="shared" si="43"/>
        <v>August</v>
      </c>
    </row>
    <row r="202" spans="1:27" ht="30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14" t="s">
        <v>8221</v>
      </c>
      <c r="G202" t="s">
        <v>8224</v>
      </c>
      <c r="H202" t="s">
        <v>8246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33"/>
        <v>26.192500000000003</v>
      </c>
      <c r="P202" s="6">
        <f t="shared" si="34"/>
        <v>87.308333333333337</v>
      </c>
      <c r="Q202" t="str">
        <f t="shared" si="35"/>
        <v>film &amp; video</v>
      </c>
      <c r="R202" t="str">
        <f t="shared" si="36"/>
        <v>drama</v>
      </c>
      <c r="S202" s="28">
        <f t="shared" si="37"/>
        <v>41866.875034722216</v>
      </c>
      <c r="T202" s="28">
        <f t="shared" si="38"/>
        <v>41896.875034722216</v>
      </c>
      <c r="U202">
        <f t="shared" si="39"/>
        <v>2014</v>
      </c>
      <c r="V202" s="15">
        <f t="shared" si="40"/>
        <v>41866</v>
      </c>
      <c r="W202" s="15">
        <f t="shared" si="41"/>
        <v>41896</v>
      </c>
      <c r="X202" s="15">
        <v>41866</v>
      </c>
      <c r="Y202" s="15">
        <v>41896</v>
      </c>
      <c r="Z202" t="str">
        <f t="shared" si="42"/>
        <v>August</v>
      </c>
      <c r="AA202" t="str">
        <f t="shared" si="43"/>
        <v>September</v>
      </c>
    </row>
    <row r="203" spans="1:27" ht="45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14" t="s">
        <v>8221</v>
      </c>
      <c r="G203" t="s">
        <v>8224</v>
      </c>
      <c r="H203" t="s">
        <v>8246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33"/>
        <v>58.461538461538467</v>
      </c>
      <c r="P203" s="6">
        <f t="shared" si="34"/>
        <v>54.285714285714285</v>
      </c>
      <c r="Q203" t="str">
        <f t="shared" si="35"/>
        <v>film &amp; video</v>
      </c>
      <c r="R203" t="str">
        <f t="shared" si="36"/>
        <v>drama</v>
      </c>
      <c r="S203" s="28">
        <f t="shared" si="37"/>
        <v>42023.610289351847</v>
      </c>
      <c r="T203" s="28">
        <f t="shared" si="38"/>
        <v>42043.610289351847</v>
      </c>
      <c r="U203">
        <f t="shared" si="39"/>
        <v>2015</v>
      </c>
      <c r="V203" s="15">
        <f t="shared" si="40"/>
        <v>42023</v>
      </c>
      <c r="W203" s="15">
        <f t="shared" si="41"/>
        <v>42043</v>
      </c>
      <c r="X203" s="15">
        <v>42023</v>
      </c>
      <c r="Y203" s="15">
        <v>42043</v>
      </c>
      <c r="Z203" t="str">
        <f t="shared" si="42"/>
        <v>January</v>
      </c>
      <c r="AA203" t="str">
        <f t="shared" si="43"/>
        <v>February</v>
      </c>
    </row>
    <row r="204" spans="1:27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14" t="s">
        <v>8221</v>
      </c>
      <c r="G204" t="s">
        <v>8224</v>
      </c>
      <c r="H204" t="s">
        <v>8246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33"/>
        <v>0</v>
      </c>
      <c r="P204" s="6" t="e">
        <f t="shared" si="34"/>
        <v>#DIV/0!</v>
      </c>
      <c r="Q204" t="str">
        <f t="shared" si="35"/>
        <v>film &amp; video</v>
      </c>
      <c r="R204" t="str">
        <f t="shared" si="36"/>
        <v>drama</v>
      </c>
      <c r="S204" s="28">
        <f t="shared" si="37"/>
        <v>42255.719490740739</v>
      </c>
      <c r="T204" s="28">
        <f t="shared" si="38"/>
        <v>42285.665972222218</v>
      </c>
      <c r="U204">
        <f t="shared" si="39"/>
        <v>2015</v>
      </c>
      <c r="V204" s="15">
        <f t="shared" si="40"/>
        <v>42255</v>
      </c>
      <c r="W204" s="15">
        <f t="shared" si="41"/>
        <v>42285</v>
      </c>
      <c r="X204" s="15">
        <v>42255</v>
      </c>
      <c r="Y204" s="15">
        <v>42285</v>
      </c>
      <c r="Z204" t="str">
        <f t="shared" si="42"/>
        <v>September</v>
      </c>
      <c r="AA204" t="str">
        <f t="shared" si="43"/>
        <v>October</v>
      </c>
    </row>
    <row r="205" spans="1:27" ht="45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14" t="s">
        <v>8221</v>
      </c>
      <c r="G205" t="s">
        <v>8225</v>
      </c>
      <c r="H205" t="s">
        <v>8247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33"/>
        <v>29.84</v>
      </c>
      <c r="P205" s="6">
        <f t="shared" si="34"/>
        <v>93.25</v>
      </c>
      <c r="Q205" t="str">
        <f t="shared" si="35"/>
        <v>film &amp; video</v>
      </c>
      <c r="R205" t="str">
        <f t="shared" si="36"/>
        <v>drama</v>
      </c>
      <c r="S205" s="28">
        <f t="shared" si="37"/>
        <v>41973.639629629623</v>
      </c>
      <c r="T205" s="28">
        <f t="shared" si="38"/>
        <v>42033.639629629623</v>
      </c>
      <c r="U205">
        <f t="shared" si="39"/>
        <v>2014</v>
      </c>
      <c r="V205" s="15">
        <f t="shared" si="40"/>
        <v>41973</v>
      </c>
      <c r="W205" s="15">
        <f t="shared" si="41"/>
        <v>42033</v>
      </c>
      <c r="X205" s="15">
        <v>41973</v>
      </c>
      <c r="Y205" s="15">
        <v>42033</v>
      </c>
      <c r="Z205" t="str">
        <f t="shared" si="42"/>
        <v>November</v>
      </c>
      <c r="AA205" t="str">
        <f t="shared" si="43"/>
        <v>January</v>
      </c>
    </row>
    <row r="206" spans="1:27" ht="45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14" t="s">
        <v>8221</v>
      </c>
      <c r="G206" t="s">
        <v>8226</v>
      </c>
      <c r="H206" t="s">
        <v>8248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33"/>
        <v>50.721666666666664</v>
      </c>
      <c r="P206" s="6">
        <f t="shared" si="34"/>
        <v>117.68368136117556</v>
      </c>
      <c r="Q206" t="str">
        <f t="shared" si="35"/>
        <v>film &amp; video</v>
      </c>
      <c r="R206" t="str">
        <f t="shared" si="36"/>
        <v>drama</v>
      </c>
      <c r="S206" s="28">
        <f t="shared" si="37"/>
        <v>42556.375034722216</v>
      </c>
      <c r="T206" s="28">
        <f t="shared" si="38"/>
        <v>42586.375034722216</v>
      </c>
      <c r="U206">
        <f t="shared" si="39"/>
        <v>2016</v>
      </c>
      <c r="V206" s="15">
        <f t="shared" si="40"/>
        <v>42556</v>
      </c>
      <c r="W206" s="15">
        <f t="shared" si="41"/>
        <v>42586</v>
      </c>
      <c r="X206" s="15">
        <v>42556</v>
      </c>
      <c r="Y206" s="15">
        <v>42586</v>
      </c>
      <c r="Z206" t="str">
        <f t="shared" si="42"/>
        <v>July</v>
      </c>
      <c r="AA206" t="str">
        <f t="shared" si="43"/>
        <v>August</v>
      </c>
    </row>
    <row r="207" spans="1:27" ht="45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14" t="s">
        <v>8221</v>
      </c>
      <c r="G207" t="s">
        <v>8224</v>
      </c>
      <c r="H207" t="s">
        <v>8246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33"/>
        <v>16.25</v>
      </c>
      <c r="P207" s="6">
        <f t="shared" si="34"/>
        <v>76.470588235294116</v>
      </c>
      <c r="Q207" t="str">
        <f t="shared" si="35"/>
        <v>film &amp; video</v>
      </c>
      <c r="R207" t="str">
        <f t="shared" si="36"/>
        <v>drama</v>
      </c>
      <c r="S207" s="28">
        <f t="shared" si="37"/>
        <v>42248.423865740733</v>
      </c>
      <c r="T207" s="28">
        <f t="shared" si="38"/>
        <v>42283.423865740733</v>
      </c>
      <c r="U207">
        <f t="shared" si="39"/>
        <v>2015</v>
      </c>
      <c r="V207" s="15">
        <f t="shared" si="40"/>
        <v>42248</v>
      </c>
      <c r="W207" s="15">
        <f t="shared" si="41"/>
        <v>42283</v>
      </c>
      <c r="X207" s="15">
        <v>42248</v>
      </c>
      <c r="Y207" s="15">
        <v>42283</v>
      </c>
      <c r="Z207" t="str">
        <f t="shared" si="42"/>
        <v>September</v>
      </c>
      <c r="AA207" t="str">
        <f t="shared" si="43"/>
        <v>October</v>
      </c>
    </row>
    <row r="208" spans="1:27" ht="45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14" t="s">
        <v>8221</v>
      </c>
      <c r="G208" t="s">
        <v>8224</v>
      </c>
      <c r="H208" t="s">
        <v>8246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33"/>
        <v>0</v>
      </c>
      <c r="P208" s="6" t="e">
        <f t="shared" si="34"/>
        <v>#DIV/0!</v>
      </c>
      <c r="Q208" t="str">
        <f t="shared" si="35"/>
        <v>film &amp; video</v>
      </c>
      <c r="R208" t="str">
        <f t="shared" si="36"/>
        <v>drama</v>
      </c>
      <c r="S208" s="28">
        <f t="shared" si="37"/>
        <v>42566.79609953703</v>
      </c>
      <c r="T208" s="28">
        <f t="shared" si="38"/>
        <v>42587.79609953703</v>
      </c>
      <c r="U208">
        <f t="shared" si="39"/>
        <v>2016</v>
      </c>
      <c r="V208" s="15">
        <f t="shared" si="40"/>
        <v>42566</v>
      </c>
      <c r="W208" s="15">
        <f t="shared" si="41"/>
        <v>42587</v>
      </c>
      <c r="X208" s="15">
        <v>42566</v>
      </c>
      <c r="Y208" s="15">
        <v>42587</v>
      </c>
      <c r="Z208" t="str">
        <f t="shared" si="42"/>
        <v>July</v>
      </c>
      <c r="AA208" t="str">
        <f t="shared" si="43"/>
        <v>August</v>
      </c>
    </row>
    <row r="209" spans="1:27" ht="45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14" t="s">
        <v>8221</v>
      </c>
      <c r="G209" t="s">
        <v>8229</v>
      </c>
      <c r="H209" t="s">
        <v>8251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33"/>
        <v>15.214285714285714</v>
      </c>
      <c r="P209" s="6">
        <f t="shared" si="34"/>
        <v>163.84615384615384</v>
      </c>
      <c r="Q209" t="str">
        <f t="shared" si="35"/>
        <v>film &amp; video</v>
      </c>
      <c r="R209" t="str">
        <f t="shared" si="36"/>
        <v>drama</v>
      </c>
      <c r="S209" s="28">
        <f t="shared" si="37"/>
        <v>41977.988865740735</v>
      </c>
      <c r="T209" s="28">
        <f t="shared" si="38"/>
        <v>42007.988865740735</v>
      </c>
      <c r="U209">
        <f t="shared" si="39"/>
        <v>2014</v>
      </c>
      <c r="V209" s="15">
        <f t="shared" si="40"/>
        <v>41977</v>
      </c>
      <c r="W209" s="15">
        <f t="shared" si="41"/>
        <v>42007</v>
      </c>
      <c r="X209" s="15">
        <v>41977</v>
      </c>
      <c r="Y209" s="15">
        <v>42007</v>
      </c>
      <c r="Z209" t="str">
        <f t="shared" si="42"/>
        <v>December</v>
      </c>
      <c r="AA209" t="str">
        <f t="shared" si="43"/>
        <v>January</v>
      </c>
    </row>
    <row r="210" spans="1:27" ht="45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14" t="s">
        <v>8221</v>
      </c>
      <c r="G210" t="s">
        <v>8226</v>
      </c>
      <c r="H210" t="s">
        <v>8248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33"/>
        <v>0</v>
      </c>
      <c r="P210" s="6" t="e">
        <f t="shared" si="34"/>
        <v>#DIV/0!</v>
      </c>
      <c r="Q210" t="str">
        <f t="shared" si="35"/>
        <v>film &amp; video</v>
      </c>
      <c r="R210" t="str">
        <f t="shared" si="36"/>
        <v>drama</v>
      </c>
      <c r="S210" s="28">
        <f t="shared" si="37"/>
        <v>41959.16165509259</v>
      </c>
      <c r="T210" s="28">
        <f t="shared" si="38"/>
        <v>41989.16165509259</v>
      </c>
      <c r="U210">
        <f t="shared" si="39"/>
        <v>2014</v>
      </c>
      <c r="V210" s="15">
        <f t="shared" si="40"/>
        <v>41959</v>
      </c>
      <c r="W210" s="15">
        <f t="shared" si="41"/>
        <v>41989</v>
      </c>
      <c r="X210" s="15">
        <v>41959</v>
      </c>
      <c r="Y210" s="15">
        <v>41989</v>
      </c>
      <c r="Z210" t="str">
        <f t="shared" si="42"/>
        <v>November</v>
      </c>
      <c r="AA210" t="str">
        <f t="shared" si="43"/>
        <v>December</v>
      </c>
    </row>
    <row r="211" spans="1:27" ht="45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14" t="s">
        <v>8221</v>
      </c>
      <c r="G211" t="s">
        <v>8224</v>
      </c>
      <c r="H211" t="s">
        <v>8246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33"/>
        <v>0</v>
      </c>
      <c r="P211" s="6" t="e">
        <f t="shared" si="34"/>
        <v>#DIV/0!</v>
      </c>
      <c r="Q211" t="str">
        <f t="shared" si="35"/>
        <v>film &amp; video</v>
      </c>
      <c r="R211" t="str">
        <f t="shared" si="36"/>
        <v>drama</v>
      </c>
      <c r="S211" s="28">
        <f t="shared" si="37"/>
        <v>42165.714525462965</v>
      </c>
      <c r="T211" s="28">
        <f t="shared" si="38"/>
        <v>42195.714525462965</v>
      </c>
      <c r="U211">
        <f t="shared" si="39"/>
        <v>2015</v>
      </c>
      <c r="V211" s="15">
        <f t="shared" si="40"/>
        <v>42165</v>
      </c>
      <c r="W211" s="15">
        <f t="shared" si="41"/>
        <v>42195</v>
      </c>
      <c r="X211" s="15">
        <v>42165</v>
      </c>
      <c r="Y211" s="15">
        <v>42195</v>
      </c>
      <c r="Z211" t="str">
        <f t="shared" si="42"/>
        <v>June</v>
      </c>
      <c r="AA211" t="str">
        <f t="shared" si="43"/>
        <v>July</v>
      </c>
    </row>
    <row r="212" spans="1:27" ht="45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14" t="s">
        <v>8221</v>
      </c>
      <c r="G212" t="s">
        <v>8224</v>
      </c>
      <c r="H212" t="s">
        <v>8246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33"/>
        <v>25.25</v>
      </c>
      <c r="P212" s="6">
        <f t="shared" si="34"/>
        <v>91.818181818181813</v>
      </c>
      <c r="Q212" t="str">
        <f t="shared" si="35"/>
        <v>film &amp; video</v>
      </c>
      <c r="R212" t="str">
        <f t="shared" si="36"/>
        <v>drama</v>
      </c>
      <c r="S212" s="28">
        <f t="shared" si="37"/>
        <v>42248.856388888882</v>
      </c>
      <c r="T212" s="28">
        <f t="shared" si="38"/>
        <v>42277.999999999993</v>
      </c>
      <c r="U212">
        <f t="shared" si="39"/>
        <v>2015</v>
      </c>
      <c r="V212" s="15">
        <f t="shared" si="40"/>
        <v>42248</v>
      </c>
      <c r="W212" s="15">
        <f t="shared" si="41"/>
        <v>42278</v>
      </c>
      <c r="X212" s="15">
        <v>42248</v>
      </c>
      <c r="Y212" s="15">
        <v>42278</v>
      </c>
      <c r="Z212" t="str">
        <f t="shared" si="42"/>
        <v>September</v>
      </c>
      <c r="AA212" t="str">
        <f t="shared" si="43"/>
        <v>October</v>
      </c>
    </row>
    <row r="213" spans="1:27" ht="45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14" t="s">
        <v>8221</v>
      </c>
      <c r="G213" t="s">
        <v>8224</v>
      </c>
      <c r="H213" t="s">
        <v>8246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33"/>
        <v>44.6</v>
      </c>
      <c r="P213" s="6">
        <f t="shared" si="34"/>
        <v>185.83333333333334</v>
      </c>
      <c r="Q213" t="str">
        <f t="shared" si="35"/>
        <v>film &amp; video</v>
      </c>
      <c r="R213" t="str">
        <f t="shared" si="36"/>
        <v>drama</v>
      </c>
      <c r="S213" s="28">
        <f t="shared" si="37"/>
        <v>42235.951585648145</v>
      </c>
      <c r="T213" s="28">
        <f t="shared" si="38"/>
        <v>42265.951585648145</v>
      </c>
      <c r="U213">
        <f t="shared" si="39"/>
        <v>2015</v>
      </c>
      <c r="V213" s="15">
        <f t="shared" si="40"/>
        <v>42235</v>
      </c>
      <c r="W213" s="15">
        <f t="shared" si="41"/>
        <v>42265</v>
      </c>
      <c r="X213" s="15">
        <v>42235</v>
      </c>
      <c r="Y213" s="15">
        <v>42265</v>
      </c>
      <c r="Z213" t="str">
        <f t="shared" si="42"/>
        <v>August</v>
      </c>
      <c r="AA213" t="str">
        <f t="shared" si="43"/>
        <v>September</v>
      </c>
    </row>
    <row r="214" spans="1:27" ht="30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14" t="s">
        <v>8221</v>
      </c>
      <c r="G214" t="s">
        <v>8224</v>
      </c>
      <c r="H214" t="s">
        <v>8246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33"/>
        <v>1.5873015873015872E-2</v>
      </c>
      <c r="P214" s="6">
        <f t="shared" si="34"/>
        <v>1</v>
      </c>
      <c r="Q214" t="str">
        <f t="shared" si="35"/>
        <v>film &amp; video</v>
      </c>
      <c r="R214" t="str">
        <f t="shared" si="36"/>
        <v>drama</v>
      </c>
      <c r="S214" s="28">
        <f t="shared" si="37"/>
        <v>42416.672685185178</v>
      </c>
      <c r="T214" s="28">
        <f t="shared" si="38"/>
        <v>42476.631018518521</v>
      </c>
      <c r="U214">
        <f t="shared" si="39"/>
        <v>2016</v>
      </c>
      <c r="V214" s="15">
        <f t="shared" si="40"/>
        <v>42416</v>
      </c>
      <c r="W214" s="15">
        <f t="shared" si="41"/>
        <v>42476</v>
      </c>
      <c r="X214" s="15">
        <v>42416</v>
      </c>
      <c r="Y214" s="15">
        <v>42476</v>
      </c>
      <c r="Z214" t="str">
        <f t="shared" si="42"/>
        <v>February</v>
      </c>
      <c r="AA214" t="str">
        <f t="shared" si="43"/>
        <v>April</v>
      </c>
    </row>
    <row r="215" spans="1:27" ht="45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14" t="s">
        <v>8221</v>
      </c>
      <c r="G215" t="s">
        <v>8224</v>
      </c>
      <c r="H215" t="s">
        <v>8246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33"/>
        <v>0.04</v>
      </c>
      <c r="P215" s="6">
        <f t="shared" si="34"/>
        <v>20</v>
      </c>
      <c r="Q215" t="str">
        <f t="shared" si="35"/>
        <v>film &amp; video</v>
      </c>
      <c r="R215" t="str">
        <f t="shared" si="36"/>
        <v>drama</v>
      </c>
      <c r="S215" s="28">
        <f t="shared" si="37"/>
        <v>42202.385960648149</v>
      </c>
      <c r="T215" s="28">
        <f t="shared" si="38"/>
        <v>42232.379641203697</v>
      </c>
      <c r="U215">
        <f t="shared" si="39"/>
        <v>2015</v>
      </c>
      <c r="V215" s="15">
        <f t="shared" si="40"/>
        <v>42202</v>
      </c>
      <c r="W215" s="15">
        <f t="shared" si="41"/>
        <v>42232</v>
      </c>
      <c r="X215" s="15">
        <v>42202</v>
      </c>
      <c r="Y215" s="15">
        <v>42232</v>
      </c>
      <c r="Z215" t="str">
        <f t="shared" si="42"/>
        <v>July</v>
      </c>
      <c r="AA215" t="str">
        <f t="shared" si="43"/>
        <v>August</v>
      </c>
    </row>
    <row r="216" spans="1:27" ht="45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14" t="s">
        <v>8221</v>
      </c>
      <c r="G216" t="s">
        <v>8224</v>
      </c>
      <c r="H216" t="s">
        <v>8246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33"/>
        <v>8.0000000000000002E-3</v>
      </c>
      <c r="P216" s="6">
        <f t="shared" si="34"/>
        <v>1</v>
      </c>
      <c r="Q216" t="str">
        <f t="shared" si="35"/>
        <v>film &amp; video</v>
      </c>
      <c r="R216" t="str">
        <f t="shared" si="36"/>
        <v>drama</v>
      </c>
      <c r="S216" s="28">
        <f t="shared" si="37"/>
        <v>42009.432280092595</v>
      </c>
      <c r="T216" s="28">
        <f t="shared" si="38"/>
        <v>42069.432280092595</v>
      </c>
      <c r="U216">
        <f t="shared" si="39"/>
        <v>2015</v>
      </c>
      <c r="V216" s="15">
        <f t="shared" si="40"/>
        <v>42009</v>
      </c>
      <c r="W216" s="15">
        <f t="shared" si="41"/>
        <v>42069</v>
      </c>
      <c r="X216" s="15">
        <v>42009</v>
      </c>
      <c r="Y216" s="15">
        <v>42069</v>
      </c>
      <c r="Z216" t="str">
        <f t="shared" si="42"/>
        <v>January</v>
      </c>
      <c r="AA216" t="str">
        <f t="shared" si="43"/>
        <v>March</v>
      </c>
    </row>
    <row r="217" spans="1:27" ht="45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14" t="s">
        <v>8221</v>
      </c>
      <c r="G217" t="s">
        <v>8225</v>
      </c>
      <c r="H217" t="s">
        <v>8247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33"/>
        <v>0.22727272727272727</v>
      </c>
      <c r="P217" s="6">
        <f t="shared" si="34"/>
        <v>10</v>
      </c>
      <c r="Q217" t="str">
        <f t="shared" si="35"/>
        <v>film &amp; video</v>
      </c>
      <c r="R217" t="str">
        <f t="shared" si="36"/>
        <v>drama</v>
      </c>
      <c r="S217" s="28">
        <f t="shared" si="37"/>
        <v>42375.021782407406</v>
      </c>
      <c r="T217" s="28">
        <f t="shared" si="38"/>
        <v>42417.790972222218</v>
      </c>
      <c r="U217">
        <f t="shared" si="39"/>
        <v>2016</v>
      </c>
      <c r="V217" s="15">
        <f t="shared" si="40"/>
        <v>42375</v>
      </c>
      <c r="W217" s="15">
        <f t="shared" si="41"/>
        <v>42417</v>
      </c>
      <c r="X217" s="15">
        <v>42375</v>
      </c>
      <c r="Y217" s="15">
        <v>42417</v>
      </c>
      <c r="Z217" t="str">
        <f t="shared" si="42"/>
        <v>January</v>
      </c>
      <c r="AA217" t="str">
        <f t="shared" si="43"/>
        <v>February</v>
      </c>
    </row>
    <row r="218" spans="1:27" ht="45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14" t="s">
        <v>8221</v>
      </c>
      <c r="G218" t="s">
        <v>8224</v>
      </c>
      <c r="H218" t="s">
        <v>8246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33"/>
        <v>55.698440000000005</v>
      </c>
      <c r="P218" s="6">
        <f t="shared" si="34"/>
        <v>331.53833333333336</v>
      </c>
      <c r="Q218" t="str">
        <f t="shared" si="35"/>
        <v>film &amp; video</v>
      </c>
      <c r="R218" t="str">
        <f t="shared" si="36"/>
        <v>drama</v>
      </c>
      <c r="S218" s="28">
        <f t="shared" si="37"/>
        <v>42066.750428240739</v>
      </c>
      <c r="T218" s="28">
        <f t="shared" si="38"/>
        <v>42116.708761574067</v>
      </c>
      <c r="U218">
        <f t="shared" si="39"/>
        <v>2015</v>
      </c>
      <c r="V218" s="15">
        <f t="shared" si="40"/>
        <v>42066</v>
      </c>
      <c r="W218" s="15">
        <f t="shared" si="41"/>
        <v>42116</v>
      </c>
      <c r="X218" s="15">
        <v>42066</v>
      </c>
      <c r="Y218" s="15">
        <v>42116</v>
      </c>
      <c r="Z218" t="str">
        <f t="shared" si="42"/>
        <v>March</v>
      </c>
      <c r="AA218" t="str">
        <f t="shared" si="43"/>
        <v>April</v>
      </c>
    </row>
    <row r="219" spans="1:27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14" t="s">
        <v>8221</v>
      </c>
      <c r="G219" t="s">
        <v>8235</v>
      </c>
      <c r="H219" t="s">
        <v>8255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33"/>
        <v>11.943</v>
      </c>
      <c r="P219" s="6">
        <f t="shared" si="34"/>
        <v>314.28947368421052</v>
      </c>
      <c r="Q219" t="str">
        <f t="shared" si="35"/>
        <v>film &amp; video</v>
      </c>
      <c r="R219" t="str">
        <f t="shared" si="36"/>
        <v>drama</v>
      </c>
      <c r="S219" s="28">
        <f t="shared" si="37"/>
        <v>41970.432280092595</v>
      </c>
      <c r="T219" s="28">
        <f t="shared" si="38"/>
        <v>42001.432280092595</v>
      </c>
      <c r="U219">
        <f t="shared" si="39"/>
        <v>2014</v>
      </c>
      <c r="V219" s="15">
        <f t="shared" si="40"/>
        <v>41970</v>
      </c>
      <c r="W219" s="15">
        <f t="shared" si="41"/>
        <v>42001</v>
      </c>
      <c r="X219" s="15">
        <v>41970</v>
      </c>
      <c r="Y219" s="15">
        <v>42001</v>
      </c>
      <c r="Z219" t="str">
        <f t="shared" si="42"/>
        <v>November</v>
      </c>
      <c r="AA219" t="str">
        <f t="shared" si="43"/>
        <v>December</v>
      </c>
    </row>
    <row r="220" spans="1:27" ht="45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14" t="s">
        <v>8221</v>
      </c>
      <c r="G220" t="s">
        <v>8224</v>
      </c>
      <c r="H220" t="s">
        <v>8246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33"/>
        <v>2</v>
      </c>
      <c r="P220" s="6">
        <f t="shared" si="34"/>
        <v>100</v>
      </c>
      <c r="Q220" t="str">
        <f t="shared" si="35"/>
        <v>film &amp; video</v>
      </c>
      <c r="R220" t="str">
        <f t="shared" si="36"/>
        <v>drama</v>
      </c>
      <c r="S220" s="28">
        <f t="shared" si="37"/>
        <v>42079.420011574075</v>
      </c>
      <c r="T220" s="28">
        <f t="shared" si="38"/>
        <v>42139.420011574075</v>
      </c>
      <c r="U220">
        <f t="shared" si="39"/>
        <v>2015</v>
      </c>
      <c r="V220" s="15">
        <f t="shared" si="40"/>
        <v>42079</v>
      </c>
      <c r="W220" s="15">
        <f t="shared" si="41"/>
        <v>42139</v>
      </c>
      <c r="X220" s="15">
        <v>42079</v>
      </c>
      <c r="Y220" s="15">
        <v>42139</v>
      </c>
      <c r="Z220" t="str">
        <f t="shared" si="42"/>
        <v>March</v>
      </c>
      <c r="AA220" t="str">
        <f t="shared" si="43"/>
        <v>May</v>
      </c>
    </row>
    <row r="221" spans="1:27" ht="30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14" t="s">
        <v>8221</v>
      </c>
      <c r="G221" t="s">
        <v>8224</v>
      </c>
      <c r="H221" t="s">
        <v>8246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33"/>
        <v>17.630000000000003</v>
      </c>
      <c r="P221" s="6">
        <f t="shared" si="34"/>
        <v>115.98684210526316</v>
      </c>
      <c r="Q221" t="str">
        <f t="shared" si="35"/>
        <v>film &amp; video</v>
      </c>
      <c r="R221" t="str">
        <f t="shared" si="36"/>
        <v>drama</v>
      </c>
      <c r="S221" s="28">
        <f t="shared" si="37"/>
        <v>42429.118344907409</v>
      </c>
      <c r="T221" s="28">
        <f t="shared" si="38"/>
        <v>42461.082638888889</v>
      </c>
      <c r="U221">
        <f t="shared" si="39"/>
        <v>2016</v>
      </c>
      <c r="V221" s="15">
        <f t="shared" si="40"/>
        <v>42429</v>
      </c>
      <c r="W221" s="15">
        <f t="shared" si="41"/>
        <v>42461</v>
      </c>
      <c r="X221" s="15">
        <v>42429</v>
      </c>
      <c r="Y221" s="15">
        <v>42461</v>
      </c>
      <c r="Z221" t="str">
        <f t="shared" si="42"/>
        <v>February</v>
      </c>
      <c r="AA221" t="str">
        <f t="shared" si="43"/>
        <v>April</v>
      </c>
    </row>
    <row r="222" spans="1:27" ht="45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14" t="s">
        <v>8221</v>
      </c>
      <c r="G222" t="s">
        <v>8224</v>
      </c>
      <c r="H222" t="s">
        <v>8246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33"/>
        <v>0.72</v>
      </c>
      <c r="P222" s="6">
        <f t="shared" si="34"/>
        <v>120</v>
      </c>
      <c r="Q222" t="str">
        <f t="shared" si="35"/>
        <v>film &amp; video</v>
      </c>
      <c r="R222" t="str">
        <f t="shared" si="36"/>
        <v>drama</v>
      </c>
      <c r="S222" s="28">
        <f t="shared" si="37"/>
        <v>42195.435532407406</v>
      </c>
      <c r="T222" s="28">
        <f t="shared" si="38"/>
        <v>42236.629166666666</v>
      </c>
      <c r="U222">
        <f t="shared" si="39"/>
        <v>2015</v>
      </c>
      <c r="V222" s="15">
        <f t="shared" si="40"/>
        <v>42195</v>
      </c>
      <c r="W222" s="15">
        <f t="shared" si="41"/>
        <v>42236</v>
      </c>
      <c r="X222" s="15">
        <v>42195</v>
      </c>
      <c r="Y222" s="15">
        <v>42236</v>
      </c>
      <c r="Z222" t="str">
        <f t="shared" si="42"/>
        <v>July</v>
      </c>
      <c r="AA222" t="str">
        <f t="shared" si="43"/>
        <v>August</v>
      </c>
    </row>
    <row r="223" spans="1:27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14" t="s">
        <v>8221</v>
      </c>
      <c r="G223" t="s">
        <v>8224</v>
      </c>
      <c r="H223" t="s">
        <v>8246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33"/>
        <v>0</v>
      </c>
      <c r="P223" s="6" t="e">
        <f t="shared" si="34"/>
        <v>#DIV/0!</v>
      </c>
      <c r="Q223" t="str">
        <f t="shared" si="35"/>
        <v>film &amp; video</v>
      </c>
      <c r="R223" t="str">
        <f t="shared" si="36"/>
        <v>drama</v>
      </c>
      <c r="S223" s="28">
        <f t="shared" si="37"/>
        <v>42031.629212962966</v>
      </c>
      <c r="T223" s="28">
        <f t="shared" si="38"/>
        <v>42091.587546296294</v>
      </c>
      <c r="U223">
        <f t="shared" si="39"/>
        <v>2015</v>
      </c>
      <c r="V223" s="15">
        <f t="shared" si="40"/>
        <v>42031</v>
      </c>
      <c r="W223" s="15">
        <f t="shared" si="41"/>
        <v>42091</v>
      </c>
      <c r="X223" s="15">
        <v>42031</v>
      </c>
      <c r="Y223" s="15">
        <v>42091</v>
      </c>
      <c r="Z223" t="str">
        <f t="shared" si="42"/>
        <v>January</v>
      </c>
      <c r="AA223" t="str">
        <f t="shared" si="43"/>
        <v>March</v>
      </c>
    </row>
    <row r="224" spans="1:27" ht="45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14" t="s">
        <v>8221</v>
      </c>
      <c r="G224" t="s">
        <v>8224</v>
      </c>
      <c r="H224" t="s">
        <v>8246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33"/>
        <v>13</v>
      </c>
      <c r="P224" s="6">
        <f t="shared" si="34"/>
        <v>65</v>
      </c>
      <c r="Q224" t="str">
        <f t="shared" si="35"/>
        <v>film &amp; video</v>
      </c>
      <c r="R224" t="str">
        <f t="shared" si="36"/>
        <v>drama</v>
      </c>
      <c r="S224" s="28">
        <f t="shared" si="37"/>
        <v>42031.561550925922</v>
      </c>
      <c r="T224" s="28">
        <f t="shared" si="38"/>
        <v>42089.902083333327</v>
      </c>
      <c r="U224">
        <f t="shared" si="39"/>
        <v>2015</v>
      </c>
      <c r="V224" s="15">
        <f t="shared" si="40"/>
        <v>42031</v>
      </c>
      <c r="W224" s="15">
        <f t="shared" si="41"/>
        <v>42089</v>
      </c>
      <c r="X224" s="15">
        <v>42031</v>
      </c>
      <c r="Y224" s="15">
        <v>42089</v>
      </c>
      <c r="Z224" t="str">
        <f t="shared" si="42"/>
        <v>January</v>
      </c>
      <c r="AA224" t="str">
        <f t="shared" si="43"/>
        <v>March</v>
      </c>
    </row>
    <row r="225" spans="1:27" ht="45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14" t="s">
        <v>8221</v>
      </c>
      <c r="G225" t="s">
        <v>8224</v>
      </c>
      <c r="H225" t="s">
        <v>8246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33"/>
        <v>0</v>
      </c>
      <c r="P225" s="6" t="e">
        <f t="shared" si="34"/>
        <v>#DIV/0!</v>
      </c>
      <c r="Q225" t="str">
        <f t="shared" si="35"/>
        <v>film &amp; video</v>
      </c>
      <c r="R225" t="str">
        <f t="shared" si="36"/>
        <v>drama</v>
      </c>
      <c r="S225" s="28">
        <f t="shared" si="37"/>
        <v>42481.839699074073</v>
      </c>
      <c r="T225" s="28">
        <f t="shared" si="38"/>
        <v>42511.836805555555</v>
      </c>
      <c r="U225">
        <f t="shared" si="39"/>
        <v>2016</v>
      </c>
      <c r="V225" s="15">
        <f t="shared" si="40"/>
        <v>42481</v>
      </c>
      <c r="W225" s="15">
        <f t="shared" si="41"/>
        <v>42511</v>
      </c>
      <c r="X225" s="15">
        <v>42481</v>
      </c>
      <c r="Y225" s="15">
        <v>42511</v>
      </c>
      <c r="Z225" t="str">
        <f t="shared" si="42"/>
        <v>April</v>
      </c>
      <c r="AA225" t="str">
        <f t="shared" si="43"/>
        <v>May</v>
      </c>
    </row>
    <row r="226" spans="1:27" ht="45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14" t="s">
        <v>8221</v>
      </c>
      <c r="G226" t="s">
        <v>8226</v>
      </c>
      <c r="H226" t="s">
        <v>8248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33"/>
        <v>0</v>
      </c>
      <c r="P226" s="6" t="e">
        <f t="shared" si="34"/>
        <v>#DIV/0!</v>
      </c>
      <c r="Q226" t="str">
        <f t="shared" si="35"/>
        <v>film &amp; video</v>
      </c>
      <c r="R226" t="str">
        <f t="shared" si="36"/>
        <v>drama</v>
      </c>
      <c r="S226" s="28">
        <f t="shared" si="37"/>
        <v>42135.026921296296</v>
      </c>
      <c r="T226" s="28">
        <f t="shared" si="38"/>
        <v>42195.026921296296</v>
      </c>
      <c r="U226">
        <f t="shared" si="39"/>
        <v>2015</v>
      </c>
      <c r="V226" s="15">
        <f t="shared" si="40"/>
        <v>42135</v>
      </c>
      <c r="W226" s="15">
        <f t="shared" si="41"/>
        <v>42195</v>
      </c>
      <c r="X226" s="15">
        <v>42135</v>
      </c>
      <c r="Y226" s="15">
        <v>42195</v>
      </c>
      <c r="Z226" t="str">
        <f t="shared" si="42"/>
        <v>May</v>
      </c>
      <c r="AA226" t="str">
        <f t="shared" si="43"/>
        <v>July</v>
      </c>
    </row>
    <row r="227" spans="1:27" ht="45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14" t="s">
        <v>8221</v>
      </c>
      <c r="G227" t="s">
        <v>8224</v>
      </c>
      <c r="H227" t="s">
        <v>8246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33"/>
        <v>0</v>
      </c>
      <c r="P227" s="6" t="e">
        <f t="shared" si="34"/>
        <v>#DIV/0!</v>
      </c>
      <c r="Q227" t="str">
        <f t="shared" si="35"/>
        <v>film &amp; video</v>
      </c>
      <c r="R227" t="str">
        <f t="shared" si="36"/>
        <v>drama</v>
      </c>
      <c r="S227" s="28">
        <f t="shared" si="37"/>
        <v>42438.752939814811</v>
      </c>
      <c r="T227" s="28">
        <f t="shared" si="38"/>
        <v>42468.711273148147</v>
      </c>
      <c r="U227">
        <f t="shared" si="39"/>
        <v>2016</v>
      </c>
      <c r="V227" s="15">
        <f t="shared" si="40"/>
        <v>42438</v>
      </c>
      <c r="W227" s="15">
        <f t="shared" si="41"/>
        <v>42468</v>
      </c>
      <c r="X227" s="15">
        <v>42438</v>
      </c>
      <c r="Y227" s="15">
        <v>42468</v>
      </c>
      <c r="Z227" t="str">
        <f t="shared" si="42"/>
        <v>March</v>
      </c>
      <c r="AA227" t="str">
        <f t="shared" si="43"/>
        <v>April</v>
      </c>
    </row>
    <row r="228" spans="1:27" ht="30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14" t="s">
        <v>8221</v>
      </c>
      <c r="G228" t="s">
        <v>8225</v>
      </c>
      <c r="H228" t="s">
        <v>8247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33"/>
        <v>0.86206896551724133</v>
      </c>
      <c r="P228" s="6">
        <f t="shared" si="34"/>
        <v>125</v>
      </c>
      <c r="Q228" t="str">
        <f t="shared" si="35"/>
        <v>film &amp; video</v>
      </c>
      <c r="R228" t="str">
        <f t="shared" si="36"/>
        <v>drama</v>
      </c>
      <c r="S228" s="28">
        <f t="shared" si="37"/>
        <v>42106.457685185182</v>
      </c>
      <c r="T228" s="28">
        <f t="shared" si="38"/>
        <v>42155.186805555553</v>
      </c>
      <c r="U228">
        <f t="shared" si="39"/>
        <v>2015</v>
      </c>
      <c r="V228" s="15">
        <f t="shared" si="40"/>
        <v>42106</v>
      </c>
      <c r="W228" s="15">
        <f t="shared" si="41"/>
        <v>42155</v>
      </c>
      <c r="X228" s="15">
        <v>42106</v>
      </c>
      <c r="Y228" s="15">
        <v>42155</v>
      </c>
      <c r="Z228" t="str">
        <f t="shared" si="42"/>
        <v>April</v>
      </c>
      <c r="AA228" t="str">
        <f t="shared" si="43"/>
        <v>May</v>
      </c>
    </row>
    <row r="229" spans="1:27" ht="45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14" t="s">
        <v>8221</v>
      </c>
      <c r="G229" t="s">
        <v>8224</v>
      </c>
      <c r="H229" t="s">
        <v>8246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33"/>
        <v>0</v>
      </c>
      <c r="P229" s="6" t="e">
        <f t="shared" si="34"/>
        <v>#DIV/0!</v>
      </c>
      <c r="Q229" t="str">
        <f t="shared" si="35"/>
        <v>film &amp; video</v>
      </c>
      <c r="R229" t="str">
        <f t="shared" si="36"/>
        <v>drama</v>
      </c>
      <c r="S229" s="28">
        <f t="shared" si="37"/>
        <v>42164.685659722221</v>
      </c>
      <c r="T229" s="28">
        <f t="shared" si="38"/>
        <v>42194.685659722221</v>
      </c>
      <c r="U229">
        <f t="shared" si="39"/>
        <v>2015</v>
      </c>
      <c r="V229" s="15">
        <f t="shared" si="40"/>
        <v>42164</v>
      </c>
      <c r="W229" s="15">
        <f t="shared" si="41"/>
        <v>42194</v>
      </c>
      <c r="X229" s="15">
        <v>42164</v>
      </c>
      <c r="Y229" s="15">
        <v>42194</v>
      </c>
      <c r="Z229" t="str">
        <f t="shared" si="42"/>
        <v>June</v>
      </c>
      <c r="AA229" t="str">
        <f t="shared" si="43"/>
        <v>July</v>
      </c>
    </row>
    <row r="230" spans="1:27" ht="30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14" t="s">
        <v>8221</v>
      </c>
      <c r="G230" t="s">
        <v>8225</v>
      </c>
      <c r="H230" t="s">
        <v>8247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33"/>
        <v>0</v>
      </c>
      <c r="P230" s="6" t="e">
        <f t="shared" si="34"/>
        <v>#DIV/0!</v>
      </c>
      <c r="Q230" t="str">
        <f t="shared" si="35"/>
        <v>film &amp; video</v>
      </c>
      <c r="R230" t="str">
        <f t="shared" si="36"/>
        <v>drama</v>
      </c>
      <c r="S230" s="28">
        <f t="shared" si="37"/>
        <v>42096.478067129625</v>
      </c>
      <c r="T230" s="28">
        <f t="shared" si="38"/>
        <v>42156.478067129625</v>
      </c>
      <c r="U230">
        <f t="shared" si="39"/>
        <v>2015</v>
      </c>
      <c r="V230" s="15">
        <f t="shared" si="40"/>
        <v>42096</v>
      </c>
      <c r="W230" s="15">
        <f t="shared" si="41"/>
        <v>42156</v>
      </c>
      <c r="X230" s="15">
        <v>42096</v>
      </c>
      <c r="Y230" s="15">
        <v>42156</v>
      </c>
      <c r="Z230" t="str">
        <f t="shared" si="42"/>
        <v>April</v>
      </c>
      <c r="AA230" t="str">
        <f t="shared" si="43"/>
        <v>June</v>
      </c>
    </row>
    <row r="231" spans="1:27" ht="45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14" t="s">
        <v>8221</v>
      </c>
      <c r="G231" t="s">
        <v>8236</v>
      </c>
      <c r="H231" t="s">
        <v>8249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33"/>
        <v>0</v>
      </c>
      <c r="P231" s="6" t="e">
        <f t="shared" si="34"/>
        <v>#DIV/0!</v>
      </c>
      <c r="Q231" t="str">
        <f t="shared" si="35"/>
        <v>film &amp; video</v>
      </c>
      <c r="R231" t="str">
        <f t="shared" si="36"/>
        <v>drama</v>
      </c>
      <c r="S231" s="28">
        <f t="shared" si="37"/>
        <v>42383.725659722222</v>
      </c>
      <c r="T231" s="28">
        <f t="shared" si="38"/>
        <v>42413.725659722222</v>
      </c>
      <c r="U231">
        <f t="shared" si="39"/>
        <v>2016</v>
      </c>
      <c r="V231" s="15">
        <f t="shared" si="40"/>
        <v>42383</v>
      </c>
      <c r="W231" s="15">
        <f t="shared" si="41"/>
        <v>42413</v>
      </c>
      <c r="X231" s="15">
        <v>42383</v>
      </c>
      <c r="Y231" s="15">
        <v>42413</v>
      </c>
      <c r="Z231" t="str">
        <f t="shared" si="42"/>
        <v>January</v>
      </c>
      <c r="AA231" t="str">
        <f t="shared" si="43"/>
        <v>February</v>
      </c>
    </row>
    <row r="232" spans="1:27" ht="45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14" t="s">
        <v>8221</v>
      </c>
      <c r="G232" t="s">
        <v>8224</v>
      </c>
      <c r="H232" t="s">
        <v>8246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33"/>
        <v>0.4</v>
      </c>
      <c r="P232" s="6">
        <f t="shared" si="34"/>
        <v>30</v>
      </c>
      <c r="Q232" t="str">
        <f t="shared" si="35"/>
        <v>film &amp; video</v>
      </c>
      <c r="R232" t="str">
        <f t="shared" si="36"/>
        <v>drama</v>
      </c>
      <c r="S232" s="28">
        <f t="shared" si="37"/>
        <v>42129.568877314814</v>
      </c>
      <c r="T232" s="28">
        <f t="shared" si="38"/>
        <v>42159.568877314814</v>
      </c>
      <c r="U232">
        <f t="shared" si="39"/>
        <v>2015</v>
      </c>
      <c r="V232" s="15">
        <f t="shared" si="40"/>
        <v>42129</v>
      </c>
      <c r="W232" s="15">
        <f t="shared" si="41"/>
        <v>42159</v>
      </c>
      <c r="X232" s="15">
        <v>42129</v>
      </c>
      <c r="Y232" s="15">
        <v>42159</v>
      </c>
      <c r="Z232" t="str">
        <f t="shared" si="42"/>
        <v>May</v>
      </c>
      <c r="AA232" t="str">
        <f t="shared" si="43"/>
        <v>June</v>
      </c>
    </row>
    <row r="233" spans="1:27" ht="45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14" t="s">
        <v>8221</v>
      </c>
      <c r="G233" t="s">
        <v>8224</v>
      </c>
      <c r="H233" t="s">
        <v>8246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33"/>
        <v>0</v>
      </c>
      <c r="P233" s="6" t="e">
        <f t="shared" si="34"/>
        <v>#DIV/0!</v>
      </c>
      <c r="Q233" t="str">
        <f t="shared" si="35"/>
        <v>film &amp; video</v>
      </c>
      <c r="R233" t="str">
        <f t="shared" si="36"/>
        <v>drama</v>
      </c>
      <c r="S233" s="28">
        <f t="shared" si="37"/>
        <v>42341.75059027777</v>
      </c>
      <c r="T233" s="28">
        <f t="shared" si="38"/>
        <v>42371.75059027777</v>
      </c>
      <c r="U233">
        <f t="shared" si="39"/>
        <v>2015</v>
      </c>
      <c r="V233" s="15">
        <f t="shared" si="40"/>
        <v>42341</v>
      </c>
      <c r="W233" s="15">
        <f t="shared" si="41"/>
        <v>42371</v>
      </c>
      <c r="X233" s="15">
        <v>42341</v>
      </c>
      <c r="Y233" s="15">
        <v>42371</v>
      </c>
      <c r="Z233" t="str">
        <f t="shared" si="42"/>
        <v>December</v>
      </c>
      <c r="AA233" t="str">
        <f t="shared" si="43"/>
        <v>January</v>
      </c>
    </row>
    <row r="234" spans="1:27" ht="45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14" t="s">
        <v>8221</v>
      </c>
      <c r="G234" t="s">
        <v>8225</v>
      </c>
      <c r="H234" t="s">
        <v>8247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33"/>
        <v>2.75</v>
      </c>
      <c r="P234" s="6">
        <f t="shared" si="34"/>
        <v>15.714285714285714</v>
      </c>
      <c r="Q234" t="str">
        <f t="shared" si="35"/>
        <v>film &amp; video</v>
      </c>
      <c r="R234" t="str">
        <f t="shared" si="36"/>
        <v>drama</v>
      </c>
      <c r="S234" s="28">
        <f t="shared" si="37"/>
        <v>42032.617430555554</v>
      </c>
      <c r="T234" s="28">
        <f t="shared" si="38"/>
        <v>42062.617430555554</v>
      </c>
      <c r="U234">
        <f t="shared" si="39"/>
        <v>2015</v>
      </c>
      <c r="V234" s="15">
        <f t="shared" si="40"/>
        <v>42032</v>
      </c>
      <c r="W234" s="15">
        <f t="shared" si="41"/>
        <v>42062</v>
      </c>
      <c r="X234" s="15">
        <v>42032</v>
      </c>
      <c r="Y234" s="15">
        <v>42062</v>
      </c>
      <c r="Z234" t="str">
        <f t="shared" si="42"/>
        <v>January</v>
      </c>
      <c r="AA234" t="str">
        <f t="shared" si="43"/>
        <v>February</v>
      </c>
    </row>
    <row r="235" spans="1:27" ht="45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14" t="s">
        <v>8221</v>
      </c>
      <c r="G235" t="s">
        <v>8224</v>
      </c>
      <c r="H235" t="s">
        <v>8246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33"/>
        <v>0</v>
      </c>
      <c r="P235" s="6" t="e">
        <f t="shared" si="34"/>
        <v>#DIV/0!</v>
      </c>
      <c r="Q235" t="str">
        <f t="shared" si="35"/>
        <v>film &amp; video</v>
      </c>
      <c r="R235" t="str">
        <f t="shared" si="36"/>
        <v>drama</v>
      </c>
      <c r="S235" s="28">
        <f t="shared" si="37"/>
        <v>42612.703379629624</v>
      </c>
      <c r="T235" s="28">
        <f t="shared" si="38"/>
        <v>42642.703379629624</v>
      </c>
      <c r="U235">
        <f t="shared" si="39"/>
        <v>2016</v>
      </c>
      <c r="V235" s="15">
        <f t="shared" si="40"/>
        <v>42612</v>
      </c>
      <c r="W235" s="15">
        <f t="shared" si="41"/>
        <v>42642</v>
      </c>
      <c r="X235" s="15">
        <v>42612</v>
      </c>
      <c r="Y235" s="15">
        <v>42642</v>
      </c>
      <c r="Z235" t="str">
        <f t="shared" si="42"/>
        <v>August</v>
      </c>
      <c r="AA235" t="str">
        <f t="shared" si="43"/>
        <v>September</v>
      </c>
    </row>
    <row r="236" spans="1:27" ht="45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14" t="s">
        <v>8221</v>
      </c>
      <c r="G236" t="s">
        <v>8224</v>
      </c>
      <c r="H236" t="s">
        <v>8246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33"/>
        <v>40.1</v>
      </c>
      <c r="P236" s="6">
        <f t="shared" si="34"/>
        <v>80.2</v>
      </c>
      <c r="Q236" t="str">
        <f t="shared" si="35"/>
        <v>film &amp; video</v>
      </c>
      <c r="R236" t="str">
        <f t="shared" si="36"/>
        <v>drama</v>
      </c>
      <c r="S236" s="28">
        <f t="shared" si="37"/>
        <v>42135.82707175926</v>
      </c>
      <c r="T236" s="28">
        <f t="shared" si="38"/>
        <v>42175.82707175926</v>
      </c>
      <c r="U236">
        <f t="shared" si="39"/>
        <v>2015</v>
      </c>
      <c r="V236" s="15">
        <f t="shared" si="40"/>
        <v>42135</v>
      </c>
      <c r="W236" s="15">
        <f t="shared" si="41"/>
        <v>42175</v>
      </c>
      <c r="X236" s="15">
        <v>42135</v>
      </c>
      <c r="Y236" s="15">
        <v>42175</v>
      </c>
      <c r="Z236" t="str">
        <f t="shared" si="42"/>
        <v>May</v>
      </c>
      <c r="AA236" t="str">
        <f t="shared" si="43"/>
        <v>June</v>
      </c>
    </row>
    <row r="237" spans="1:27" ht="30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14" t="s">
        <v>8221</v>
      </c>
      <c r="G237" t="s">
        <v>8224</v>
      </c>
      <c r="H237" t="s">
        <v>8246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33"/>
        <v>0</v>
      </c>
      <c r="P237" s="6" t="e">
        <f t="shared" si="34"/>
        <v>#DIV/0!</v>
      </c>
      <c r="Q237" t="str">
        <f t="shared" si="35"/>
        <v>film &amp; video</v>
      </c>
      <c r="R237" t="str">
        <f t="shared" si="36"/>
        <v>drama</v>
      </c>
      <c r="S237" s="28">
        <f t="shared" si="37"/>
        <v>42164.700196759259</v>
      </c>
      <c r="T237" s="28">
        <f t="shared" si="38"/>
        <v>42194.700196759259</v>
      </c>
      <c r="U237">
        <f t="shared" si="39"/>
        <v>2015</v>
      </c>
      <c r="V237" s="15">
        <f t="shared" si="40"/>
        <v>42164</v>
      </c>
      <c r="W237" s="15">
        <f t="shared" si="41"/>
        <v>42194</v>
      </c>
      <c r="X237" s="15">
        <v>42164</v>
      </c>
      <c r="Y237" s="15">
        <v>42194</v>
      </c>
      <c r="Z237" t="str">
        <f t="shared" si="42"/>
        <v>June</v>
      </c>
      <c r="AA237" t="str">
        <f t="shared" si="43"/>
        <v>July</v>
      </c>
    </row>
    <row r="238" spans="1:27" ht="45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14" t="s">
        <v>8221</v>
      </c>
      <c r="G238" t="s">
        <v>8224</v>
      </c>
      <c r="H238" t="s">
        <v>8246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33"/>
        <v>0</v>
      </c>
      <c r="P238" s="6" t="e">
        <f t="shared" si="34"/>
        <v>#DIV/0!</v>
      </c>
      <c r="Q238" t="str">
        <f t="shared" si="35"/>
        <v>film &amp; video</v>
      </c>
      <c r="R238" t="str">
        <f t="shared" si="36"/>
        <v>drama</v>
      </c>
      <c r="S238" s="28">
        <f t="shared" si="37"/>
        <v>42320.876145833332</v>
      </c>
      <c r="T238" s="28">
        <f t="shared" si="38"/>
        <v>42373.791666666664</v>
      </c>
      <c r="U238">
        <f t="shared" si="39"/>
        <v>2015</v>
      </c>
      <c r="V238" s="15">
        <f t="shared" si="40"/>
        <v>42320</v>
      </c>
      <c r="W238" s="15">
        <f t="shared" si="41"/>
        <v>42373</v>
      </c>
      <c r="X238" s="15">
        <v>42320</v>
      </c>
      <c r="Y238" s="15">
        <v>42373</v>
      </c>
      <c r="Z238" t="str">
        <f t="shared" si="42"/>
        <v>November</v>
      </c>
      <c r="AA238" t="str">
        <f t="shared" si="43"/>
        <v>January</v>
      </c>
    </row>
    <row r="239" spans="1:27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14" t="s">
        <v>8221</v>
      </c>
      <c r="G239" t="s">
        <v>8224</v>
      </c>
      <c r="H239" t="s">
        <v>8246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33"/>
        <v>0.33333333333333337</v>
      </c>
      <c r="P239" s="6">
        <f t="shared" si="34"/>
        <v>50</v>
      </c>
      <c r="Q239" t="str">
        <f t="shared" si="35"/>
        <v>film &amp; video</v>
      </c>
      <c r="R239" t="str">
        <f t="shared" si="36"/>
        <v>drama</v>
      </c>
      <c r="S239" s="28">
        <f t="shared" si="37"/>
        <v>42377.368854166663</v>
      </c>
      <c r="T239" s="28">
        <f t="shared" si="38"/>
        <v>42437.368854166663</v>
      </c>
      <c r="U239">
        <f t="shared" si="39"/>
        <v>2016</v>
      </c>
      <c r="V239" s="15">
        <f t="shared" si="40"/>
        <v>42377</v>
      </c>
      <c r="W239" s="15">
        <f t="shared" si="41"/>
        <v>42437</v>
      </c>
      <c r="X239" s="15">
        <v>42377</v>
      </c>
      <c r="Y239" s="15">
        <v>42437</v>
      </c>
      <c r="Z239" t="str">
        <f t="shared" si="42"/>
        <v>January</v>
      </c>
      <c r="AA239" t="str">
        <f t="shared" si="43"/>
        <v>March</v>
      </c>
    </row>
    <row r="240" spans="1:27" ht="45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14" t="s">
        <v>8221</v>
      </c>
      <c r="G240" t="s">
        <v>8224</v>
      </c>
      <c r="H240" t="s">
        <v>8246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33"/>
        <v>0</v>
      </c>
      <c r="P240" s="6" t="e">
        <f t="shared" si="34"/>
        <v>#DIV/0!</v>
      </c>
      <c r="Q240" t="str">
        <f t="shared" si="35"/>
        <v>film &amp; video</v>
      </c>
      <c r="R240" t="str">
        <f t="shared" si="36"/>
        <v>drama</v>
      </c>
      <c r="S240" s="28">
        <f t="shared" si="37"/>
        <v>42713.754166666666</v>
      </c>
      <c r="T240" s="28">
        <f t="shared" si="38"/>
        <v>42734.166666666664</v>
      </c>
      <c r="U240">
        <f t="shared" si="39"/>
        <v>2016</v>
      </c>
      <c r="V240" s="15">
        <f t="shared" si="40"/>
        <v>42713</v>
      </c>
      <c r="W240" s="15">
        <f t="shared" si="41"/>
        <v>42734</v>
      </c>
      <c r="X240" s="15">
        <v>42713</v>
      </c>
      <c r="Y240" s="15">
        <v>42734</v>
      </c>
      <c r="Z240" t="str">
        <f t="shared" si="42"/>
        <v>December</v>
      </c>
      <c r="AA240" t="str">
        <f t="shared" si="43"/>
        <v>December</v>
      </c>
    </row>
    <row r="241" spans="1:27" ht="45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14" t="s">
        <v>8221</v>
      </c>
      <c r="G241" t="s">
        <v>8226</v>
      </c>
      <c r="H241" t="s">
        <v>8248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33"/>
        <v>25</v>
      </c>
      <c r="P241" s="6">
        <f t="shared" si="34"/>
        <v>50</v>
      </c>
      <c r="Q241" t="str">
        <f t="shared" si="35"/>
        <v>film &amp; video</v>
      </c>
      <c r="R241" t="str">
        <f t="shared" si="36"/>
        <v>drama</v>
      </c>
      <c r="S241" s="28">
        <f t="shared" si="37"/>
        <v>42296.901967592588</v>
      </c>
      <c r="T241" s="28">
        <f t="shared" si="38"/>
        <v>42316.291666666664</v>
      </c>
      <c r="U241">
        <f t="shared" si="39"/>
        <v>2015</v>
      </c>
      <c r="V241" s="15">
        <f t="shared" si="40"/>
        <v>42296</v>
      </c>
      <c r="W241" s="15">
        <f t="shared" si="41"/>
        <v>42316</v>
      </c>
      <c r="X241" s="15">
        <v>42296</v>
      </c>
      <c r="Y241" s="15">
        <v>42316</v>
      </c>
      <c r="Z241" t="str">
        <f t="shared" si="42"/>
        <v>October</v>
      </c>
      <c r="AA241" t="str">
        <f t="shared" si="43"/>
        <v>November</v>
      </c>
    </row>
    <row r="242" spans="1:27" ht="45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14" t="s">
        <v>8219</v>
      </c>
      <c r="G242" t="s">
        <v>8224</v>
      </c>
      <c r="H242" t="s">
        <v>8246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33"/>
        <v>107.63413333333334</v>
      </c>
      <c r="P242" s="6">
        <f t="shared" si="34"/>
        <v>117.84759124087591</v>
      </c>
      <c r="Q242" t="str">
        <f t="shared" si="35"/>
        <v>film &amp; video</v>
      </c>
      <c r="R242" t="str">
        <f t="shared" si="36"/>
        <v>documentary</v>
      </c>
      <c r="S242" s="28">
        <f t="shared" si="37"/>
        <v>41354.500127314815</v>
      </c>
      <c r="T242" s="28">
        <f t="shared" si="38"/>
        <v>41399.500127314815</v>
      </c>
      <c r="U242">
        <f t="shared" si="39"/>
        <v>2013</v>
      </c>
      <c r="V242" s="15">
        <f t="shared" si="40"/>
        <v>41354</v>
      </c>
      <c r="W242" s="15">
        <f t="shared" si="41"/>
        <v>41399</v>
      </c>
      <c r="X242" s="15">
        <v>41354</v>
      </c>
      <c r="Y242" s="15">
        <v>41399</v>
      </c>
      <c r="Z242" t="str">
        <f t="shared" si="42"/>
        <v>March</v>
      </c>
      <c r="AA242" t="str">
        <f t="shared" si="43"/>
        <v>May</v>
      </c>
    </row>
    <row r="243" spans="1:27" ht="45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14" t="s">
        <v>8219</v>
      </c>
      <c r="G243" t="s">
        <v>8224</v>
      </c>
      <c r="H243" t="s">
        <v>8246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33"/>
        <v>112.63736263736264</v>
      </c>
      <c r="P243" s="6">
        <f t="shared" si="34"/>
        <v>109.04255319148936</v>
      </c>
      <c r="Q243" t="str">
        <f t="shared" si="35"/>
        <v>film &amp; video</v>
      </c>
      <c r="R243" t="str">
        <f t="shared" si="36"/>
        <v>documentary</v>
      </c>
      <c r="S243" s="28">
        <f t="shared" si="37"/>
        <v>41949.489629629628</v>
      </c>
      <c r="T243" s="28">
        <f t="shared" si="38"/>
        <v>41994.489629629628</v>
      </c>
      <c r="U243">
        <f t="shared" si="39"/>
        <v>2014</v>
      </c>
      <c r="V243" s="15">
        <f t="shared" si="40"/>
        <v>41949</v>
      </c>
      <c r="W243" s="15">
        <f t="shared" si="41"/>
        <v>41994</v>
      </c>
      <c r="X243" s="15">
        <v>41949</v>
      </c>
      <c r="Y243" s="15">
        <v>41994</v>
      </c>
      <c r="Z243" t="str">
        <f t="shared" si="42"/>
        <v>November</v>
      </c>
      <c r="AA243" t="str">
        <f t="shared" si="43"/>
        <v>December</v>
      </c>
    </row>
    <row r="244" spans="1:27" ht="45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14" t="s">
        <v>8219</v>
      </c>
      <c r="G244" t="s">
        <v>8224</v>
      </c>
      <c r="H244" t="s">
        <v>8246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33"/>
        <v>113.46153846153845</v>
      </c>
      <c r="P244" s="6">
        <f t="shared" si="34"/>
        <v>73.019801980198025</v>
      </c>
      <c r="Q244" t="str">
        <f t="shared" si="35"/>
        <v>film &amp; video</v>
      </c>
      <c r="R244" t="str">
        <f t="shared" si="36"/>
        <v>documentary</v>
      </c>
      <c r="S244" s="28">
        <f t="shared" si="37"/>
        <v>40862.28460648148</v>
      </c>
      <c r="T244" s="28">
        <f t="shared" si="38"/>
        <v>40897.28460648148</v>
      </c>
      <c r="U244">
        <f t="shared" si="39"/>
        <v>2011</v>
      </c>
      <c r="V244" s="15">
        <f t="shared" si="40"/>
        <v>40862</v>
      </c>
      <c r="W244" s="15">
        <f t="shared" si="41"/>
        <v>40897</v>
      </c>
      <c r="X244" s="15">
        <v>40862</v>
      </c>
      <c r="Y244" s="15">
        <v>40897</v>
      </c>
      <c r="Z244" t="str">
        <f t="shared" si="42"/>
        <v>November</v>
      </c>
      <c r="AA244" t="str">
        <f t="shared" si="43"/>
        <v>December</v>
      </c>
    </row>
    <row r="245" spans="1:27" ht="45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14" t="s">
        <v>8219</v>
      </c>
      <c r="G245" t="s">
        <v>8224</v>
      </c>
      <c r="H245" t="s">
        <v>8246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33"/>
        <v>102.592</v>
      </c>
      <c r="P245" s="6">
        <f t="shared" si="34"/>
        <v>78.195121951219505</v>
      </c>
      <c r="Q245" t="str">
        <f t="shared" si="35"/>
        <v>film &amp; video</v>
      </c>
      <c r="R245" t="str">
        <f t="shared" si="36"/>
        <v>documentary</v>
      </c>
      <c r="S245" s="28">
        <f t="shared" si="37"/>
        <v>41661.839166666665</v>
      </c>
      <c r="T245" s="28">
        <f t="shared" si="38"/>
        <v>41691.839166666665</v>
      </c>
      <c r="U245">
        <f t="shared" si="39"/>
        <v>2014</v>
      </c>
      <c r="V245" s="15">
        <f t="shared" si="40"/>
        <v>41661</v>
      </c>
      <c r="W245" s="15">
        <f t="shared" si="41"/>
        <v>41691</v>
      </c>
      <c r="X245" s="15">
        <v>41661</v>
      </c>
      <c r="Y245" s="15">
        <v>41691</v>
      </c>
      <c r="Z245" t="str">
        <f t="shared" si="42"/>
        <v>January</v>
      </c>
      <c r="AA245" t="str">
        <f t="shared" si="43"/>
        <v>February</v>
      </c>
    </row>
    <row r="246" spans="1:27" ht="45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14" t="s">
        <v>8219</v>
      </c>
      <c r="G246" t="s">
        <v>8224</v>
      </c>
      <c r="H246" t="s">
        <v>8246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33"/>
        <v>113.75714285714287</v>
      </c>
      <c r="P246" s="6">
        <f t="shared" si="34"/>
        <v>47.398809523809526</v>
      </c>
      <c r="Q246" t="str">
        <f t="shared" si="35"/>
        <v>film &amp; video</v>
      </c>
      <c r="R246" t="str">
        <f t="shared" si="36"/>
        <v>documentary</v>
      </c>
      <c r="S246" s="28">
        <f t="shared" si="37"/>
        <v>40213.115266203698</v>
      </c>
      <c r="T246" s="28">
        <f t="shared" si="38"/>
        <v>40253.087500000001</v>
      </c>
      <c r="U246">
        <f t="shared" si="39"/>
        <v>2010</v>
      </c>
      <c r="V246" s="15">
        <f t="shared" si="40"/>
        <v>40213</v>
      </c>
      <c r="W246" s="15">
        <f t="shared" si="41"/>
        <v>40253</v>
      </c>
      <c r="X246" s="15">
        <v>40213</v>
      </c>
      <c r="Y246" s="15">
        <v>40253</v>
      </c>
      <c r="Z246" t="str">
        <f t="shared" si="42"/>
        <v>February</v>
      </c>
      <c r="AA246" t="str">
        <f t="shared" si="43"/>
        <v>March</v>
      </c>
    </row>
    <row r="247" spans="1:27" ht="45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14" t="s">
        <v>8219</v>
      </c>
      <c r="G247" t="s">
        <v>8224</v>
      </c>
      <c r="H247" t="s">
        <v>8246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33"/>
        <v>103.71999999999998</v>
      </c>
      <c r="P247" s="6">
        <f t="shared" si="34"/>
        <v>54.020833333333336</v>
      </c>
      <c r="Q247" t="str">
        <f t="shared" si="35"/>
        <v>film &amp; video</v>
      </c>
      <c r="R247" t="str">
        <f t="shared" si="36"/>
        <v>documentary</v>
      </c>
      <c r="S247" s="28">
        <f t="shared" si="37"/>
        <v>41106.844733796293</v>
      </c>
      <c r="T247" s="28">
        <f t="shared" si="38"/>
        <v>41136.844733796293</v>
      </c>
      <c r="U247">
        <f t="shared" si="39"/>
        <v>2012</v>
      </c>
      <c r="V247" s="15">
        <f t="shared" si="40"/>
        <v>41106</v>
      </c>
      <c r="W247" s="15">
        <f t="shared" si="41"/>
        <v>41136</v>
      </c>
      <c r="X247" s="15">
        <v>41106</v>
      </c>
      <c r="Y247" s="15">
        <v>41136</v>
      </c>
      <c r="Z247" t="str">
        <f t="shared" si="42"/>
        <v>July</v>
      </c>
      <c r="AA247" t="str">
        <f t="shared" si="43"/>
        <v>August</v>
      </c>
    </row>
    <row r="248" spans="1:27" ht="45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14" t="s">
        <v>8219</v>
      </c>
      <c r="G248" t="s">
        <v>8224</v>
      </c>
      <c r="H248" t="s">
        <v>8246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33"/>
        <v>305.46000000000004</v>
      </c>
      <c r="P248" s="6">
        <f t="shared" si="34"/>
        <v>68.488789237668158</v>
      </c>
      <c r="Q248" t="str">
        <f t="shared" si="35"/>
        <v>film &amp; video</v>
      </c>
      <c r="R248" t="str">
        <f t="shared" si="36"/>
        <v>documentary</v>
      </c>
      <c r="S248" s="28">
        <f t="shared" si="37"/>
        <v>40480.155150462961</v>
      </c>
      <c r="T248" s="28">
        <f t="shared" si="38"/>
        <v>40530.196817129625</v>
      </c>
      <c r="U248">
        <f t="shared" si="39"/>
        <v>2010</v>
      </c>
      <c r="V248" s="15">
        <f t="shared" si="40"/>
        <v>40480</v>
      </c>
      <c r="W248" s="15">
        <f t="shared" si="41"/>
        <v>40530</v>
      </c>
      <c r="X248" s="15">
        <v>40480</v>
      </c>
      <c r="Y248" s="15">
        <v>40530</v>
      </c>
      <c r="Z248" t="str">
        <f t="shared" si="42"/>
        <v>October</v>
      </c>
      <c r="AA248" t="str">
        <f t="shared" si="43"/>
        <v>December</v>
      </c>
    </row>
    <row r="249" spans="1:27" ht="60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14" t="s">
        <v>8219</v>
      </c>
      <c r="G249" t="s">
        <v>8224</v>
      </c>
      <c r="H249" t="s">
        <v>8246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33"/>
        <v>134.1</v>
      </c>
      <c r="P249" s="6">
        <f t="shared" si="34"/>
        <v>108.14516129032258</v>
      </c>
      <c r="Q249" t="str">
        <f t="shared" si="35"/>
        <v>film &amp; video</v>
      </c>
      <c r="R249" t="str">
        <f t="shared" si="36"/>
        <v>documentary</v>
      </c>
      <c r="S249" s="28">
        <f t="shared" si="37"/>
        <v>40430.395995370367</v>
      </c>
      <c r="T249" s="28">
        <f t="shared" si="38"/>
        <v>40466.943749999999</v>
      </c>
      <c r="U249">
        <f t="shared" si="39"/>
        <v>2010</v>
      </c>
      <c r="V249" s="15">
        <f t="shared" si="40"/>
        <v>40430</v>
      </c>
      <c r="W249" s="15">
        <f t="shared" si="41"/>
        <v>40466</v>
      </c>
      <c r="X249" s="15">
        <v>40430</v>
      </c>
      <c r="Y249" s="15">
        <v>40466</v>
      </c>
      <c r="Z249" t="str">
        <f t="shared" si="42"/>
        <v>September</v>
      </c>
      <c r="AA249" t="str">
        <f t="shared" si="43"/>
        <v>October</v>
      </c>
    </row>
    <row r="250" spans="1:27" ht="45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14" t="s">
        <v>8219</v>
      </c>
      <c r="G250" t="s">
        <v>8224</v>
      </c>
      <c r="H250" t="s">
        <v>8246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33"/>
        <v>101.33294117647058</v>
      </c>
      <c r="P250" s="6">
        <f t="shared" si="34"/>
        <v>589.95205479452056</v>
      </c>
      <c r="Q250" t="str">
        <f t="shared" si="35"/>
        <v>film &amp; video</v>
      </c>
      <c r="R250" t="str">
        <f t="shared" si="36"/>
        <v>documentary</v>
      </c>
      <c r="S250" s="28">
        <f t="shared" si="37"/>
        <v>40870.566076388888</v>
      </c>
      <c r="T250" s="28">
        <f t="shared" si="38"/>
        <v>40915.566076388888</v>
      </c>
      <c r="U250">
        <f t="shared" si="39"/>
        <v>2011</v>
      </c>
      <c r="V250" s="15">
        <f t="shared" si="40"/>
        <v>40870</v>
      </c>
      <c r="W250" s="15">
        <f t="shared" si="41"/>
        <v>40915</v>
      </c>
      <c r="X250" s="15">
        <v>40870</v>
      </c>
      <c r="Y250" s="15">
        <v>40915</v>
      </c>
      <c r="Z250" t="str">
        <f t="shared" si="42"/>
        <v>November</v>
      </c>
      <c r="AA250" t="str">
        <f t="shared" si="43"/>
        <v>January</v>
      </c>
    </row>
    <row r="251" spans="1:27" ht="45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14" t="s">
        <v>8219</v>
      </c>
      <c r="G251" t="s">
        <v>8224</v>
      </c>
      <c r="H251" t="s">
        <v>8246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33"/>
        <v>112.92</v>
      </c>
      <c r="P251" s="6">
        <f t="shared" si="34"/>
        <v>48.051063829787232</v>
      </c>
      <c r="Q251" t="str">
        <f t="shared" si="35"/>
        <v>film &amp; video</v>
      </c>
      <c r="R251" t="str">
        <f t="shared" si="36"/>
        <v>documentary</v>
      </c>
      <c r="S251" s="28">
        <f t="shared" si="37"/>
        <v>40332.715509259258</v>
      </c>
      <c r="T251" s="28">
        <f t="shared" si="38"/>
        <v>40412.527777777774</v>
      </c>
      <c r="U251">
        <f t="shared" si="39"/>
        <v>2010</v>
      </c>
      <c r="V251" s="15">
        <f t="shared" si="40"/>
        <v>40332</v>
      </c>
      <c r="W251" s="15">
        <f t="shared" si="41"/>
        <v>40412</v>
      </c>
      <c r="X251" s="15">
        <v>40332</v>
      </c>
      <c r="Y251" s="15">
        <v>40412</v>
      </c>
      <c r="Z251" t="str">
        <f t="shared" si="42"/>
        <v>June</v>
      </c>
      <c r="AA251" t="str">
        <f t="shared" si="43"/>
        <v>August</v>
      </c>
    </row>
    <row r="252" spans="1:27" ht="45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14" t="s">
        <v>8219</v>
      </c>
      <c r="G252" t="s">
        <v>8224</v>
      </c>
      <c r="H252" t="s">
        <v>8246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33"/>
        <v>105.58333333333334</v>
      </c>
      <c r="P252" s="6">
        <f t="shared" si="34"/>
        <v>72.482837528604122</v>
      </c>
      <c r="Q252" t="str">
        <f t="shared" si="35"/>
        <v>film &amp; video</v>
      </c>
      <c r="R252" t="str">
        <f t="shared" si="36"/>
        <v>documentary</v>
      </c>
      <c r="S252" s="28">
        <f t="shared" si="37"/>
        <v>41401.357534722221</v>
      </c>
      <c r="T252" s="28">
        <f t="shared" si="38"/>
        <v>41431.357534722221</v>
      </c>
      <c r="U252">
        <f t="shared" si="39"/>
        <v>2013</v>
      </c>
      <c r="V252" s="15">
        <f t="shared" si="40"/>
        <v>41401</v>
      </c>
      <c r="W252" s="15">
        <f t="shared" si="41"/>
        <v>41431</v>
      </c>
      <c r="X252" s="15">
        <v>41401</v>
      </c>
      <c r="Y252" s="15">
        <v>41431</v>
      </c>
      <c r="Z252" t="str">
        <f t="shared" si="42"/>
        <v>May</v>
      </c>
      <c r="AA252" t="str">
        <f t="shared" si="43"/>
        <v>June</v>
      </c>
    </row>
    <row r="253" spans="1:27" ht="45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14" t="s">
        <v>8219</v>
      </c>
      <c r="G253" t="s">
        <v>8224</v>
      </c>
      <c r="H253" t="s">
        <v>8246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33"/>
        <v>125.57142857142858</v>
      </c>
      <c r="P253" s="6">
        <f t="shared" si="34"/>
        <v>57.077922077922075</v>
      </c>
      <c r="Q253" t="str">
        <f t="shared" si="35"/>
        <v>film &amp; video</v>
      </c>
      <c r="R253" t="str">
        <f t="shared" si="36"/>
        <v>documentary</v>
      </c>
      <c r="S253" s="28">
        <f t="shared" si="37"/>
        <v>41013.579236111109</v>
      </c>
      <c r="T253" s="28">
        <f t="shared" si="38"/>
        <v>41045.583333333328</v>
      </c>
      <c r="U253">
        <f t="shared" si="39"/>
        <v>2012</v>
      </c>
      <c r="V253" s="15">
        <f t="shared" si="40"/>
        <v>41013</v>
      </c>
      <c r="W253" s="15">
        <f t="shared" si="41"/>
        <v>41045</v>
      </c>
      <c r="X253" s="15">
        <v>41013</v>
      </c>
      <c r="Y253" s="15">
        <v>41045</v>
      </c>
      <c r="Z253" t="str">
        <f t="shared" si="42"/>
        <v>April</v>
      </c>
      <c r="AA253" t="str">
        <f t="shared" si="43"/>
        <v>May</v>
      </c>
    </row>
    <row r="254" spans="1:27" ht="45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14" t="s">
        <v>8219</v>
      </c>
      <c r="G254" t="s">
        <v>8224</v>
      </c>
      <c r="H254" t="s">
        <v>8246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33"/>
        <v>184.56</v>
      </c>
      <c r="P254" s="6">
        <f t="shared" si="34"/>
        <v>85.444444444444443</v>
      </c>
      <c r="Q254" t="str">
        <f t="shared" si="35"/>
        <v>film &amp; video</v>
      </c>
      <c r="R254" t="str">
        <f t="shared" si="36"/>
        <v>documentary</v>
      </c>
      <c r="S254" s="28">
        <f t="shared" si="37"/>
        <v>40266.454374999994</v>
      </c>
      <c r="T254" s="28">
        <f t="shared" si="38"/>
        <v>40329.957638888889</v>
      </c>
      <c r="U254">
        <f t="shared" si="39"/>
        <v>2010</v>
      </c>
      <c r="V254" s="15">
        <f t="shared" si="40"/>
        <v>40266</v>
      </c>
      <c r="W254" s="15">
        <f t="shared" si="41"/>
        <v>40329</v>
      </c>
      <c r="X254" s="15">
        <v>40266</v>
      </c>
      <c r="Y254" s="15">
        <v>40329</v>
      </c>
      <c r="Z254" t="str">
        <f t="shared" si="42"/>
        <v>March</v>
      </c>
      <c r="AA254" t="str">
        <f t="shared" si="43"/>
        <v>May</v>
      </c>
    </row>
    <row r="255" spans="1:27" ht="45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14" t="s">
        <v>8219</v>
      </c>
      <c r="G255" t="s">
        <v>8224</v>
      </c>
      <c r="H255" t="s">
        <v>8246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33"/>
        <v>100.73333333333335</v>
      </c>
      <c r="P255" s="6">
        <f t="shared" si="34"/>
        <v>215.85714285714286</v>
      </c>
      <c r="Q255" t="str">
        <f t="shared" si="35"/>
        <v>film &amp; video</v>
      </c>
      <c r="R255" t="str">
        <f t="shared" si="36"/>
        <v>documentary</v>
      </c>
      <c r="S255" s="28">
        <f t="shared" si="37"/>
        <v>40924.44253472222</v>
      </c>
      <c r="T255" s="28">
        <f t="shared" si="38"/>
        <v>40954.44253472222</v>
      </c>
      <c r="U255">
        <f t="shared" si="39"/>
        <v>2012</v>
      </c>
      <c r="V255" s="15">
        <f t="shared" si="40"/>
        <v>40924</v>
      </c>
      <c r="W255" s="15">
        <f t="shared" si="41"/>
        <v>40954</v>
      </c>
      <c r="X255" s="15">
        <v>40924</v>
      </c>
      <c r="Y255" s="15">
        <v>40954</v>
      </c>
      <c r="Z255" t="str">
        <f t="shared" si="42"/>
        <v>January</v>
      </c>
      <c r="AA255" t="str">
        <f t="shared" si="43"/>
        <v>February</v>
      </c>
    </row>
    <row r="256" spans="1:27" ht="45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14" t="s">
        <v>8219</v>
      </c>
      <c r="G256" t="s">
        <v>8224</v>
      </c>
      <c r="H256" t="s">
        <v>8246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33"/>
        <v>116.94725</v>
      </c>
      <c r="P256" s="6">
        <f t="shared" si="34"/>
        <v>89.38643312101911</v>
      </c>
      <c r="Q256" t="str">
        <f t="shared" si="35"/>
        <v>film &amp; video</v>
      </c>
      <c r="R256" t="str">
        <f t="shared" si="36"/>
        <v>documentary</v>
      </c>
      <c r="S256" s="28">
        <f t="shared" si="37"/>
        <v>42263.744328703702</v>
      </c>
      <c r="T256" s="28">
        <f t="shared" si="38"/>
        <v>42293.874999999993</v>
      </c>
      <c r="U256">
        <f t="shared" si="39"/>
        <v>2015</v>
      </c>
      <c r="V256" s="15">
        <f t="shared" si="40"/>
        <v>42263</v>
      </c>
      <c r="W256" s="15">
        <f t="shared" si="41"/>
        <v>42293</v>
      </c>
      <c r="X256" s="15">
        <v>42263</v>
      </c>
      <c r="Y256" s="15">
        <v>42293</v>
      </c>
      <c r="Z256" t="str">
        <f t="shared" si="42"/>
        <v>September</v>
      </c>
      <c r="AA256" t="str">
        <f t="shared" si="43"/>
        <v>October</v>
      </c>
    </row>
    <row r="257" spans="1:27" ht="30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14" t="s">
        <v>8219</v>
      </c>
      <c r="G257" t="s">
        <v>8224</v>
      </c>
      <c r="H257" t="s">
        <v>8246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33"/>
        <v>106.73325</v>
      </c>
      <c r="P257" s="6">
        <f t="shared" si="34"/>
        <v>45.418404255319146</v>
      </c>
      <c r="Q257" t="str">
        <f t="shared" si="35"/>
        <v>film &amp; video</v>
      </c>
      <c r="R257" t="str">
        <f t="shared" si="36"/>
        <v>documentary</v>
      </c>
      <c r="S257" s="28">
        <f t="shared" si="37"/>
        <v>40588.318078703705</v>
      </c>
      <c r="T257" s="28">
        <f t="shared" si="38"/>
        <v>40618.276412037034</v>
      </c>
      <c r="U257">
        <f t="shared" si="39"/>
        <v>2011</v>
      </c>
      <c r="V257" s="15">
        <f t="shared" si="40"/>
        <v>40588</v>
      </c>
      <c r="W257" s="15">
        <f t="shared" si="41"/>
        <v>40618</v>
      </c>
      <c r="X257" s="15">
        <v>40588</v>
      </c>
      <c r="Y257" s="15">
        <v>40618</v>
      </c>
      <c r="Z257" t="str">
        <f t="shared" si="42"/>
        <v>February</v>
      </c>
      <c r="AA257" t="str">
        <f t="shared" si="43"/>
        <v>March</v>
      </c>
    </row>
    <row r="258" spans="1:27" ht="45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14" t="s">
        <v>8219</v>
      </c>
      <c r="G258" t="s">
        <v>8224</v>
      </c>
      <c r="H258" t="s">
        <v>8246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ref="O258:O321" si="44">SUM(E258/D258)*100</f>
        <v>139.1</v>
      </c>
      <c r="P258" s="6">
        <f t="shared" ref="P258:P321" si="45">SUM(E258/L258)</f>
        <v>65.756363636363631</v>
      </c>
      <c r="Q258" t="str">
        <f t="shared" si="35"/>
        <v>film &amp; video</v>
      </c>
      <c r="R258" t="str">
        <f t="shared" si="36"/>
        <v>documentary</v>
      </c>
      <c r="S258" s="28">
        <f t="shared" si="37"/>
        <v>41319.560960648145</v>
      </c>
      <c r="T258" s="28">
        <f t="shared" si="38"/>
        <v>41349.560960648145</v>
      </c>
      <c r="U258">
        <f t="shared" si="39"/>
        <v>2013</v>
      </c>
      <c r="V258" s="15">
        <f t="shared" si="40"/>
        <v>41319</v>
      </c>
      <c r="W258" s="15">
        <f t="shared" si="41"/>
        <v>41349</v>
      </c>
      <c r="X258" s="15">
        <v>41319</v>
      </c>
      <c r="Y258" s="15">
        <v>41349</v>
      </c>
      <c r="Z258" t="str">
        <f t="shared" si="42"/>
        <v>February</v>
      </c>
      <c r="AA258" t="str">
        <f t="shared" si="43"/>
        <v>March</v>
      </c>
    </row>
    <row r="259" spans="1:27" ht="45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14" t="s">
        <v>8219</v>
      </c>
      <c r="G259" t="s">
        <v>8224</v>
      </c>
      <c r="H259" t="s">
        <v>8246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44"/>
        <v>106.72648571428572</v>
      </c>
      <c r="P259" s="6">
        <f t="shared" si="45"/>
        <v>66.70405357142856</v>
      </c>
      <c r="Q259" t="str">
        <f t="shared" ref="Q259:Q322" si="46">LEFT(N259,FIND("/", N259) - 1)</f>
        <v>film &amp; video</v>
      </c>
      <c r="R259" t="str">
        <f t="shared" ref="R259:R322" si="47">RIGHT(N259,LEN(N259) - FIND("/",N259))</f>
        <v>documentary</v>
      </c>
      <c r="S259" s="28">
        <f t="shared" ref="S259:S322" si="48">(J259/86400)+25569+(-5/24)</f>
        <v>42479.418541666666</v>
      </c>
      <c r="T259" s="28">
        <f t="shared" ref="T259:T322" si="49">(I259/86400)+25569+(-5/24)</f>
        <v>42509.418541666666</v>
      </c>
      <c r="U259">
        <f t="shared" ref="U259:U322" si="50">YEAR(S259)</f>
        <v>2016</v>
      </c>
      <c r="V259" s="15">
        <f t="shared" ref="V259:V322" si="51">INT(S259)</f>
        <v>42479</v>
      </c>
      <c r="W259" s="15">
        <f t="shared" ref="W259:W322" si="52">INT(T259)</f>
        <v>42509</v>
      </c>
      <c r="X259" s="15">
        <v>42479</v>
      </c>
      <c r="Y259" s="15">
        <v>42509</v>
      </c>
      <c r="Z259" t="str">
        <f t="shared" ref="Z259:Z322" si="53">TEXT(V259, "mmmm")</f>
        <v>April</v>
      </c>
      <c r="AA259" t="str">
        <f t="shared" ref="AA259:AA322" si="54">TEXT(W259, "mmmm")</f>
        <v>May</v>
      </c>
    </row>
    <row r="260" spans="1:27" ht="45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14" t="s">
        <v>8219</v>
      </c>
      <c r="G260" t="s">
        <v>8224</v>
      </c>
      <c r="H260" t="s">
        <v>8246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44"/>
        <v>191.14</v>
      </c>
      <c r="P260" s="6">
        <f t="shared" si="45"/>
        <v>83.345930232558146</v>
      </c>
      <c r="Q260" t="str">
        <f t="shared" si="46"/>
        <v>film &amp; video</v>
      </c>
      <c r="R260" t="str">
        <f t="shared" si="47"/>
        <v>documentary</v>
      </c>
      <c r="S260" s="28">
        <f t="shared" si="48"/>
        <v>40681.843356481477</v>
      </c>
      <c r="T260" s="28">
        <f t="shared" si="49"/>
        <v>40711.843356481477</v>
      </c>
      <c r="U260">
        <f t="shared" si="50"/>
        <v>2011</v>
      </c>
      <c r="V260" s="15">
        <f t="shared" si="51"/>
        <v>40681</v>
      </c>
      <c r="W260" s="15">
        <f t="shared" si="52"/>
        <v>40711</v>
      </c>
      <c r="X260" s="15">
        <v>40681</v>
      </c>
      <c r="Y260" s="15">
        <v>40711</v>
      </c>
      <c r="Z260" t="str">
        <f t="shared" si="53"/>
        <v>May</v>
      </c>
      <c r="AA260" t="str">
        <f t="shared" si="54"/>
        <v>June</v>
      </c>
    </row>
    <row r="261" spans="1:27" ht="45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14" t="s">
        <v>8219</v>
      </c>
      <c r="G261" t="s">
        <v>8224</v>
      </c>
      <c r="H261" t="s">
        <v>8246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44"/>
        <v>131.93789333333334</v>
      </c>
      <c r="P261" s="6">
        <f t="shared" si="45"/>
        <v>105.04609341825902</v>
      </c>
      <c r="Q261" t="str">
        <f t="shared" si="46"/>
        <v>film &amp; video</v>
      </c>
      <c r="R261" t="str">
        <f t="shared" si="47"/>
        <v>documentary</v>
      </c>
      <c r="S261" s="28">
        <f t="shared" si="48"/>
        <v>42072.529733796291</v>
      </c>
      <c r="T261" s="28">
        <f t="shared" si="49"/>
        <v>42102.529733796291</v>
      </c>
      <c r="U261">
        <f t="shared" si="50"/>
        <v>2015</v>
      </c>
      <c r="V261" s="15">
        <f t="shared" si="51"/>
        <v>42072</v>
      </c>
      <c r="W261" s="15">
        <f t="shared" si="52"/>
        <v>42102</v>
      </c>
      <c r="X261" s="15">
        <v>42072</v>
      </c>
      <c r="Y261" s="15">
        <v>42102</v>
      </c>
      <c r="Z261" t="str">
        <f t="shared" si="53"/>
        <v>March</v>
      </c>
      <c r="AA261" t="str">
        <f t="shared" si="54"/>
        <v>April</v>
      </c>
    </row>
    <row r="262" spans="1:27" ht="30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14" t="s">
        <v>8219</v>
      </c>
      <c r="G262" t="s">
        <v>8224</v>
      </c>
      <c r="H262" t="s">
        <v>8246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44"/>
        <v>106.4</v>
      </c>
      <c r="P262" s="6">
        <f t="shared" si="45"/>
        <v>120.90909090909091</v>
      </c>
      <c r="Q262" t="str">
        <f t="shared" si="46"/>
        <v>film &amp; video</v>
      </c>
      <c r="R262" t="str">
        <f t="shared" si="47"/>
        <v>documentary</v>
      </c>
      <c r="S262" s="28">
        <f t="shared" si="48"/>
        <v>40330.547210648147</v>
      </c>
      <c r="T262" s="28">
        <f t="shared" si="49"/>
        <v>40376.207638888889</v>
      </c>
      <c r="U262">
        <f t="shared" si="50"/>
        <v>2010</v>
      </c>
      <c r="V262" s="15">
        <f t="shared" si="51"/>
        <v>40330</v>
      </c>
      <c r="W262" s="15">
        <f t="shared" si="52"/>
        <v>40376</v>
      </c>
      <c r="X262" s="15">
        <v>40330</v>
      </c>
      <c r="Y262" s="15">
        <v>40376</v>
      </c>
      <c r="Z262" t="str">
        <f t="shared" si="53"/>
        <v>June</v>
      </c>
      <c r="AA262" t="str">
        <f t="shared" si="54"/>
        <v>July</v>
      </c>
    </row>
    <row r="263" spans="1:27" ht="30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14" t="s">
        <v>8219</v>
      </c>
      <c r="G263" t="s">
        <v>8224</v>
      </c>
      <c r="H263" t="s">
        <v>8246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44"/>
        <v>107.4</v>
      </c>
      <c r="P263" s="6">
        <f t="shared" si="45"/>
        <v>97.63636363636364</v>
      </c>
      <c r="Q263" t="str">
        <f t="shared" si="46"/>
        <v>film &amp; video</v>
      </c>
      <c r="R263" t="str">
        <f t="shared" si="47"/>
        <v>documentary</v>
      </c>
      <c r="S263" s="28">
        <f t="shared" si="48"/>
        <v>41017.677129629628</v>
      </c>
      <c r="T263" s="28">
        <f t="shared" si="49"/>
        <v>41067.413194444445</v>
      </c>
      <c r="U263">
        <f t="shared" si="50"/>
        <v>2012</v>
      </c>
      <c r="V263" s="15">
        <f t="shared" si="51"/>
        <v>41017</v>
      </c>
      <c r="W263" s="15">
        <f t="shared" si="52"/>
        <v>41067</v>
      </c>
      <c r="X263" s="15">
        <v>41017</v>
      </c>
      <c r="Y263" s="15">
        <v>41067</v>
      </c>
      <c r="Z263" t="str">
        <f t="shared" si="53"/>
        <v>April</v>
      </c>
      <c r="AA263" t="str">
        <f t="shared" si="54"/>
        <v>June</v>
      </c>
    </row>
    <row r="264" spans="1:27" ht="30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14" t="s">
        <v>8219</v>
      </c>
      <c r="G264" t="s">
        <v>8224</v>
      </c>
      <c r="H264" t="s">
        <v>8246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44"/>
        <v>240</v>
      </c>
      <c r="P264" s="6">
        <f t="shared" si="45"/>
        <v>41.379310344827587</v>
      </c>
      <c r="Q264" t="str">
        <f t="shared" si="46"/>
        <v>film &amp; video</v>
      </c>
      <c r="R264" t="str">
        <f t="shared" si="47"/>
        <v>documentary</v>
      </c>
      <c r="S264" s="28">
        <f t="shared" si="48"/>
        <v>40555.039675925924</v>
      </c>
      <c r="T264" s="28">
        <f t="shared" si="49"/>
        <v>40600.039675925924</v>
      </c>
      <c r="U264">
        <f t="shared" si="50"/>
        <v>2011</v>
      </c>
      <c r="V264" s="15">
        <f t="shared" si="51"/>
        <v>40555</v>
      </c>
      <c r="W264" s="15">
        <f t="shared" si="52"/>
        <v>40600</v>
      </c>
      <c r="X264" s="15">
        <v>40555</v>
      </c>
      <c r="Y264" s="15">
        <v>40600</v>
      </c>
      <c r="Z264" t="str">
        <f t="shared" si="53"/>
        <v>January</v>
      </c>
      <c r="AA264" t="str">
        <f t="shared" si="54"/>
        <v>February</v>
      </c>
    </row>
    <row r="265" spans="1:27" ht="60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14" t="s">
        <v>8219</v>
      </c>
      <c r="G265" t="s">
        <v>8224</v>
      </c>
      <c r="H265" t="s">
        <v>8246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44"/>
        <v>118.08108</v>
      </c>
      <c r="P265" s="6">
        <f t="shared" si="45"/>
        <v>30.654485981308412</v>
      </c>
      <c r="Q265" t="str">
        <f t="shared" si="46"/>
        <v>film &amp; video</v>
      </c>
      <c r="R265" t="str">
        <f t="shared" si="47"/>
        <v>documentary</v>
      </c>
      <c r="S265" s="28">
        <f t="shared" si="48"/>
        <v>41149.746458333328</v>
      </c>
      <c r="T265" s="28">
        <f t="shared" si="49"/>
        <v>41179.746458333328</v>
      </c>
      <c r="U265">
        <f t="shared" si="50"/>
        <v>2012</v>
      </c>
      <c r="V265" s="15">
        <f t="shared" si="51"/>
        <v>41149</v>
      </c>
      <c r="W265" s="15">
        <f t="shared" si="52"/>
        <v>41179</v>
      </c>
      <c r="X265" s="15">
        <v>41149</v>
      </c>
      <c r="Y265" s="15">
        <v>41179</v>
      </c>
      <c r="Z265" t="str">
        <f t="shared" si="53"/>
        <v>August</v>
      </c>
      <c r="AA265" t="str">
        <f t="shared" si="54"/>
        <v>September</v>
      </c>
    </row>
    <row r="266" spans="1:27" ht="60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14" t="s">
        <v>8219</v>
      </c>
      <c r="G266" t="s">
        <v>8224</v>
      </c>
      <c r="H266" t="s">
        <v>8246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44"/>
        <v>118.19999999999999</v>
      </c>
      <c r="P266" s="6">
        <f t="shared" si="45"/>
        <v>64.945054945054949</v>
      </c>
      <c r="Q266" t="str">
        <f t="shared" si="46"/>
        <v>film &amp; video</v>
      </c>
      <c r="R266" t="str">
        <f t="shared" si="47"/>
        <v>documentary</v>
      </c>
      <c r="S266" s="28">
        <f t="shared" si="48"/>
        <v>41010.411979166667</v>
      </c>
      <c r="T266" s="28">
        <f t="shared" si="49"/>
        <v>41040.411979166667</v>
      </c>
      <c r="U266">
        <f t="shared" si="50"/>
        <v>2012</v>
      </c>
      <c r="V266" s="15">
        <f t="shared" si="51"/>
        <v>41010</v>
      </c>
      <c r="W266" s="15">
        <f t="shared" si="52"/>
        <v>41040</v>
      </c>
      <c r="X266" s="15">
        <v>41010</v>
      </c>
      <c r="Y266" s="15">
        <v>41040</v>
      </c>
      <c r="Z266" t="str">
        <f t="shared" si="53"/>
        <v>April</v>
      </c>
      <c r="AA266" t="str">
        <f t="shared" si="54"/>
        <v>May</v>
      </c>
    </row>
    <row r="267" spans="1:27" ht="60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14" t="s">
        <v>8219</v>
      </c>
      <c r="G267" t="s">
        <v>8224</v>
      </c>
      <c r="H267" t="s">
        <v>8246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44"/>
        <v>111.1</v>
      </c>
      <c r="P267" s="6">
        <f t="shared" si="45"/>
        <v>95.775862068965523</v>
      </c>
      <c r="Q267" t="str">
        <f t="shared" si="46"/>
        <v>film &amp; video</v>
      </c>
      <c r="R267" t="str">
        <f t="shared" si="47"/>
        <v>documentary</v>
      </c>
      <c r="S267" s="28">
        <f t="shared" si="48"/>
        <v>40267.03738425926</v>
      </c>
      <c r="T267" s="28">
        <f t="shared" si="49"/>
        <v>40308.636111111111</v>
      </c>
      <c r="U267">
        <f t="shared" si="50"/>
        <v>2010</v>
      </c>
      <c r="V267" s="15">
        <f t="shared" si="51"/>
        <v>40267</v>
      </c>
      <c r="W267" s="15">
        <f t="shared" si="52"/>
        <v>40308</v>
      </c>
      <c r="X267" s="15">
        <v>40267</v>
      </c>
      <c r="Y267" s="15">
        <v>40308</v>
      </c>
      <c r="Z267" t="str">
        <f t="shared" si="53"/>
        <v>March</v>
      </c>
      <c r="AA267" t="str">
        <f t="shared" si="54"/>
        <v>May</v>
      </c>
    </row>
    <row r="268" spans="1:27" ht="45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14" t="s">
        <v>8219</v>
      </c>
      <c r="G268" t="s">
        <v>8224</v>
      </c>
      <c r="H268" t="s">
        <v>8246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44"/>
        <v>145.5</v>
      </c>
      <c r="P268" s="6">
        <f t="shared" si="45"/>
        <v>40.416666666666664</v>
      </c>
      <c r="Q268" t="str">
        <f t="shared" si="46"/>
        <v>film &amp; video</v>
      </c>
      <c r="R268" t="str">
        <f t="shared" si="47"/>
        <v>documentary</v>
      </c>
      <c r="S268" s="28">
        <f t="shared" si="48"/>
        <v>40204.966516203705</v>
      </c>
      <c r="T268" s="28">
        <f t="shared" si="49"/>
        <v>40290.95208333333</v>
      </c>
      <c r="U268">
        <f t="shared" si="50"/>
        <v>2010</v>
      </c>
      <c r="V268" s="15">
        <f t="shared" si="51"/>
        <v>40204</v>
      </c>
      <c r="W268" s="15">
        <f t="shared" si="52"/>
        <v>40290</v>
      </c>
      <c r="X268" s="15">
        <v>40204</v>
      </c>
      <c r="Y268" s="15">
        <v>40290</v>
      </c>
      <c r="Z268" t="str">
        <f t="shared" si="53"/>
        <v>January</v>
      </c>
      <c r="AA268" t="str">
        <f t="shared" si="54"/>
        <v>April</v>
      </c>
    </row>
    <row r="269" spans="1:27" ht="45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14" t="s">
        <v>8219</v>
      </c>
      <c r="G269" t="s">
        <v>8225</v>
      </c>
      <c r="H269" t="s">
        <v>8247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44"/>
        <v>131.62883248730967</v>
      </c>
      <c r="P269" s="6">
        <f t="shared" si="45"/>
        <v>78.578424242424248</v>
      </c>
      <c r="Q269" t="str">
        <f t="shared" si="46"/>
        <v>film &amp; video</v>
      </c>
      <c r="R269" t="str">
        <f t="shared" si="47"/>
        <v>documentary</v>
      </c>
      <c r="S269" s="28">
        <f t="shared" si="48"/>
        <v>41785.244201388887</v>
      </c>
      <c r="T269" s="28">
        <f t="shared" si="49"/>
        <v>41815.244201388887</v>
      </c>
      <c r="U269">
        <f t="shared" si="50"/>
        <v>2014</v>
      </c>
      <c r="V269" s="15">
        <f t="shared" si="51"/>
        <v>41785</v>
      </c>
      <c r="W269" s="15">
        <f t="shared" si="52"/>
        <v>41815</v>
      </c>
      <c r="X269" s="15">
        <v>41785</v>
      </c>
      <c r="Y269" s="15">
        <v>41815</v>
      </c>
      <c r="Z269" t="str">
        <f t="shared" si="53"/>
        <v>May</v>
      </c>
      <c r="AA269" t="str">
        <f t="shared" si="54"/>
        <v>June</v>
      </c>
    </row>
    <row r="270" spans="1:27" ht="45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14" t="s">
        <v>8219</v>
      </c>
      <c r="G270" t="s">
        <v>8224</v>
      </c>
      <c r="H270" t="s">
        <v>8246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44"/>
        <v>111.4</v>
      </c>
      <c r="P270" s="6">
        <f t="shared" si="45"/>
        <v>50.18018018018018</v>
      </c>
      <c r="Q270" t="str">
        <f t="shared" si="46"/>
        <v>film &amp; video</v>
      </c>
      <c r="R270" t="str">
        <f t="shared" si="47"/>
        <v>documentary</v>
      </c>
      <c r="S270" s="28">
        <f t="shared" si="48"/>
        <v>40808.944189814814</v>
      </c>
      <c r="T270" s="28">
        <f t="shared" si="49"/>
        <v>40853.985856481479</v>
      </c>
      <c r="U270">
        <f t="shared" si="50"/>
        <v>2011</v>
      </c>
      <c r="V270" s="15">
        <f t="shared" si="51"/>
        <v>40808</v>
      </c>
      <c r="W270" s="15">
        <f t="shared" si="52"/>
        <v>40853</v>
      </c>
      <c r="X270" s="15">
        <v>40808</v>
      </c>
      <c r="Y270" s="15">
        <v>40853</v>
      </c>
      <c r="Z270" t="str">
        <f t="shared" si="53"/>
        <v>September</v>
      </c>
      <c r="AA270" t="str">
        <f t="shared" si="54"/>
        <v>November</v>
      </c>
    </row>
    <row r="271" spans="1:27" ht="45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14" t="s">
        <v>8219</v>
      </c>
      <c r="G271" t="s">
        <v>8226</v>
      </c>
      <c r="H271" t="s">
        <v>8248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44"/>
        <v>147.23376999999999</v>
      </c>
      <c r="P271" s="6">
        <f t="shared" si="45"/>
        <v>92.251735588972423</v>
      </c>
      <c r="Q271" t="str">
        <f t="shared" si="46"/>
        <v>film &amp; video</v>
      </c>
      <c r="R271" t="str">
        <f t="shared" si="47"/>
        <v>documentary</v>
      </c>
      <c r="S271" s="28">
        <f t="shared" si="48"/>
        <v>42757.988680555551</v>
      </c>
      <c r="T271" s="28">
        <f t="shared" si="49"/>
        <v>42787.988680555551</v>
      </c>
      <c r="U271">
        <f t="shared" si="50"/>
        <v>2017</v>
      </c>
      <c r="V271" s="15">
        <f t="shared" si="51"/>
        <v>42757</v>
      </c>
      <c r="W271" s="15">
        <f t="shared" si="52"/>
        <v>42787</v>
      </c>
      <c r="X271" s="15">
        <v>42757</v>
      </c>
      <c r="Y271" s="15">
        <v>42787</v>
      </c>
      <c r="Z271" t="str">
        <f t="shared" si="53"/>
        <v>January</v>
      </c>
      <c r="AA271" t="str">
        <f t="shared" si="54"/>
        <v>February</v>
      </c>
    </row>
    <row r="272" spans="1:27" ht="45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14" t="s">
        <v>8219</v>
      </c>
      <c r="G272" t="s">
        <v>8224</v>
      </c>
      <c r="H272" t="s">
        <v>8246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44"/>
        <v>152.60869565217391</v>
      </c>
      <c r="P272" s="6">
        <f t="shared" si="45"/>
        <v>57.540983606557376</v>
      </c>
      <c r="Q272" t="str">
        <f t="shared" si="46"/>
        <v>film &amp; video</v>
      </c>
      <c r="R272" t="str">
        <f t="shared" si="47"/>
        <v>documentary</v>
      </c>
      <c r="S272" s="28">
        <f t="shared" si="48"/>
        <v>40637.658217592594</v>
      </c>
      <c r="T272" s="28">
        <f t="shared" si="49"/>
        <v>40687.958333333328</v>
      </c>
      <c r="U272">
        <f t="shared" si="50"/>
        <v>2011</v>
      </c>
      <c r="V272" s="15">
        <f t="shared" si="51"/>
        <v>40637</v>
      </c>
      <c r="W272" s="15">
        <f t="shared" si="52"/>
        <v>40687</v>
      </c>
      <c r="X272" s="15">
        <v>40637</v>
      </c>
      <c r="Y272" s="15">
        <v>40687</v>
      </c>
      <c r="Z272" t="str">
        <f t="shared" si="53"/>
        <v>April</v>
      </c>
      <c r="AA272" t="str">
        <f t="shared" si="54"/>
        <v>May</v>
      </c>
    </row>
    <row r="273" spans="1:27" ht="45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14" t="s">
        <v>8219</v>
      </c>
      <c r="G273" t="s">
        <v>8224</v>
      </c>
      <c r="H273" t="s">
        <v>8246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44"/>
        <v>104.67999999999999</v>
      </c>
      <c r="P273" s="6">
        <f t="shared" si="45"/>
        <v>109.42160278745645</v>
      </c>
      <c r="Q273" t="str">
        <f t="shared" si="46"/>
        <v>film &amp; video</v>
      </c>
      <c r="R273" t="str">
        <f t="shared" si="47"/>
        <v>documentary</v>
      </c>
      <c r="S273" s="28">
        <f t="shared" si="48"/>
        <v>41611.891909722217</v>
      </c>
      <c r="T273" s="28">
        <f t="shared" si="49"/>
        <v>41641.125</v>
      </c>
      <c r="U273">
        <f t="shared" si="50"/>
        <v>2013</v>
      </c>
      <c r="V273" s="15">
        <f t="shared" si="51"/>
        <v>41611</v>
      </c>
      <c r="W273" s="15">
        <f t="shared" si="52"/>
        <v>41641</v>
      </c>
      <c r="X273" s="15">
        <v>41611</v>
      </c>
      <c r="Y273" s="15">
        <v>41641</v>
      </c>
      <c r="Z273" t="str">
        <f t="shared" si="53"/>
        <v>December</v>
      </c>
      <c r="AA273" t="str">
        <f t="shared" si="54"/>
        <v>January</v>
      </c>
    </row>
    <row r="274" spans="1:27" ht="45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14" t="s">
        <v>8219</v>
      </c>
      <c r="G274" t="s">
        <v>8224</v>
      </c>
      <c r="H274" t="s">
        <v>8246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44"/>
        <v>177.43366666666668</v>
      </c>
      <c r="P274" s="6">
        <f t="shared" si="45"/>
        <v>81.892461538461546</v>
      </c>
      <c r="Q274" t="str">
        <f t="shared" si="46"/>
        <v>film &amp; video</v>
      </c>
      <c r="R274" t="str">
        <f t="shared" si="47"/>
        <v>documentary</v>
      </c>
      <c r="S274" s="28">
        <f t="shared" si="48"/>
        <v>40235.692025462959</v>
      </c>
      <c r="T274" s="28">
        <f t="shared" si="49"/>
        <v>40296.575694444444</v>
      </c>
      <c r="U274">
        <f t="shared" si="50"/>
        <v>2010</v>
      </c>
      <c r="V274" s="15">
        <f t="shared" si="51"/>
        <v>40235</v>
      </c>
      <c r="W274" s="15">
        <f t="shared" si="52"/>
        <v>40296</v>
      </c>
      <c r="X274" s="15">
        <v>40235</v>
      </c>
      <c r="Y274" s="15">
        <v>40296</v>
      </c>
      <c r="Z274" t="str">
        <f t="shared" si="53"/>
        <v>February</v>
      </c>
      <c r="AA274" t="str">
        <f t="shared" si="54"/>
        <v>April</v>
      </c>
    </row>
    <row r="275" spans="1:27" ht="45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14" t="s">
        <v>8219</v>
      </c>
      <c r="G275" t="s">
        <v>8224</v>
      </c>
      <c r="H275" t="s">
        <v>8246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44"/>
        <v>107.7758</v>
      </c>
      <c r="P275" s="6">
        <f t="shared" si="45"/>
        <v>45.667711864406776</v>
      </c>
      <c r="Q275" t="str">
        <f t="shared" si="46"/>
        <v>film &amp; video</v>
      </c>
      <c r="R275" t="str">
        <f t="shared" si="47"/>
        <v>documentary</v>
      </c>
      <c r="S275" s="28">
        <f t="shared" si="48"/>
        <v>40697.29011574074</v>
      </c>
      <c r="T275" s="28">
        <f t="shared" si="49"/>
        <v>40727.29011574074</v>
      </c>
      <c r="U275">
        <f t="shared" si="50"/>
        <v>2011</v>
      </c>
      <c r="V275" s="15">
        <f t="shared" si="51"/>
        <v>40697</v>
      </c>
      <c r="W275" s="15">
        <f t="shared" si="52"/>
        <v>40727</v>
      </c>
      <c r="X275" s="15">
        <v>40697</v>
      </c>
      <c r="Y275" s="15">
        <v>40727</v>
      </c>
      <c r="Z275" t="str">
        <f t="shared" si="53"/>
        <v>June</v>
      </c>
      <c r="AA275" t="str">
        <f t="shared" si="54"/>
        <v>July</v>
      </c>
    </row>
    <row r="276" spans="1:27" ht="45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14" t="s">
        <v>8219</v>
      </c>
      <c r="G276" t="s">
        <v>8224</v>
      </c>
      <c r="H276" t="s">
        <v>8246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44"/>
        <v>156</v>
      </c>
      <c r="P276" s="6">
        <f t="shared" si="45"/>
        <v>55.221238938053098</v>
      </c>
      <c r="Q276" t="str">
        <f t="shared" si="46"/>
        <v>film &amp; video</v>
      </c>
      <c r="R276" t="str">
        <f t="shared" si="47"/>
        <v>documentary</v>
      </c>
      <c r="S276" s="28">
        <f t="shared" si="48"/>
        <v>40969.704039351847</v>
      </c>
      <c r="T276" s="28">
        <f t="shared" si="49"/>
        <v>41004.082638888889</v>
      </c>
      <c r="U276">
        <f t="shared" si="50"/>
        <v>2012</v>
      </c>
      <c r="V276" s="15">
        <f t="shared" si="51"/>
        <v>40969</v>
      </c>
      <c r="W276" s="15">
        <f t="shared" si="52"/>
        <v>41004</v>
      </c>
      <c r="X276" s="15">
        <v>40969</v>
      </c>
      <c r="Y276" s="15">
        <v>41004</v>
      </c>
      <c r="Z276" t="str">
        <f t="shared" si="53"/>
        <v>March</v>
      </c>
      <c r="AA276" t="str">
        <f t="shared" si="54"/>
        <v>April</v>
      </c>
    </row>
    <row r="277" spans="1:27" ht="45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14" t="s">
        <v>8219</v>
      </c>
      <c r="G277" t="s">
        <v>8224</v>
      </c>
      <c r="H277" t="s">
        <v>8246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44"/>
        <v>108.395</v>
      </c>
      <c r="P277" s="6">
        <f t="shared" si="45"/>
        <v>65.298192771084331</v>
      </c>
      <c r="Q277" t="str">
        <f t="shared" si="46"/>
        <v>film &amp; video</v>
      </c>
      <c r="R277" t="str">
        <f t="shared" si="47"/>
        <v>documentary</v>
      </c>
      <c r="S277" s="28">
        <f t="shared" si="48"/>
        <v>41192.823680555557</v>
      </c>
      <c r="T277" s="28">
        <f t="shared" si="49"/>
        <v>41222.865347222221</v>
      </c>
      <c r="U277">
        <f t="shared" si="50"/>
        <v>2012</v>
      </c>
      <c r="V277" s="15">
        <f t="shared" si="51"/>
        <v>41192</v>
      </c>
      <c r="W277" s="15">
        <f t="shared" si="52"/>
        <v>41222</v>
      </c>
      <c r="X277" s="15">
        <v>41192</v>
      </c>
      <c r="Y277" s="15">
        <v>41222</v>
      </c>
      <c r="Z277" t="str">
        <f t="shared" si="53"/>
        <v>October</v>
      </c>
      <c r="AA277" t="str">
        <f t="shared" si="54"/>
        <v>November</v>
      </c>
    </row>
    <row r="278" spans="1:27" ht="45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14" t="s">
        <v>8219</v>
      </c>
      <c r="G278" t="s">
        <v>8224</v>
      </c>
      <c r="H278" t="s">
        <v>8246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44"/>
        <v>147.6</v>
      </c>
      <c r="P278" s="6">
        <f t="shared" si="45"/>
        <v>95.225806451612897</v>
      </c>
      <c r="Q278" t="str">
        <f t="shared" si="46"/>
        <v>film &amp; video</v>
      </c>
      <c r="R278" t="str">
        <f t="shared" si="47"/>
        <v>documentary</v>
      </c>
      <c r="S278" s="28">
        <f t="shared" si="48"/>
        <v>40966.873541666668</v>
      </c>
      <c r="T278" s="28">
        <f t="shared" si="49"/>
        <v>41026.831874999996</v>
      </c>
      <c r="U278">
        <f t="shared" si="50"/>
        <v>2012</v>
      </c>
      <c r="V278" s="15">
        <f t="shared" si="51"/>
        <v>40966</v>
      </c>
      <c r="W278" s="15">
        <f t="shared" si="52"/>
        <v>41026</v>
      </c>
      <c r="X278" s="15">
        <v>40966</v>
      </c>
      <c r="Y278" s="15">
        <v>41026</v>
      </c>
      <c r="Z278" t="str">
        <f t="shared" si="53"/>
        <v>February</v>
      </c>
      <c r="AA278" t="str">
        <f t="shared" si="54"/>
        <v>April</v>
      </c>
    </row>
    <row r="279" spans="1:27" ht="45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14" t="s">
        <v>8219</v>
      </c>
      <c r="G279" t="s">
        <v>8224</v>
      </c>
      <c r="H279" t="s">
        <v>8246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44"/>
        <v>110.38153846153847</v>
      </c>
      <c r="P279" s="6">
        <f t="shared" si="45"/>
        <v>75.444794952681391</v>
      </c>
      <c r="Q279" t="str">
        <f t="shared" si="46"/>
        <v>film &amp; video</v>
      </c>
      <c r="R279" t="str">
        <f t="shared" si="47"/>
        <v>documentary</v>
      </c>
      <c r="S279" s="28">
        <f t="shared" si="48"/>
        <v>42117.68309027778</v>
      </c>
      <c r="T279" s="28">
        <f t="shared" si="49"/>
        <v>42147.68309027778</v>
      </c>
      <c r="U279">
        <f t="shared" si="50"/>
        <v>2015</v>
      </c>
      <c r="V279" s="15">
        <f t="shared" si="51"/>
        <v>42117</v>
      </c>
      <c r="W279" s="15">
        <f t="shared" si="52"/>
        <v>42147</v>
      </c>
      <c r="X279" s="15">
        <v>42117</v>
      </c>
      <c r="Y279" s="15">
        <v>42147</v>
      </c>
      <c r="Z279" t="str">
        <f t="shared" si="53"/>
        <v>April</v>
      </c>
      <c r="AA279" t="str">
        <f t="shared" si="54"/>
        <v>May</v>
      </c>
    </row>
    <row r="280" spans="1:27" ht="30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14" t="s">
        <v>8219</v>
      </c>
      <c r="G280" t="s">
        <v>8224</v>
      </c>
      <c r="H280" t="s">
        <v>8246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44"/>
        <v>150.34814814814814</v>
      </c>
      <c r="P280" s="6">
        <f t="shared" si="45"/>
        <v>97.816867469879512</v>
      </c>
      <c r="Q280" t="str">
        <f t="shared" si="46"/>
        <v>film &amp; video</v>
      </c>
      <c r="R280" t="str">
        <f t="shared" si="47"/>
        <v>documentary</v>
      </c>
      <c r="S280" s="28">
        <f t="shared" si="48"/>
        <v>41163.832627314812</v>
      </c>
      <c r="T280" s="28">
        <f t="shared" si="49"/>
        <v>41193.832627314812</v>
      </c>
      <c r="U280">
        <f t="shared" si="50"/>
        <v>2012</v>
      </c>
      <c r="V280" s="15">
        <f t="shared" si="51"/>
        <v>41163</v>
      </c>
      <c r="W280" s="15">
        <f t="shared" si="52"/>
        <v>41193</v>
      </c>
      <c r="X280" s="15">
        <v>41163</v>
      </c>
      <c r="Y280" s="15">
        <v>41193</v>
      </c>
      <c r="Z280" t="str">
        <f t="shared" si="53"/>
        <v>September</v>
      </c>
      <c r="AA280" t="str">
        <f t="shared" si="54"/>
        <v>October</v>
      </c>
    </row>
    <row r="281" spans="1:27" ht="45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14" t="s">
        <v>8219</v>
      </c>
      <c r="G281" t="s">
        <v>8224</v>
      </c>
      <c r="H281" t="s">
        <v>8246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44"/>
        <v>157.31829411764707</v>
      </c>
      <c r="P281" s="6">
        <f t="shared" si="45"/>
        <v>87.685606557377056</v>
      </c>
      <c r="Q281" t="str">
        <f t="shared" si="46"/>
        <v>film &amp; video</v>
      </c>
      <c r="R281" t="str">
        <f t="shared" si="47"/>
        <v>documentary</v>
      </c>
      <c r="S281" s="28">
        <f t="shared" si="48"/>
        <v>42759.035833333335</v>
      </c>
      <c r="T281" s="28">
        <f t="shared" si="49"/>
        <v>42792.875694444439</v>
      </c>
      <c r="U281">
        <f t="shared" si="50"/>
        <v>2017</v>
      </c>
      <c r="V281" s="15">
        <f t="shared" si="51"/>
        <v>42759</v>
      </c>
      <c r="W281" s="15">
        <f t="shared" si="52"/>
        <v>42792</v>
      </c>
      <c r="X281" s="15">
        <v>42759</v>
      </c>
      <c r="Y281" s="15">
        <v>42792</v>
      </c>
      <c r="Z281" t="str">
        <f t="shared" si="53"/>
        <v>January</v>
      </c>
      <c r="AA281" t="str">
        <f t="shared" si="54"/>
        <v>February</v>
      </c>
    </row>
    <row r="282" spans="1:27" ht="45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14" t="s">
        <v>8219</v>
      </c>
      <c r="G282" t="s">
        <v>8224</v>
      </c>
      <c r="H282" t="s">
        <v>8246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44"/>
        <v>156.14400000000001</v>
      </c>
      <c r="P282" s="6">
        <f t="shared" si="45"/>
        <v>54.748948106591868</v>
      </c>
      <c r="Q282" t="str">
        <f t="shared" si="46"/>
        <v>film &amp; video</v>
      </c>
      <c r="R282" t="str">
        <f t="shared" si="47"/>
        <v>documentary</v>
      </c>
      <c r="S282" s="28">
        <f t="shared" si="48"/>
        <v>41744.382349537038</v>
      </c>
      <c r="T282" s="28">
        <f t="shared" si="49"/>
        <v>41789.382349537038</v>
      </c>
      <c r="U282">
        <f t="shared" si="50"/>
        <v>2014</v>
      </c>
      <c r="V282" s="15">
        <f t="shared" si="51"/>
        <v>41744</v>
      </c>
      <c r="W282" s="15">
        <f t="shared" si="52"/>
        <v>41789</v>
      </c>
      <c r="X282" s="15">
        <v>41744</v>
      </c>
      <c r="Y282" s="15">
        <v>41789</v>
      </c>
      <c r="Z282" t="str">
        <f t="shared" si="53"/>
        <v>April</v>
      </c>
      <c r="AA282" t="str">
        <f t="shared" si="54"/>
        <v>May</v>
      </c>
    </row>
    <row r="283" spans="1:27" ht="45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14" t="s">
        <v>8219</v>
      </c>
      <c r="G283" t="s">
        <v>8224</v>
      </c>
      <c r="H283" t="s">
        <v>8246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44"/>
        <v>120.58763636363636</v>
      </c>
      <c r="P283" s="6">
        <f t="shared" si="45"/>
        <v>83.953417721518989</v>
      </c>
      <c r="Q283" t="str">
        <f t="shared" si="46"/>
        <v>film &amp; video</v>
      </c>
      <c r="R283" t="str">
        <f t="shared" si="47"/>
        <v>documentary</v>
      </c>
      <c r="S283" s="28">
        <f t="shared" si="48"/>
        <v>39949.955011574071</v>
      </c>
      <c r="T283" s="28">
        <f t="shared" si="49"/>
        <v>40035.601388888885</v>
      </c>
      <c r="U283">
        <f t="shared" si="50"/>
        <v>2009</v>
      </c>
      <c r="V283" s="15">
        <f t="shared" si="51"/>
        <v>39949</v>
      </c>
      <c r="W283" s="15">
        <f t="shared" si="52"/>
        <v>40035</v>
      </c>
      <c r="X283" s="15">
        <v>39949</v>
      </c>
      <c r="Y283" s="15">
        <v>40035</v>
      </c>
      <c r="Z283" t="str">
        <f t="shared" si="53"/>
        <v>May</v>
      </c>
      <c r="AA283" t="str">
        <f t="shared" si="54"/>
        <v>August</v>
      </c>
    </row>
    <row r="284" spans="1:27" ht="45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14" t="s">
        <v>8219</v>
      </c>
      <c r="G284" t="s">
        <v>8224</v>
      </c>
      <c r="H284" t="s">
        <v>8246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44"/>
        <v>101.18888888888888</v>
      </c>
      <c r="P284" s="6">
        <f t="shared" si="45"/>
        <v>254.38547486033519</v>
      </c>
      <c r="Q284" t="str">
        <f t="shared" si="46"/>
        <v>film &amp; video</v>
      </c>
      <c r="R284" t="str">
        <f t="shared" si="47"/>
        <v>documentary</v>
      </c>
      <c r="S284" s="28">
        <f t="shared" si="48"/>
        <v>40194.711712962962</v>
      </c>
      <c r="T284" s="28">
        <f t="shared" si="49"/>
        <v>40231.708333333328</v>
      </c>
      <c r="U284">
        <f t="shared" si="50"/>
        <v>2010</v>
      </c>
      <c r="V284" s="15">
        <f t="shared" si="51"/>
        <v>40194</v>
      </c>
      <c r="W284" s="15">
        <f t="shared" si="52"/>
        <v>40231</v>
      </c>
      <c r="X284" s="15">
        <v>40194</v>
      </c>
      <c r="Y284" s="15">
        <v>40231</v>
      </c>
      <c r="Z284" t="str">
        <f t="shared" si="53"/>
        <v>January</v>
      </c>
      <c r="AA284" t="str">
        <f t="shared" si="54"/>
        <v>February</v>
      </c>
    </row>
    <row r="285" spans="1:27" ht="30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14" t="s">
        <v>8219</v>
      </c>
      <c r="G285" t="s">
        <v>8224</v>
      </c>
      <c r="H285" t="s">
        <v>8246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44"/>
        <v>114.27249999999999</v>
      </c>
      <c r="P285" s="6">
        <f t="shared" si="45"/>
        <v>101.8269801980198</v>
      </c>
      <c r="Q285" t="str">
        <f t="shared" si="46"/>
        <v>film &amp; video</v>
      </c>
      <c r="R285" t="str">
        <f t="shared" si="47"/>
        <v>documentary</v>
      </c>
      <c r="S285" s="28">
        <f t="shared" si="48"/>
        <v>40675.501666666663</v>
      </c>
      <c r="T285" s="28">
        <f t="shared" si="49"/>
        <v>40694.999305555553</v>
      </c>
      <c r="U285">
        <f t="shared" si="50"/>
        <v>2011</v>
      </c>
      <c r="V285" s="15">
        <f t="shared" si="51"/>
        <v>40675</v>
      </c>
      <c r="W285" s="15">
        <f t="shared" si="52"/>
        <v>40694</v>
      </c>
      <c r="X285" s="15">
        <v>40675</v>
      </c>
      <c r="Y285" s="15">
        <v>40694</v>
      </c>
      <c r="Z285" t="str">
        <f t="shared" si="53"/>
        <v>May</v>
      </c>
      <c r="AA285" t="str">
        <f t="shared" si="54"/>
        <v>May</v>
      </c>
    </row>
    <row r="286" spans="1:27" ht="45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14" t="s">
        <v>8219</v>
      </c>
      <c r="G286" t="s">
        <v>8224</v>
      </c>
      <c r="H286" t="s">
        <v>8246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44"/>
        <v>104.62615</v>
      </c>
      <c r="P286" s="6">
        <f t="shared" si="45"/>
        <v>55.066394736842106</v>
      </c>
      <c r="Q286" t="str">
        <f t="shared" si="46"/>
        <v>film &amp; video</v>
      </c>
      <c r="R286" t="str">
        <f t="shared" si="47"/>
        <v>documentary</v>
      </c>
      <c r="S286" s="28">
        <f t="shared" si="48"/>
        <v>40904.529861111107</v>
      </c>
      <c r="T286" s="28">
        <f t="shared" si="49"/>
        <v>40929.529861111107</v>
      </c>
      <c r="U286">
        <f t="shared" si="50"/>
        <v>2011</v>
      </c>
      <c r="V286" s="15">
        <f t="shared" si="51"/>
        <v>40904</v>
      </c>
      <c r="W286" s="15">
        <f t="shared" si="52"/>
        <v>40929</v>
      </c>
      <c r="X286" s="15">
        <v>40904</v>
      </c>
      <c r="Y286" s="15">
        <v>40929</v>
      </c>
      <c r="Z286" t="str">
        <f t="shared" si="53"/>
        <v>December</v>
      </c>
      <c r="AA286" t="str">
        <f t="shared" si="54"/>
        <v>January</v>
      </c>
    </row>
    <row r="287" spans="1:27" ht="45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14" t="s">
        <v>8219</v>
      </c>
      <c r="G287" t="s">
        <v>8224</v>
      </c>
      <c r="H287" t="s">
        <v>8246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44"/>
        <v>228.82507142857142</v>
      </c>
      <c r="P287" s="6">
        <f t="shared" si="45"/>
        <v>56.901438721136763</v>
      </c>
      <c r="Q287" t="str">
        <f t="shared" si="46"/>
        <v>film &amp; video</v>
      </c>
      <c r="R287" t="str">
        <f t="shared" si="47"/>
        <v>documentary</v>
      </c>
      <c r="S287" s="28">
        <f t="shared" si="48"/>
        <v>41506.547777777778</v>
      </c>
      <c r="T287" s="28">
        <f t="shared" si="49"/>
        <v>41536.547777777778</v>
      </c>
      <c r="U287">
        <f t="shared" si="50"/>
        <v>2013</v>
      </c>
      <c r="V287" s="15">
        <f t="shared" si="51"/>
        <v>41506</v>
      </c>
      <c r="W287" s="15">
        <f t="shared" si="52"/>
        <v>41536</v>
      </c>
      <c r="X287" s="15">
        <v>41506</v>
      </c>
      <c r="Y287" s="15">
        <v>41536</v>
      </c>
      <c r="Z287" t="str">
        <f t="shared" si="53"/>
        <v>August</v>
      </c>
      <c r="AA287" t="str">
        <f t="shared" si="54"/>
        <v>September</v>
      </c>
    </row>
    <row r="288" spans="1:27" ht="45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14" t="s">
        <v>8219</v>
      </c>
      <c r="G288" t="s">
        <v>8224</v>
      </c>
      <c r="H288" t="s">
        <v>8246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44"/>
        <v>109.15333333333332</v>
      </c>
      <c r="P288" s="6">
        <f t="shared" si="45"/>
        <v>121.28148148148148</v>
      </c>
      <c r="Q288" t="str">
        <f t="shared" si="46"/>
        <v>film &amp; video</v>
      </c>
      <c r="R288" t="str">
        <f t="shared" si="47"/>
        <v>documentary</v>
      </c>
      <c r="S288" s="28">
        <f t="shared" si="48"/>
        <v>41313.607916666668</v>
      </c>
      <c r="T288" s="28">
        <f t="shared" si="49"/>
        <v>41358.566249999996</v>
      </c>
      <c r="U288">
        <f t="shared" si="50"/>
        <v>2013</v>
      </c>
      <c r="V288" s="15">
        <f t="shared" si="51"/>
        <v>41313</v>
      </c>
      <c r="W288" s="15">
        <f t="shared" si="52"/>
        <v>41358</v>
      </c>
      <c r="X288" s="15">
        <v>41313</v>
      </c>
      <c r="Y288" s="15">
        <v>41358</v>
      </c>
      <c r="Z288" t="str">
        <f t="shared" si="53"/>
        <v>February</v>
      </c>
      <c r="AA288" t="str">
        <f t="shared" si="54"/>
        <v>March</v>
      </c>
    </row>
    <row r="289" spans="1:27" ht="30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14" t="s">
        <v>8219</v>
      </c>
      <c r="G289" t="s">
        <v>8224</v>
      </c>
      <c r="H289" t="s">
        <v>8246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44"/>
        <v>176.29999999999998</v>
      </c>
      <c r="P289" s="6">
        <f t="shared" si="45"/>
        <v>91.189655172413794</v>
      </c>
      <c r="Q289" t="str">
        <f t="shared" si="46"/>
        <v>film &amp; video</v>
      </c>
      <c r="R289" t="str">
        <f t="shared" si="47"/>
        <v>documentary</v>
      </c>
      <c r="S289" s="28">
        <f t="shared" si="48"/>
        <v>41184.069652777776</v>
      </c>
      <c r="T289" s="28">
        <f t="shared" si="49"/>
        <v>41214.958333333328</v>
      </c>
      <c r="U289">
        <f t="shared" si="50"/>
        <v>2012</v>
      </c>
      <c r="V289" s="15">
        <f t="shared" si="51"/>
        <v>41184</v>
      </c>
      <c r="W289" s="15">
        <f t="shared" si="52"/>
        <v>41214</v>
      </c>
      <c r="X289" s="15">
        <v>41184</v>
      </c>
      <c r="Y289" s="15">
        <v>41214</v>
      </c>
      <c r="Z289" t="str">
        <f t="shared" si="53"/>
        <v>October</v>
      </c>
      <c r="AA289" t="str">
        <f t="shared" si="54"/>
        <v>November</v>
      </c>
    </row>
    <row r="290" spans="1:27" ht="45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14" t="s">
        <v>8219</v>
      </c>
      <c r="G290" t="s">
        <v>8224</v>
      </c>
      <c r="H290" t="s">
        <v>8246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44"/>
        <v>103.21061999999999</v>
      </c>
      <c r="P290" s="6">
        <f t="shared" si="45"/>
        <v>115.44812080536913</v>
      </c>
      <c r="Q290" t="str">
        <f t="shared" si="46"/>
        <v>film &amp; video</v>
      </c>
      <c r="R290" t="str">
        <f t="shared" si="47"/>
        <v>documentary</v>
      </c>
      <c r="S290" s="28">
        <f t="shared" si="48"/>
        <v>41050.960567129623</v>
      </c>
      <c r="T290" s="28">
        <f t="shared" si="49"/>
        <v>41085.960567129623</v>
      </c>
      <c r="U290">
        <f t="shared" si="50"/>
        <v>2012</v>
      </c>
      <c r="V290" s="15">
        <f t="shared" si="51"/>
        <v>41050</v>
      </c>
      <c r="W290" s="15">
        <f t="shared" si="52"/>
        <v>41085</v>
      </c>
      <c r="X290" s="15">
        <v>41050</v>
      </c>
      <c r="Y290" s="15">
        <v>41085</v>
      </c>
      <c r="Z290" t="str">
        <f t="shared" si="53"/>
        <v>May</v>
      </c>
      <c r="AA290" t="str">
        <f t="shared" si="54"/>
        <v>June</v>
      </c>
    </row>
    <row r="291" spans="1:27" ht="45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14" t="s">
        <v>8219</v>
      </c>
      <c r="G291" t="s">
        <v>8225</v>
      </c>
      <c r="H291" t="s">
        <v>8247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44"/>
        <v>104.82000000000001</v>
      </c>
      <c r="P291" s="6">
        <f t="shared" si="45"/>
        <v>67.771551724137936</v>
      </c>
      <c r="Q291" t="str">
        <f t="shared" si="46"/>
        <v>film &amp; video</v>
      </c>
      <c r="R291" t="str">
        <f t="shared" si="47"/>
        <v>documentary</v>
      </c>
      <c r="S291" s="28">
        <f t="shared" si="48"/>
        <v>41550.248078703698</v>
      </c>
      <c r="T291" s="28">
        <f t="shared" si="49"/>
        <v>41580.248078703698</v>
      </c>
      <c r="U291">
        <f t="shared" si="50"/>
        <v>2013</v>
      </c>
      <c r="V291" s="15">
        <f t="shared" si="51"/>
        <v>41550</v>
      </c>
      <c r="W291" s="15">
        <f t="shared" si="52"/>
        <v>41580</v>
      </c>
      <c r="X291" s="15">
        <v>41550</v>
      </c>
      <c r="Y291" s="15">
        <v>41580</v>
      </c>
      <c r="Z291" t="str">
        <f t="shared" si="53"/>
        <v>October</v>
      </c>
      <c r="AA291" t="str">
        <f t="shared" si="54"/>
        <v>November</v>
      </c>
    </row>
    <row r="292" spans="1:27" ht="30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14" t="s">
        <v>8219</v>
      </c>
      <c r="G292" t="s">
        <v>8224</v>
      </c>
      <c r="H292" t="s">
        <v>8246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44"/>
        <v>106.68444444444445</v>
      </c>
      <c r="P292" s="6">
        <f t="shared" si="45"/>
        <v>28.576190476190476</v>
      </c>
      <c r="Q292" t="str">
        <f t="shared" si="46"/>
        <v>film &amp; video</v>
      </c>
      <c r="R292" t="str">
        <f t="shared" si="47"/>
        <v>documentary</v>
      </c>
      <c r="S292" s="28">
        <f t="shared" si="48"/>
        <v>40526.160844907405</v>
      </c>
      <c r="T292" s="28">
        <f t="shared" si="49"/>
        <v>40576.124305555553</v>
      </c>
      <c r="U292">
        <f t="shared" si="50"/>
        <v>2010</v>
      </c>
      <c r="V292" s="15">
        <f t="shared" si="51"/>
        <v>40526</v>
      </c>
      <c r="W292" s="15">
        <f t="shared" si="52"/>
        <v>40576</v>
      </c>
      <c r="X292" s="15">
        <v>40526</v>
      </c>
      <c r="Y292" s="15">
        <v>40576</v>
      </c>
      <c r="Z292" t="str">
        <f t="shared" si="53"/>
        <v>December</v>
      </c>
      <c r="AA292" t="str">
        <f t="shared" si="54"/>
        <v>February</v>
      </c>
    </row>
    <row r="293" spans="1:27" ht="45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14" t="s">
        <v>8219</v>
      </c>
      <c r="G293" t="s">
        <v>8224</v>
      </c>
      <c r="H293" t="s">
        <v>8246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44"/>
        <v>120.02</v>
      </c>
      <c r="P293" s="6">
        <f t="shared" si="45"/>
        <v>46.8828125</v>
      </c>
      <c r="Q293" t="str">
        <f t="shared" si="46"/>
        <v>film &amp; video</v>
      </c>
      <c r="R293" t="str">
        <f t="shared" si="47"/>
        <v>documentary</v>
      </c>
      <c r="S293" s="28">
        <f t="shared" si="48"/>
        <v>41376.560717592591</v>
      </c>
      <c r="T293" s="28">
        <f t="shared" si="49"/>
        <v>41394.792361111111</v>
      </c>
      <c r="U293">
        <f t="shared" si="50"/>
        <v>2013</v>
      </c>
      <c r="V293" s="15">
        <f t="shared" si="51"/>
        <v>41376</v>
      </c>
      <c r="W293" s="15">
        <f t="shared" si="52"/>
        <v>41394</v>
      </c>
      <c r="X293" s="15">
        <v>41376</v>
      </c>
      <c r="Y293" s="15">
        <v>41394</v>
      </c>
      <c r="Z293" t="str">
        <f t="shared" si="53"/>
        <v>April</v>
      </c>
      <c r="AA293" t="str">
        <f t="shared" si="54"/>
        <v>April</v>
      </c>
    </row>
    <row r="294" spans="1:27" ht="45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14" t="s">
        <v>8219</v>
      </c>
      <c r="G294" t="s">
        <v>8224</v>
      </c>
      <c r="H294" t="s">
        <v>8246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44"/>
        <v>101.50693333333334</v>
      </c>
      <c r="P294" s="6">
        <f t="shared" si="45"/>
        <v>154.42231237322514</v>
      </c>
      <c r="Q294" t="str">
        <f t="shared" si="46"/>
        <v>film &amp; video</v>
      </c>
      <c r="R294" t="str">
        <f t="shared" si="47"/>
        <v>documentary</v>
      </c>
      <c r="S294" s="28">
        <f t="shared" si="48"/>
        <v>40812.594895833332</v>
      </c>
      <c r="T294" s="28">
        <f t="shared" si="49"/>
        <v>40844.957638888889</v>
      </c>
      <c r="U294">
        <f t="shared" si="50"/>
        <v>2011</v>
      </c>
      <c r="V294" s="15">
        <f t="shared" si="51"/>
        <v>40812</v>
      </c>
      <c r="W294" s="15">
        <f t="shared" si="52"/>
        <v>40844</v>
      </c>
      <c r="X294" s="15">
        <v>40812</v>
      </c>
      <c r="Y294" s="15">
        <v>40844</v>
      </c>
      <c r="Z294" t="str">
        <f t="shared" si="53"/>
        <v>September</v>
      </c>
      <c r="AA294" t="str">
        <f t="shared" si="54"/>
        <v>October</v>
      </c>
    </row>
    <row r="295" spans="1:27" ht="45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14" t="s">
        <v>8219</v>
      </c>
      <c r="G295" t="s">
        <v>8224</v>
      </c>
      <c r="H295" t="s">
        <v>8246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44"/>
        <v>101.38461538461539</v>
      </c>
      <c r="P295" s="6">
        <f t="shared" si="45"/>
        <v>201.22137404580153</v>
      </c>
      <c r="Q295" t="str">
        <f t="shared" si="46"/>
        <v>film &amp; video</v>
      </c>
      <c r="R295" t="str">
        <f t="shared" si="47"/>
        <v>documentary</v>
      </c>
      <c r="S295" s="28">
        <f t="shared" si="48"/>
        <v>41719.459652777776</v>
      </c>
      <c r="T295" s="28">
        <f t="shared" si="49"/>
        <v>41749.459652777776</v>
      </c>
      <c r="U295">
        <f t="shared" si="50"/>
        <v>2014</v>
      </c>
      <c r="V295" s="15">
        <f t="shared" si="51"/>
        <v>41719</v>
      </c>
      <c r="W295" s="15">
        <f t="shared" si="52"/>
        <v>41749</v>
      </c>
      <c r="X295" s="15">
        <v>41719</v>
      </c>
      <c r="Y295" s="15">
        <v>41749</v>
      </c>
      <c r="Z295" t="str">
        <f t="shared" si="53"/>
        <v>March</v>
      </c>
      <c r="AA295" t="str">
        <f t="shared" si="54"/>
        <v>April</v>
      </c>
    </row>
    <row r="296" spans="1:27" ht="45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14" t="s">
        <v>8219</v>
      </c>
      <c r="G296" t="s">
        <v>8224</v>
      </c>
      <c r="H296" t="s">
        <v>8246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44"/>
        <v>100</v>
      </c>
      <c r="P296" s="6">
        <f t="shared" si="45"/>
        <v>100</v>
      </c>
      <c r="Q296" t="str">
        <f t="shared" si="46"/>
        <v>film &amp; video</v>
      </c>
      <c r="R296" t="str">
        <f t="shared" si="47"/>
        <v>documentary</v>
      </c>
      <c r="S296" s="28">
        <f t="shared" si="48"/>
        <v>40342.876087962963</v>
      </c>
      <c r="T296" s="28">
        <f t="shared" si="49"/>
        <v>40378.458333333328</v>
      </c>
      <c r="U296">
        <f t="shared" si="50"/>
        <v>2010</v>
      </c>
      <c r="V296" s="15">
        <f t="shared" si="51"/>
        <v>40342</v>
      </c>
      <c r="W296" s="15">
        <f t="shared" si="52"/>
        <v>40378</v>
      </c>
      <c r="X296" s="15">
        <v>40342</v>
      </c>
      <c r="Y296" s="15">
        <v>40378</v>
      </c>
      <c r="Z296" t="str">
        <f t="shared" si="53"/>
        <v>June</v>
      </c>
      <c r="AA296" t="str">
        <f t="shared" si="54"/>
        <v>July</v>
      </c>
    </row>
    <row r="297" spans="1:27" ht="45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14" t="s">
        <v>8219</v>
      </c>
      <c r="G297" t="s">
        <v>8224</v>
      </c>
      <c r="H297" t="s">
        <v>8246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44"/>
        <v>133.10911999999999</v>
      </c>
      <c r="P297" s="6">
        <f t="shared" si="45"/>
        <v>100.08204511278196</v>
      </c>
      <c r="Q297" t="str">
        <f t="shared" si="46"/>
        <v>film &amp; video</v>
      </c>
      <c r="R297" t="str">
        <f t="shared" si="47"/>
        <v>documentary</v>
      </c>
      <c r="S297" s="28">
        <f t="shared" si="48"/>
        <v>41518.796400462961</v>
      </c>
      <c r="T297" s="28">
        <f t="shared" si="49"/>
        <v>41578.791666666664</v>
      </c>
      <c r="U297">
        <f t="shared" si="50"/>
        <v>2013</v>
      </c>
      <c r="V297" s="15">
        <f t="shared" si="51"/>
        <v>41518</v>
      </c>
      <c r="W297" s="15">
        <f t="shared" si="52"/>
        <v>41578</v>
      </c>
      <c r="X297" s="15">
        <v>41518</v>
      </c>
      <c r="Y297" s="15">
        <v>41578</v>
      </c>
      <c r="Z297" t="str">
        <f t="shared" si="53"/>
        <v>September</v>
      </c>
      <c r="AA297" t="str">
        <f t="shared" si="54"/>
        <v>October</v>
      </c>
    </row>
    <row r="298" spans="1:27" ht="45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14" t="s">
        <v>8219</v>
      </c>
      <c r="G298" t="s">
        <v>8224</v>
      </c>
      <c r="H298" t="s">
        <v>8246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44"/>
        <v>118.72620000000001</v>
      </c>
      <c r="P298" s="6">
        <f t="shared" si="45"/>
        <v>230.08953488372092</v>
      </c>
      <c r="Q298" t="str">
        <f t="shared" si="46"/>
        <v>film &amp; video</v>
      </c>
      <c r="R298" t="str">
        <f t="shared" si="47"/>
        <v>documentary</v>
      </c>
      <c r="S298" s="28">
        <f t="shared" si="48"/>
        <v>41134.267164351848</v>
      </c>
      <c r="T298" s="28">
        <f t="shared" si="49"/>
        <v>41159.267164351848</v>
      </c>
      <c r="U298">
        <f t="shared" si="50"/>
        <v>2012</v>
      </c>
      <c r="V298" s="15">
        <f t="shared" si="51"/>
        <v>41134</v>
      </c>
      <c r="W298" s="15">
        <f t="shared" si="52"/>
        <v>41159</v>
      </c>
      <c r="X298" s="15">
        <v>41134</v>
      </c>
      <c r="Y298" s="15">
        <v>41159</v>
      </c>
      <c r="Z298" t="str">
        <f t="shared" si="53"/>
        <v>August</v>
      </c>
      <c r="AA298" t="str">
        <f t="shared" si="54"/>
        <v>September</v>
      </c>
    </row>
    <row r="299" spans="1:27" ht="45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14" t="s">
        <v>8219</v>
      </c>
      <c r="G299" t="s">
        <v>8224</v>
      </c>
      <c r="H299" t="s">
        <v>8246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44"/>
        <v>100.64</v>
      </c>
      <c r="P299" s="6">
        <f t="shared" si="45"/>
        <v>141.74647887323943</v>
      </c>
      <c r="Q299" t="str">
        <f t="shared" si="46"/>
        <v>film &amp; video</v>
      </c>
      <c r="R299" t="str">
        <f t="shared" si="47"/>
        <v>documentary</v>
      </c>
      <c r="S299" s="28">
        <f t="shared" si="48"/>
        <v>42089.519687499997</v>
      </c>
      <c r="T299" s="28">
        <f t="shared" si="49"/>
        <v>42124.957638888889</v>
      </c>
      <c r="U299">
        <f t="shared" si="50"/>
        <v>2015</v>
      </c>
      <c r="V299" s="15">
        <f t="shared" si="51"/>
        <v>42089</v>
      </c>
      <c r="W299" s="15">
        <f t="shared" si="52"/>
        <v>42124</v>
      </c>
      <c r="X299" s="15">
        <v>42089</v>
      </c>
      <c r="Y299" s="15">
        <v>42124</v>
      </c>
      <c r="Z299" t="str">
        <f t="shared" si="53"/>
        <v>March</v>
      </c>
      <c r="AA299" t="str">
        <f t="shared" si="54"/>
        <v>April</v>
      </c>
    </row>
    <row r="300" spans="1:27" ht="30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14" t="s">
        <v>8219</v>
      </c>
      <c r="G300" t="s">
        <v>8224</v>
      </c>
      <c r="H300" t="s">
        <v>8246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44"/>
        <v>108.93241269841269</v>
      </c>
      <c r="P300" s="6">
        <f t="shared" si="45"/>
        <v>56.344351395730705</v>
      </c>
      <c r="Q300" t="str">
        <f t="shared" si="46"/>
        <v>film &amp; video</v>
      </c>
      <c r="R300" t="str">
        <f t="shared" si="47"/>
        <v>documentary</v>
      </c>
      <c r="S300" s="28">
        <f t="shared" si="48"/>
        <v>41709.255185185182</v>
      </c>
      <c r="T300" s="28">
        <f t="shared" si="49"/>
        <v>41768.666666666664</v>
      </c>
      <c r="U300">
        <f t="shared" si="50"/>
        <v>2014</v>
      </c>
      <c r="V300" s="15">
        <f t="shared" si="51"/>
        <v>41709</v>
      </c>
      <c r="W300" s="15">
        <f t="shared" si="52"/>
        <v>41768</v>
      </c>
      <c r="X300" s="15">
        <v>41709</v>
      </c>
      <c r="Y300" s="15">
        <v>41768</v>
      </c>
      <c r="Z300" t="str">
        <f t="shared" si="53"/>
        <v>March</v>
      </c>
      <c r="AA300" t="str">
        <f t="shared" si="54"/>
        <v>May</v>
      </c>
    </row>
    <row r="301" spans="1:27" ht="45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14" t="s">
        <v>8219</v>
      </c>
      <c r="G301" t="s">
        <v>8224</v>
      </c>
      <c r="H301" t="s">
        <v>8246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44"/>
        <v>178.95250000000001</v>
      </c>
      <c r="P301" s="6">
        <f t="shared" si="45"/>
        <v>73.341188524590166</v>
      </c>
      <c r="Q301" t="str">
        <f t="shared" si="46"/>
        <v>film &amp; video</v>
      </c>
      <c r="R301" t="str">
        <f t="shared" si="47"/>
        <v>documentary</v>
      </c>
      <c r="S301" s="28">
        <f t="shared" si="48"/>
        <v>40469.016898148147</v>
      </c>
      <c r="T301" s="28">
        <f t="shared" si="49"/>
        <v>40499.058564814812</v>
      </c>
      <c r="U301">
        <f t="shared" si="50"/>
        <v>2010</v>
      </c>
      <c r="V301" s="15">
        <f t="shared" si="51"/>
        <v>40469</v>
      </c>
      <c r="W301" s="15">
        <f t="shared" si="52"/>
        <v>40499</v>
      </c>
      <c r="X301" s="15">
        <v>40469</v>
      </c>
      <c r="Y301" s="15">
        <v>40499</v>
      </c>
      <c r="Z301" t="str">
        <f t="shared" si="53"/>
        <v>October</v>
      </c>
      <c r="AA301" t="str">
        <f t="shared" si="54"/>
        <v>November</v>
      </c>
    </row>
    <row r="302" spans="1:27" ht="45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14" t="s">
        <v>8219</v>
      </c>
      <c r="G302" t="s">
        <v>8224</v>
      </c>
      <c r="H302" t="s">
        <v>8246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44"/>
        <v>101.72264</v>
      </c>
      <c r="P302" s="6">
        <f t="shared" si="45"/>
        <v>85.337785234899329</v>
      </c>
      <c r="Q302" t="str">
        <f t="shared" si="46"/>
        <v>film &amp; video</v>
      </c>
      <c r="R302" t="str">
        <f t="shared" si="47"/>
        <v>documentary</v>
      </c>
      <c r="S302" s="28">
        <f t="shared" si="48"/>
        <v>40626.751597222217</v>
      </c>
      <c r="T302" s="28">
        <f t="shared" si="49"/>
        <v>40657.751597222217</v>
      </c>
      <c r="U302">
        <f t="shared" si="50"/>
        <v>2011</v>
      </c>
      <c r="V302" s="15">
        <f t="shared" si="51"/>
        <v>40626</v>
      </c>
      <c r="W302" s="15">
        <f t="shared" si="52"/>
        <v>40657</v>
      </c>
      <c r="X302" s="15">
        <v>40626</v>
      </c>
      <c r="Y302" s="15">
        <v>40657</v>
      </c>
      <c r="Z302" t="str">
        <f t="shared" si="53"/>
        <v>March</v>
      </c>
      <c r="AA302" t="str">
        <f t="shared" si="54"/>
        <v>April</v>
      </c>
    </row>
    <row r="303" spans="1:27" ht="45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14" t="s">
        <v>8219</v>
      </c>
      <c r="G303" t="s">
        <v>8224</v>
      </c>
      <c r="H303" t="s">
        <v>8246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44"/>
        <v>118.73499999999999</v>
      </c>
      <c r="P303" s="6">
        <f t="shared" si="45"/>
        <v>61.496215139442228</v>
      </c>
      <c r="Q303" t="str">
        <f t="shared" si="46"/>
        <v>film &amp; video</v>
      </c>
      <c r="R303" t="str">
        <f t="shared" si="47"/>
        <v>documentary</v>
      </c>
      <c r="S303" s="28">
        <f t="shared" si="48"/>
        <v>41312.529340277775</v>
      </c>
      <c r="T303" s="28">
        <f t="shared" si="49"/>
        <v>41352.487673611111</v>
      </c>
      <c r="U303">
        <f t="shared" si="50"/>
        <v>2013</v>
      </c>
      <c r="V303" s="15">
        <f t="shared" si="51"/>
        <v>41312</v>
      </c>
      <c r="W303" s="15">
        <f t="shared" si="52"/>
        <v>41352</v>
      </c>
      <c r="X303" s="15">
        <v>41312</v>
      </c>
      <c r="Y303" s="15">
        <v>41352</v>
      </c>
      <c r="Z303" t="str">
        <f t="shared" si="53"/>
        <v>February</v>
      </c>
      <c r="AA303" t="str">
        <f t="shared" si="54"/>
        <v>March</v>
      </c>
    </row>
    <row r="304" spans="1:27" ht="60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14" t="s">
        <v>8219</v>
      </c>
      <c r="G304" t="s">
        <v>8224</v>
      </c>
      <c r="H304" t="s">
        <v>8246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44"/>
        <v>100.46</v>
      </c>
      <c r="P304" s="6">
        <f t="shared" si="45"/>
        <v>93.018518518518519</v>
      </c>
      <c r="Q304" t="str">
        <f t="shared" si="46"/>
        <v>film &amp; video</v>
      </c>
      <c r="R304" t="str">
        <f t="shared" si="47"/>
        <v>documentary</v>
      </c>
      <c r="S304" s="28">
        <f t="shared" si="48"/>
        <v>40933.648587962962</v>
      </c>
      <c r="T304" s="28">
        <f t="shared" si="49"/>
        <v>40963.648587962962</v>
      </c>
      <c r="U304">
        <f t="shared" si="50"/>
        <v>2012</v>
      </c>
      <c r="V304" s="15">
        <f t="shared" si="51"/>
        <v>40933</v>
      </c>
      <c r="W304" s="15">
        <f t="shared" si="52"/>
        <v>40963</v>
      </c>
      <c r="X304" s="15">
        <v>40933</v>
      </c>
      <c r="Y304" s="15">
        <v>40963</v>
      </c>
      <c r="Z304" t="str">
        <f t="shared" si="53"/>
        <v>January</v>
      </c>
      <c r="AA304" t="str">
        <f t="shared" si="54"/>
        <v>February</v>
      </c>
    </row>
    <row r="305" spans="1:27" ht="45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14" t="s">
        <v>8219</v>
      </c>
      <c r="G305" t="s">
        <v>8224</v>
      </c>
      <c r="H305" t="s">
        <v>8246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44"/>
        <v>137.46666666666667</v>
      </c>
      <c r="P305" s="6">
        <f t="shared" si="45"/>
        <v>50.292682926829265</v>
      </c>
      <c r="Q305" t="str">
        <f t="shared" si="46"/>
        <v>film &amp; video</v>
      </c>
      <c r="R305" t="str">
        <f t="shared" si="47"/>
        <v>documentary</v>
      </c>
      <c r="S305" s="28">
        <f t="shared" si="48"/>
        <v>41031.862800925919</v>
      </c>
      <c r="T305" s="28">
        <f t="shared" si="49"/>
        <v>41061.862800925919</v>
      </c>
      <c r="U305">
        <f t="shared" si="50"/>
        <v>2012</v>
      </c>
      <c r="V305" s="15">
        <f t="shared" si="51"/>
        <v>41031</v>
      </c>
      <c r="W305" s="15">
        <f t="shared" si="52"/>
        <v>41061</v>
      </c>
      <c r="X305" s="15">
        <v>41031</v>
      </c>
      <c r="Y305" s="15">
        <v>41061</v>
      </c>
      <c r="Z305" t="str">
        <f t="shared" si="53"/>
        <v>May</v>
      </c>
      <c r="AA305" t="str">
        <f t="shared" si="54"/>
        <v>June</v>
      </c>
    </row>
    <row r="306" spans="1:27" ht="30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14" t="s">
        <v>8219</v>
      </c>
      <c r="G306" t="s">
        <v>8224</v>
      </c>
      <c r="H306" t="s">
        <v>8246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44"/>
        <v>231.64705882352939</v>
      </c>
      <c r="P306" s="6">
        <f t="shared" si="45"/>
        <v>106.43243243243244</v>
      </c>
      <c r="Q306" t="str">
        <f t="shared" si="46"/>
        <v>film &amp; video</v>
      </c>
      <c r="R306" t="str">
        <f t="shared" si="47"/>
        <v>documentary</v>
      </c>
      <c r="S306" s="28">
        <f t="shared" si="48"/>
        <v>41113.88653935185</v>
      </c>
      <c r="T306" s="28">
        <f t="shared" si="49"/>
        <v>41152.875</v>
      </c>
      <c r="U306">
        <f t="shared" si="50"/>
        <v>2012</v>
      </c>
      <c r="V306" s="15">
        <f t="shared" si="51"/>
        <v>41113</v>
      </c>
      <c r="W306" s="15">
        <f t="shared" si="52"/>
        <v>41152</v>
      </c>
      <c r="X306" s="15">
        <v>41113</v>
      </c>
      <c r="Y306" s="15">
        <v>41152</v>
      </c>
      <c r="Z306" t="str">
        <f t="shared" si="53"/>
        <v>July</v>
      </c>
      <c r="AA306" t="str">
        <f t="shared" si="54"/>
        <v>August</v>
      </c>
    </row>
    <row r="307" spans="1:27" ht="30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14" t="s">
        <v>8219</v>
      </c>
      <c r="G307" t="s">
        <v>8224</v>
      </c>
      <c r="H307" t="s">
        <v>8246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44"/>
        <v>130.33333333333331</v>
      </c>
      <c r="P307" s="6">
        <f t="shared" si="45"/>
        <v>51.719576719576722</v>
      </c>
      <c r="Q307" t="str">
        <f t="shared" si="46"/>
        <v>film &amp; video</v>
      </c>
      <c r="R307" t="str">
        <f t="shared" si="47"/>
        <v>documentary</v>
      </c>
      <c r="S307" s="28">
        <f t="shared" si="48"/>
        <v>40948.421863425923</v>
      </c>
      <c r="T307" s="28">
        <f t="shared" si="49"/>
        <v>40978.421863425923</v>
      </c>
      <c r="U307">
        <f t="shared" si="50"/>
        <v>2012</v>
      </c>
      <c r="V307" s="15">
        <f t="shared" si="51"/>
        <v>40948</v>
      </c>
      <c r="W307" s="15">
        <f t="shared" si="52"/>
        <v>40978</v>
      </c>
      <c r="X307" s="15">
        <v>40948</v>
      </c>
      <c r="Y307" s="15">
        <v>40978</v>
      </c>
      <c r="Z307" t="str">
        <f t="shared" si="53"/>
        <v>February</v>
      </c>
      <c r="AA307" t="str">
        <f t="shared" si="54"/>
        <v>March</v>
      </c>
    </row>
    <row r="308" spans="1:27" ht="30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14" t="s">
        <v>8219</v>
      </c>
      <c r="G308" t="s">
        <v>8224</v>
      </c>
      <c r="H308" t="s">
        <v>8246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44"/>
        <v>292.89999999999998</v>
      </c>
      <c r="P308" s="6">
        <f t="shared" si="45"/>
        <v>36.612499999999997</v>
      </c>
      <c r="Q308" t="str">
        <f t="shared" si="46"/>
        <v>film &amp; video</v>
      </c>
      <c r="R308" t="str">
        <f t="shared" si="47"/>
        <v>documentary</v>
      </c>
      <c r="S308" s="28">
        <f t="shared" si="48"/>
        <v>41333.628854166665</v>
      </c>
      <c r="T308" s="28">
        <f t="shared" si="49"/>
        <v>41353.587187499994</v>
      </c>
      <c r="U308">
        <f t="shared" si="50"/>
        <v>2013</v>
      </c>
      <c r="V308" s="15">
        <f t="shared" si="51"/>
        <v>41333</v>
      </c>
      <c r="W308" s="15">
        <f t="shared" si="52"/>
        <v>41353</v>
      </c>
      <c r="X308" s="15">
        <v>41333</v>
      </c>
      <c r="Y308" s="15">
        <v>41353</v>
      </c>
      <c r="Z308" t="str">
        <f t="shared" si="53"/>
        <v>February</v>
      </c>
      <c r="AA308" t="str">
        <f t="shared" si="54"/>
        <v>March</v>
      </c>
    </row>
    <row r="309" spans="1:27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14" t="s">
        <v>8219</v>
      </c>
      <c r="G309" t="s">
        <v>8224</v>
      </c>
      <c r="H309" t="s">
        <v>8246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44"/>
        <v>111.31818181818183</v>
      </c>
      <c r="P309" s="6">
        <f t="shared" si="45"/>
        <v>42.517361111111114</v>
      </c>
      <c r="Q309" t="str">
        <f t="shared" si="46"/>
        <v>film &amp; video</v>
      </c>
      <c r="R309" t="str">
        <f t="shared" si="47"/>
        <v>documentary</v>
      </c>
      <c r="S309" s="28">
        <f t="shared" si="48"/>
        <v>41282.736122685186</v>
      </c>
      <c r="T309" s="28">
        <f t="shared" si="49"/>
        <v>41312.736122685186</v>
      </c>
      <c r="U309">
        <f t="shared" si="50"/>
        <v>2013</v>
      </c>
      <c r="V309" s="15">
        <f t="shared" si="51"/>
        <v>41282</v>
      </c>
      <c r="W309" s="15">
        <f t="shared" si="52"/>
        <v>41312</v>
      </c>
      <c r="X309" s="15">
        <v>41282</v>
      </c>
      <c r="Y309" s="15">
        <v>41312</v>
      </c>
      <c r="Z309" t="str">
        <f t="shared" si="53"/>
        <v>January</v>
      </c>
      <c r="AA309" t="str">
        <f t="shared" si="54"/>
        <v>February</v>
      </c>
    </row>
    <row r="310" spans="1:27" ht="45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14" t="s">
        <v>8219</v>
      </c>
      <c r="G310" t="s">
        <v>8224</v>
      </c>
      <c r="H310" t="s">
        <v>8246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44"/>
        <v>105.56666666666668</v>
      </c>
      <c r="P310" s="6">
        <f t="shared" si="45"/>
        <v>62.712871287128714</v>
      </c>
      <c r="Q310" t="str">
        <f t="shared" si="46"/>
        <v>film &amp; video</v>
      </c>
      <c r="R310" t="str">
        <f t="shared" si="47"/>
        <v>documentary</v>
      </c>
      <c r="S310" s="28">
        <f t="shared" si="48"/>
        <v>40567.486226851848</v>
      </c>
      <c r="T310" s="28">
        <f t="shared" si="49"/>
        <v>40612.486226851848</v>
      </c>
      <c r="U310">
        <f t="shared" si="50"/>
        <v>2011</v>
      </c>
      <c r="V310" s="15">
        <f t="shared" si="51"/>
        <v>40567</v>
      </c>
      <c r="W310" s="15">
        <f t="shared" si="52"/>
        <v>40612</v>
      </c>
      <c r="X310" s="15">
        <v>40567</v>
      </c>
      <c r="Y310" s="15">
        <v>40612</v>
      </c>
      <c r="Z310" t="str">
        <f t="shared" si="53"/>
        <v>January</v>
      </c>
      <c r="AA310" t="str">
        <f t="shared" si="54"/>
        <v>March</v>
      </c>
    </row>
    <row r="311" spans="1:27" ht="45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14" t="s">
        <v>8219</v>
      </c>
      <c r="G311" t="s">
        <v>8224</v>
      </c>
      <c r="H311" t="s">
        <v>8246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44"/>
        <v>118.94444444444446</v>
      </c>
      <c r="P311" s="6">
        <f t="shared" si="45"/>
        <v>89.957983193277315</v>
      </c>
      <c r="Q311" t="str">
        <f t="shared" si="46"/>
        <v>film &amp; video</v>
      </c>
      <c r="R311" t="str">
        <f t="shared" si="47"/>
        <v>documentary</v>
      </c>
      <c r="S311" s="28">
        <f t="shared" si="48"/>
        <v>41134.543217592589</v>
      </c>
      <c r="T311" s="28">
        <f t="shared" si="49"/>
        <v>41155.543217592589</v>
      </c>
      <c r="U311">
        <f t="shared" si="50"/>
        <v>2012</v>
      </c>
      <c r="V311" s="15">
        <f t="shared" si="51"/>
        <v>41134</v>
      </c>
      <c r="W311" s="15">
        <f t="shared" si="52"/>
        <v>41155</v>
      </c>
      <c r="X311" s="15">
        <v>41134</v>
      </c>
      <c r="Y311" s="15">
        <v>41155</v>
      </c>
      <c r="Z311" t="str">
        <f t="shared" si="53"/>
        <v>August</v>
      </c>
      <c r="AA311" t="str">
        <f t="shared" si="54"/>
        <v>September</v>
      </c>
    </row>
    <row r="312" spans="1:27" ht="45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14" t="s">
        <v>8219</v>
      </c>
      <c r="G312" t="s">
        <v>8224</v>
      </c>
      <c r="H312" t="s">
        <v>8246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44"/>
        <v>104.129</v>
      </c>
      <c r="P312" s="6">
        <f t="shared" si="45"/>
        <v>28.924722222222222</v>
      </c>
      <c r="Q312" t="str">
        <f t="shared" si="46"/>
        <v>film &amp; video</v>
      </c>
      <c r="R312" t="str">
        <f t="shared" si="47"/>
        <v>documentary</v>
      </c>
      <c r="S312" s="28">
        <f t="shared" si="48"/>
        <v>40820.974803240737</v>
      </c>
      <c r="T312" s="28">
        <f t="shared" si="49"/>
        <v>40835.875</v>
      </c>
      <c r="U312">
        <f t="shared" si="50"/>
        <v>2011</v>
      </c>
      <c r="V312" s="15">
        <f t="shared" si="51"/>
        <v>40820</v>
      </c>
      <c r="W312" s="15">
        <f t="shared" si="52"/>
        <v>40835</v>
      </c>
      <c r="X312" s="15">
        <v>40820</v>
      </c>
      <c r="Y312" s="15">
        <v>40835</v>
      </c>
      <c r="Z312" t="str">
        <f t="shared" si="53"/>
        <v>October</v>
      </c>
      <c r="AA312" t="str">
        <f t="shared" si="54"/>
        <v>October</v>
      </c>
    </row>
    <row r="313" spans="1:27" ht="45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14" t="s">
        <v>8219</v>
      </c>
      <c r="G313" t="s">
        <v>8224</v>
      </c>
      <c r="H313" t="s">
        <v>8246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44"/>
        <v>104.10165000000001</v>
      </c>
      <c r="P313" s="6">
        <f t="shared" si="45"/>
        <v>138.8022</v>
      </c>
      <c r="Q313" t="str">
        <f t="shared" si="46"/>
        <v>film &amp; video</v>
      </c>
      <c r="R313" t="str">
        <f t="shared" si="47"/>
        <v>documentary</v>
      </c>
      <c r="S313" s="28">
        <f t="shared" si="48"/>
        <v>40868.011481481481</v>
      </c>
      <c r="T313" s="28">
        <f t="shared" si="49"/>
        <v>40909.124305555553</v>
      </c>
      <c r="U313">
        <f t="shared" si="50"/>
        <v>2011</v>
      </c>
      <c r="V313" s="15">
        <f t="shared" si="51"/>
        <v>40868</v>
      </c>
      <c r="W313" s="15">
        <f t="shared" si="52"/>
        <v>40909</v>
      </c>
      <c r="X313" s="15">
        <v>40868</v>
      </c>
      <c r="Y313" s="15">
        <v>40909</v>
      </c>
      <c r="Z313" t="str">
        <f t="shared" si="53"/>
        <v>November</v>
      </c>
      <c r="AA313" t="str">
        <f t="shared" si="54"/>
        <v>January</v>
      </c>
    </row>
    <row r="314" spans="1:27" ht="45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14" t="s">
        <v>8219</v>
      </c>
      <c r="G314" t="s">
        <v>8224</v>
      </c>
      <c r="H314" t="s">
        <v>8246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44"/>
        <v>111.87499999999999</v>
      </c>
      <c r="P314" s="6">
        <f t="shared" si="45"/>
        <v>61.301369863013697</v>
      </c>
      <c r="Q314" t="str">
        <f t="shared" si="46"/>
        <v>film &amp; video</v>
      </c>
      <c r="R314" t="str">
        <f t="shared" si="47"/>
        <v>documentary</v>
      </c>
      <c r="S314" s="28">
        <f t="shared" si="48"/>
        <v>41348.669351851851</v>
      </c>
      <c r="T314" s="28">
        <f t="shared" si="49"/>
        <v>41378.669351851851</v>
      </c>
      <c r="U314">
        <f t="shared" si="50"/>
        <v>2013</v>
      </c>
      <c r="V314" s="15">
        <f t="shared" si="51"/>
        <v>41348</v>
      </c>
      <c r="W314" s="15">
        <f t="shared" si="52"/>
        <v>41378</v>
      </c>
      <c r="X314" s="15">
        <v>41348</v>
      </c>
      <c r="Y314" s="15">
        <v>41378</v>
      </c>
      <c r="Z314" t="str">
        <f t="shared" si="53"/>
        <v>March</v>
      </c>
      <c r="AA314" t="str">
        <f t="shared" si="54"/>
        <v>April</v>
      </c>
    </row>
    <row r="315" spans="1:27" ht="45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14" t="s">
        <v>8219</v>
      </c>
      <c r="G315" t="s">
        <v>8224</v>
      </c>
      <c r="H315" t="s">
        <v>8246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44"/>
        <v>104.73529411764706</v>
      </c>
      <c r="P315" s="6">
        <f t="shared" si="45"/>
        <v>80.202702702702709</v>
      </c>
      <c r="Q315" t="str">
        <f t="shared" si="46"/>
        <v>film &amp; video</v>
      </c>
      <c r="R315" t="str">
        <f t="shared" si="47"/>
        <v>documentary</v>
      </c>
      <c r="S315" s="28">
        <f t="shared" si="48"/>
        <v>40357.019606481481</v>
      </c>
      <c r="T315" s="28">
        <f t="shared" si="49"/>
        <v>40401.457638888889</v>
      </c>
      <c r="U315">
        <f t="shared" si="50"/>
        <v>2010</v>
      </c>
      <c r="V315" s="15">
        <f t="shared" si="51"/>
        <v>40357</v>
      </c>
      <c r="W315" s="15">
        <f t="shared" si="52"/>
        <v>40401</v>
      </c>
      <c r="X315" s="15">
        <v>40357</v>
      </c>
      <c r="Y315" s="15">
        <v>40401</v>
      </c>
      <c r="Z315" t="str">
        <f t="shared" si="53"/>
        <v>June</v>
      </c>
      <c r="AA315" t="str">
        <f t="shared" si="54"/>
        <v>August</v>
      </c>
    </row>
    <row r="316" spans="1:27" ht="45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14" t="s">
        <v>8219</v>
      </c>
      <c r="G316" t="s">
        <v>8224</v>
      </c>
      <c r="H316" t="s">
        <v>8246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44"/>
        <v>385.15000000000003</v>
      </c>
      <c r="P316" s="6">
        <f t="shared" si="45"/>
        <v>32.095833333333331</v>
      </c>
      <c r="Q316" t="str">
        <f t="shared" si="46"/>
        <v>film &amp; video</v>
      </c>
      <c r="R316" t="str">
        <f t="shared" si="47"/>
        <v>documentary</v>
      </c>
      <c r="S316" s="28">
        <f t="shared" si="48"/>
        <v>41304.624861111108</v>
      </c>
      <c r="T316" s="28">
        <f t="shared" si="49"/>
        <v>41334.624861111108</v>
      </c>
      <c r="U316">
        <f t="shared" si="50"/>
        <v>2013</v>
      </c>
      <c r="V316" s="15">
        <f t="shared" si="51"/>
        <v>41304</v>
      </c>
      <c r="W316" s="15">
        <f t="shared" si="52"/>
        <v>41334</v>
      </c>
      <c r="X316" s="15">
        <v>41304</v>
      </c>
      <c r="Y316" s="15">
        <v>41334</v>
      </c>
      <c r="Z316" t="str">
        <f t="shared" si="53"/>
        <v>January</v>
      </c>
      <c r="AA316" t="str">
        <f t="shared" si="54"/>
        <v>March</v>
      </c>
    </row>
    <row r="317" spans="1:27" ht="45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14" t="s">
        <v>8219</v>
      </c>
      <c r="G317" t="s">
        <v>8224</v>
      </c>
      <c r="H317" t="s">
        <v>8246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44"/>
        <v>101.248</v>
      </c>
      <c r="P317" s="6">
        <f t="shared" si="45"/>
        <v>200.88888888888889</v>
      </c>
      <c r="Q317" t="str">
        <f t="shared" si="46"/>
        <v>film &amp; video</v>
      </c>
      <c r="R317" t="str">
        <f t="shared" si="47"/>
        <v>documentary</v>
      </c>
      <c r="S317" s="28">
        <f t="shared" si="48"/>
        <v>41113.564050925925</v>
      </c>
      <c r="T317" s="28">
        <f t="shared" si="49"/>
        <v>41143.564050925925</v>
      </c>
      <c r="U317">
        <f t="shared" si="50"/>
        <v>2012</v>
      </c>
      <c r="V317" s="15">
        <f t="shared" si="51"/>
        <v>41113</v>
      </c>
      <c r="W317" s="15">
        <f t="shared" si="52"/>
        <v>41143</v>
      </c>
      <c r="X317" s="15">
        <v>41113</v>
      </c>
      <c r="Y317" s="15">
        <v>41143</v>
      </c>
      <c r="Z317" t="str">
        <f t="shared" si="53"/>
        <v>July</v>
      </c>
      <c r="AA317" t="str">
        <f t="shared" si="54"/>
        <v>August</v>
      </c>
    </row>
    <row r="318" spans="1:27" ht="30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14" t="s">
        <v>8219</v>
      </c>
      <c r="G318" t="s">
        <v>8229</v>
      </c>
      <c r="H318" t="s">
        <v>8251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44"/>
        <v>113.77333333333333</v>
      </c>
      <c r="P318" s="6">
        <f t="shared" si="45"/>
        <v>108.01265822784811</v>
      </c>
      <c r="Q318" t="str">
        <f t="shared" si="46"/>
        <v>film &amp; video</v>
      </c>
      <c r="R318" t="str">
        <f t="shared" si="47"/>
        <v>documentary</v>
      </c>
      <c r="S318" s="28">
        <f t="shared" si="48"/>
        <v>41950.715243055551</v>
      </c>
      <c r="T318" s="28">
        <f t="shared" si="49"/>
        <v>41983.999305555553</v>
      </c>
      <c r="U318">
        <f t="shared" si="50"/>
        <v>2014</v>
      </c>
      <c r="V318" s="15">
        <f t="shared" si="51"/>
        <v>41950</v>
      </c>
      <c r="W318" s="15">
        <f t="shared" si="52"/>
        <v>41983</v>
      </c>
      <c r="X318" s="15">
        <v>41950</v>
      </c>
      <c r="Y318" s="15">
        <v>41983</v>
      </c>
      <c r="Z318" t="str">
        <f t="shared" si="53"/>
        <v>November</v>
      </c>
      <c r="AA318" t="str">
        <f t="shared" si="54"/>
        <v>December</v>
      </c>
    </row>
    <row r="319" spans="1:27" ht="30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14" t="s">
        <v>8219</v>
      </c>
      <c r="G319" t="s">
        <v>8224</v>
      </c>
      <c r="H319" t="s">
        <v>8246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44"/>
        <v>100.80333333333333</v>
      </c>
      <c r="P319" s="6">
        <f t="shared" si="45"/>
        <v>95.699367088607602</v>
      </c>
      <c r="Q319" t="str">
        <f t="shared" si="46"/>
        <v>film &amp; video</v>
      </c>
      <c r="R319" t="str">
        <f t="shared" si="47"/>
        <v>documentary</v>
      </c>
      <c r="S319" s="28">
        <f t="shared" si="48"/>
        <v>41589.468553240738</v>
      </c>
      <c r="T319" s="28">
        <f t="shared" si="49"/>
        <v>41619.468553240738</v>
      </c>
      <c r="U319">
        <f t="shared" si="50"/>
        <v>2013</v>
      </c>
      <c r="V319" s="15">
        <f t="shared" si="51"/>
        <v>41589</v>
      </c>
      <c r="W319" s="15">
        <f t="shared" si="52"/>
        <v>41619</v>
      </c>
      <c r="X319" s="15">
        <v>41589</v>
      </c>
      <c r="Y319" s="15">
        <v>41619</v>
      </c>
      <c r="Z319" t="str">
        <f t="shared" si="53"/>
        <v>November</v>
      </c>
      <c r="AA319" t="str">
        <f t="shared" si="54"/>
        <v>December</v>
      </c>
    </row>
    <row r="320" spans="1:27" ht="45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14" t="s">
        <v>8219</v>
      </c>
      <c r="G320" t="s">
        <v>8224</v>
      </c>
      <c r="H320" t="s">
        <v>8246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44"/>
        <v>283.32</v>
      </c>
      <c r="P320" s="6">
        <f t="shared" si="45"/>
        <v>49.880281690140848</v>
      </c>
      <c r="Q320" t="str">
        <f t="shared" si="46"/>
        <v>film &amp; video</v>
      </c>
      <c r="R320" t="str">
        <f t="shared" si="47"/>
        <v>documentary</v>
      </c>
      <c r="S320" s="28">
        <f t="shared" si="48"/>
        <v>41329.830451388887</v>
      </c>
      <c r="T320" s="28">
        <f t="shared" si="49"/>
        <v>41359.788784722223</v>
      </c>
      <c r="U320">
        <f t="shared" si="50"/>
        <v>2013</v>
      </c>
      <c r="V320" s="15">
        <f t="shared" si="51"/>
        <v>41329</v>
      </c>
      <c r="W320" s="15">
        <f t="shared" si="52"/>
        <v>41359</v>
      </c>
      <c r="X320" s="15">
        <v>41329</v>
      </c>
      <c r="Y320" s="15">
        <v>41359</v>
      </c>
      <c r="Z320" t="str">
        <f t="shared" si="53"/>
        <v>February</v>
      </c>
      <c r="AA320" t="str">
        <f t="shared" si="54"/>
        <v>March</v>
      </c>
    </row>
    <row r="321" spans="1:27" ht="60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14" t="s">
        <v>8219</v>
      </c>
      <c r="G321" t="s">
        <v>8224</v>
      </c>
      <c r="H321" t="s">
        <v>8246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44"/>
        <v>112.68</v>
      </c>
      <c r="P321" s="6">
        <f t="shared" si="45"/>
        <v>110.47058823529412</v>
      </c>
      <c r="Q321" t="str">
        <f t="shared" si="46"/>
        <v>film &amp; video</v>
      </c>
      <c r="R321" t="str">
        <f t="shared" si="47"/>
        <v>documentary</v>
      </c>
      <c r="S321" s="28">
        <f t="shared" si="48"/>
        <v>40123.629965277774</v>
      </c>
      <c r="T321" s="28">
        <f t="shared" si="49"/>
        <v>40211.124305555553</v>
      </c>
      <c r="U321">
        <f t="shared" si="50"/>
        <v>2009</v>
      </c>
      <c r="V321" s="15">
        <f t="shared" si="51"/>
        <v>40123</v>
      </c>
      <c r="W321" s="15">
        <f t="shared" si="52"/>
        <v>40211</v>
      </c>
      <c r="X321" s="15">
        <v>40123</v>
      </c>
      <c r="Y321" s="15">
        <v>40211</v>
      </c>
      <c r="Z321" t="str">
        <f t="shared" si="53"/>
        <v>November</v>
      </c>
      <c r="AA321" t="str">
        <f t="shared" si="54"/>
        <v>February</v>
      </c>
    </row>
    <row r="322" spans="1:27" ht="45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14" t="s">
        <v>8219</v>
      </c>
      <c r="G322" t="s">
        <v>8225</v>
      </c>
      <c r="H322" t="s">
        <v>8247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ref="O322:O385" si="55">SUM(E322/D322)*100</f>
        <v>106.58000000000001</v>
      </c>
      <c r="P322" s="6">
        <f t="shared" ref="P322:P385" si="56">SUM(E322/L322)</f>
        <v>134.91139240506328</v>
      </c>
      <c r="Q322" t="str">
        <f t="shared" si="46"/>
        <v>film &amp; video</v>
      </c>
      <c r="R322" t="str">
        <f t="shared" si="47"/>
        <v>documentary</v>
      </c>
      <c r="S322" s="28">
        <f t="shared" si="48"/>
        <v>42331.34297453703</v>
      </c>
      <c r="T322" s="28">
        <f t="shared" si="49"/>
        <v>42360.749999999993</v>
      </c>
      <c r="U322">
        <f t="shared" si="50"/>
        <v>2015</v>
      </c>
      <c r="V322" s="15">
        <f t="shared" si="51"/>
        <v>42331</v>
      </c>
      <c r="W322" s="15">
        <f t="shared" si="52"/>
        <v>42360</v>
      </c>
      <c r="X322" s="15">
        <v>42331</v>
      </c>
      <c r="Y322" s="15">
        <v>42360</v>
      </c>
      <c r="Z322" t="str">
        <f t="shared" si="53"/>
        <v>November</v>
      </c>
      <c r="AA322" t="str">
        <f t="shared" si="54"/>
        <v>December</v>
      </c>
    </row>
    <row r="323" spans="1:27" ht="45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14" t="s">
        <v>8219</v>
      </c>
      <c r="G323" t="s">
        <v>8236</v>
      </c>
      <c r="H323" t="s">
        <v>8249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55"/>
        <v>102.66285714285715</v>
      </c>
      <c r="P323" s="6">
        <f t="shared" si="56"/>
        <v>106.62314540059347</v>
      </c>
      <c r="Q323" t="str">
        <f t="shared" ref="Q323:Q386" si="57">LEFT(N323,FIND("/", N323) - 1)</f>
        <v>film &amp; video</v>
      </c>
      <c r="R323" t="str">
        <f t="shared" ref="R323:R386" si="58">RIGHT(N323,LEN(N323) - FIND("/",N323))</f>
        <v>documentary</v>
      </c>
      <c r="S323" s="28">
        <f t="shared" ref="S323:S386" si="59">(J323/86400)+25569+(-5/24)</f>
        <v>42647.238263888888</v>
      </c>
      <c r="T323" s="28">
        <f t="shared" ref="T323:T386" si="60">(I323/86400)+25569+(-5/24)</f>
        <v>42682.279930555553</v>
      </c>
      <c r="U323">
        <f t="shared" ref="U323:U386" si="61">YEAR(S323)</f>
        <v>2016</v>
      </c>
      <c r="V323" s="15">
        <f t="shared" ref="V323:V386" si="62">INT(S323)</f>
        <v>42647</v>
      </c>
      <c r="W323" s="15">
        <f t="shared" ref="W323:W386" si="63">INT(T323)</f>
        <v>42682</v>
      </c>
      <c r="X323" s="15">
        <v>42647</v>
      </c>
      <c r="Y323" s="15">
        <v>42682</v>
      </c>
      <c r="Z323" t="str">
        <f t="shared" ref="Z323:Z386" si="64">TEXT(V323, "mmmm")</f>
        <v>October</v>
      </c>
      <c r="AA323" t="str">
        <f t="shared" ref="AA323:AA386" si="65">TEXT(W323, "mmmm")</f>
        <v>November</v>
      </c>
    </row>
    <row r="324" spans="1:27" ht="45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14" t="s">
        <v>8219</v>
      </c>
      <c r="G324" t="s">
        <v>8224</v>
      </c>
      <c r="H324" t="s">
        <v>8246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55"/>
        <v>107.91200000000001</v>
      </c>
      <c r="P324" s="6">
        <f t="shared" si="56"/>
        <v>145.04301075268816</v>
      </c>
      <c r="Q324" t="str">
        <f t="shared" si="57"/>
        <v>film &amp; video</v>
      </c>
      <c r="R324" t="str">
        <f t="shared" si="58"/>
        <v>documentary</v>
      </c>
      <c r="S324" s="28">
        <f t="shared" si="59"/>
        <v>42473.361666666664</v>
      </c>
      <c r="T324" s="28">
        <f t="shared" si="60"/>
        <v>42503.361666666664</v>
      </c>
      <c r="U324">
        <f t="shared" si="61"/>
        <v>2016</v>
      </c>
      <c r="V324" s="15">
        <f t="shared" si="62"/>
        <v>42473</v>
      </c>
      <c r="W324" s="15">
        <f t="shared" si="63"/>
        <v>42503</v>
      </c>
      <c r="X324" s="15">
        <v>42473</v>
      </c>
      <c r="Y324" s="15">
        <v>42503</v>
      </c>
      <c r="Z324" t="str">
        <f t="shared" si="64"/>
        <v>April</v>
      </c>
      <c r="AA324" t="str">
        <f t="shared" si="65"/>
        <v>May</v>
      </c>
    </row>
    <row r="325" spans="1:27" ht="45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14" t="s">
        <v>8219</v>
      </c>
      <c r="G325" t="s">
        <v>8224</v>
      </c>
      <c r="H325" t="s">
        <v>8246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55"/>
        <v>123.07407407407408</v>
      </c>
      <c r="P325" s="6">
        <f t="shared" si="56"/>
        <v>114.58620689655173</v>
      </c>
      <c r="Q325" t="str">
        <f t="shared" si="57"/>
        <v>film &amp; video</v>
      </c>
      <c r="R325" t="str">
        <f t="shared" si="58"/>
        <v>documentary</v>
      </c>
      <c r="S325" s="28">
        <f t="shared" si="59"/>
        <v>42697.113032407404</v>
      </c>
      <c r="T325" s="28">
        <f t="shared" si="60"/>
        <v>42725.124305555553</v>
      </c>
      <c r="U325">
        <f t="shared" si="61"/>
        <v>2016</v>
      </c>
      <c r="V325" s="15">
        <f t="shared" si="62"/>
        <v>42697</v>
      </c>
      <c r="W325" s="15">
        <f t="shared" si="63"/>
        <v>42725</v>
      </c>
      <c r="X325" s="15">
        <v>42697</v>
      </c>
      <c r="Y325" s="15">
        <v>42725</v>
      </c>
      <c r="Z325" t="str">
        <f t="shared" si="64"/>
        <v>November</v>
      </c>
      <c r="AA325" t="str">
        <f t="shared" si="65"/>
        <v>December</v>
      </c>
    </row>
    <row r="326" spans="1:27" ht="45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14" t="s">
        <v>8219</v>
      </c>
      <c r="G326" t="s">
        <v>8224</v>
      </c>
      <c r="H326" t="s">
        <v>8246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55"/>
        <v>101.6</v>
      </c>
      <c r="P326" s="6">
        <f t="shared" si="56"/>
        <v>105.3170731707317</v>
      </c>
      <c r="Q326" t="str">
        <f t="shared" si="57"/>
        <v>film &amp; video</v>
      </c>
      <c r="R326" t="str">
        <f t="shared" si="58"/>
        <v>documentary</v>
      </c>
      <c r="S326" s="28">
        <f t="shared" si="59"/>
        <v>42184.417916666665</v>
      </c>
      <c r="T326" s="28">
        <f t="shared" si="60"/>
        <v>42217.417916666665</v>
      </c>
      <c r="U326">
        <f t="shared" si="61"/>
        <v>2015</v>
      </c>
      <c r="V326" s="15">
        <f t="shared" si="62"/>
        <v>42184</v>
      </c>
      <c r="W326" s="15">
        <f t="shared" si="63"/>
        <v>42217</v>
      </c>
      <c r="X326" s="15">
        <v>42184</v>
      </c>
      <c r="Y326" s="15">
        <v>42217</v>
      </c>
      <c r="Z326" t="str">
        <f t="shared" si="64"/>
        <v>June</v>
      </c>
      <c r="AA326" t="str">
        <f t="shared" si="65"/>
        <v>August</v>
      </c>
    </row>
    <row r="327" spans="1:27" ht="45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14" t="s">
        <v>8219</v>
      </c>
      <c r="G327" t="s">
        <v>8224</v>
      </c>
      <c r="H327" t="s">
        <v>8246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55"/>
        <v>104.396</v>
      </c>
      <c r="P327" s="6">
        <f t="shared" si="56"/>
        <v>70.921195652173907</v>
      </c>
      <c r="Q327" t="str">
        <f t="shared" si="57"/>
        <v>film &amp; video</v>
      </c>
      <c r="R327" t="str">
        <f t="shared" si="58"/>
        <v>documentary</v>
      </c>
      <c r="S327" s="28">
        <f t="shared" si="59"/>
        <v>42688.979548611103</v>
      </c>
      <c r="T327" s="28">
        <f t="shared" si="60"/>
        <v>42723.979548611103</v>
      </c>
      <c r="U327">
        <f t="shared" si="61"/>
        <v>2016</v>
      </c>
      <c r="V327" s="15">
        <f t="shared" si="62"/>
        <v>42688</v>
      </c>
      <c r="W327" s="15">
        <f t="shared" si="63"/>
        <v>42723</v>
      </c>
      <c r="X327" s="15">
        <v>42688</v>
      </c>
      <c r="Y327" s="15">
        <v>42723</v>
      </c>
      <c r="Z327" t="str">
        <f t="shared" si="64"/>
        <v>November</v>
      </c>
      <c r="AA327" t="str">
        <f t="shared" si="65"/>
        <v>December</v>
      </c>
    </row>
    <row r="328" spans="1:27" ht="45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14" t="s">
        <v>8219</v>
      </c>
      <c r="G328" t="s">
        <v>8224</v>
      </c>
      <c r="H328" t="s">
        <v>8246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55"/>
        <v>112.92973333333333</v>
      </c>
      <c r="P328" s="6">
        <f t="shared" si="56"/>
        <v>147.17167680278018</v>
      </c>
      <c r="Q328" t="str">
        <f t="shared" si="57"/>
        <v>film &amp; video</v>
      </c>
      <c r="R328" t="str">
        <f t="shared" si="58"/>
        <v>documentary</v>
      </c>
      <c r="S328" s="28">
        <f t="shared" si="59"/>
        <v>42775.106550925928</v>
      </c>
      <c r="T328" s="28">
        <f t="shared" si="60"/>
        <v>42808.747916666667</v>
      </c>
      <c r="U328">
        <f t="shared" si="61"/>
        <v>2017</v>
      </c>
      <c r="V328" s="15">
        <f t="shared" si="62"/>
        <v>42775</v>
      </c>
      <c r="W328" s="15">
        <f t="shared" si="63"/>
        <v>42808</v>
      </c>
      <c r="X328" s="15">
        <v>42775</v>
      </c>
      <c r="Y328" s="15">
        <v>42808</v>
      </c>
      <c r="Z328" t="str">
        <f t="shared" si="64"/>
        <v>February</v>
      </c>
      <c r="AA328" t="str">
        <f t="shared" si="65"/>
        <v>March</v>
      </c>
    </row>
    <row r="329" spans="1:27" ht="45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14" t="s">
        <v>8219</v>
      </c>
      <c r="G329" t="s">
        <v>8224</v>
      </c>
      <c r="H329" t="s">
        <v>8246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55"/>
        <v>136.4</v>
      </c>
      <c r="P329" s="6">
        <f t="shared" si="56"/>
        <v>160.47058823529412</v>
      </c>
      <c r="Q329" t="str">
        <f t="shared" si="57"/>
        <v>film &amp; video</v>
      </c>
      <c r="R329" t="str">
        <f t="shared" si="58"/>
        <v>documentary</v>
      </c>
      <c r="S329" s="28">
        <f t="shared" si="59"/>
        <v>42058.026956018519</v>
      </c>
      <c r="T329" s="28">
        <f t="shared" si="60"/>
        <v>42085.124999999993</v>
      </c>
      <c r="U329">
        <f t="shared" si="61"/>
        <v>2015</v>
      </c>
      <c r="V329" s="15">
        <f t="shared" si="62"/>
        <v>42058</v>
      </c>
      <c r="W329" s="15">
        <f t="shared" si="63"/>
        <v>42085</v>
      </c>
      <c r="X329" s="15">
        <v>42058</v>
      </c>
      <c r="Y329" s="15">
        <v>42085</v>
      </c>
      <c r="Z329" t="str">
        <f t="shared" si="64"/>
        <v>February</v>
      </c>
      <c r="AA329" t="str">
        <f t="shared" si="65"/>
        <v>March</v>
      </c>
    </row>
    <row r="330" spans="1:27" ht="45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14" t="s">
        <v>8219</v>
      </c>
      <c r="G330" t="s">
        <v>8224</v>
      </c>
      <c r="H330" t="s">
        <v>8246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55"/>
        <v>103.61439999999999</v>
      </c>
      <c r="P330" s="6">
        <f t="shared" si="56"/>
        <v>156.04578313253012</v>
      </c>
      <c r="Q330" t="str">
        <f t="shared" si="57"/>
        <v>film &amp; video</v>
      </c>
      <c r="R330" t="str">
        <f t="shared" si="58"/>
        <v>documentary</v>
      </c>
      <c r="S330" s="28">
        <f t="shared" si="59"/>
        <v>42278.738287037035</v>
      </c>
      <c r="T330" s="28">
        <f t="shared" si="60"/>
        <v>42308.958333333336</v>
      </c>
      <c r="U330">
        <f t="shared" si="61"/>
        <v>2015</v>
      </c>
      <c r="V330" s="15">
        <f t="shared" si="62"/>
        <v>42278</v>
      </c>
      <c r="W330" s="15">
        <f t="shared" si="63"/>
        <v>42308</v>
      </c>
      <c r="X330" s="15">
        <v>42278</v>
      </c>
      <c r="Y330" s="15">
        <v>42308</v>
      </c>
      <c r="Z330" t="str">
        <f t="shared" si="64"/>
        <v>October</v>
      </c>
      <c r="AA330" t="str">
        <f t="shared" si="65"/>
        <v>October</v>
      </c>
    </row>
    <row r="331" spans="1:27" ht="45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14" t="s">
        <v>8219</v>
      </c>
      <c r="G331" t="s">
        <v>8224</v>
      </c>
      <c r="H331" t="s">
        <v>8246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55"/>
        <v>105.5</v>
      </c>
      <c r="P331" s="6">
        <f t="shared" si="56"/>
        <v>63.17365269461078</v>
      </c>
      <c r="Q331" t="str">
        <f t="shared" si="57"/>
        <v>film &amp; video</v>
      </c>
      <c r="R331" t="str">
        <f t="shared" si="58"/>
        <v>documentary</v>
      </c>
      <c r="S331" s="28">
        <f t="shared" si="59"/>
        <v>42291.258414351854</v>
      </c>
      <c r="T331" s="28">
        <f t="shared" si="60"/>
        <v>42314.958333333336</v>
      </c>
      <c r="U331">
        <f t="shared" si="61"/>
        <v>2015</v>
      </c>
      <c r="V331" s="15">
        <f t="shared" si="62"/>
        <v>42291</v>
      </c>
      <c r="W331" s="15">
        <f t="shared" si="63"/>
        <v>42314</v>
      </c>
      <c r="X331" s="15">
        <v>42291</v>
      </c>
      <c r="Y331" s="15">
        <v>42314</v>
      </c>
      <c r="Z331" t="str">
        <f t="shared" si="64"/>
        <v>October</v>
      </c>
      <c r="AA331" t="str">
        <f t="shared" si="65"/>
        <v>November</v>
      </c>
    </row>
    <row r="332" spans="1:27" ht="45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14" t="s">
        <v>8219</v>
      </c>
      <c r="G332" t="s">
        <v>8224</v>
      </c>
      <c r="H332" t="s">
        <v>8246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55"/>
        <v>101.82857142857142</v>
      </c>
      <c r="P332" s="6">
        <f t="shared" si="56"/>
        <v>104.82352941176471</v>
      </c>
      <c r="Q332" t="str">
        <f t="shared" si="57"/>
        <v>film &amp; video</v>
      </c>
      <c r="R332" t="str">
        <f t="shared" si="58"/>
        <v>documentary</v>
      </c>
      <c r="S332" s="28">
        <f t="shared" si="59"/>
        <v>41379.307442129626</v>
      </c>
      <c r="T332" s="28">
        <f t="shared" si="60"/>
        <v>41410.957638888889</v>
      </c>
      <c r="U332">
        <f t="shared" si="61"/>
        <v>2013</v>
      </c>
      <c r="V332" s="15">
        <f t="shared" si="62"/>
        <v>41379</v>
      </c>
      <c r="W332" s="15">
        <f t="shared" si="63"/>
        <v>41410</v>
      </c>
      <c r="X332" s="15">
        <v>41379</v>
      </c>
      <c r="Y332" s="15">
        <v>41410</v>
      </c>
      <c r="Z332" t="str">
        <f t="shared" si="64"/>
        <v>April</v>
      </c>
      <c r="AA332" t="str">
        <f t="shared" si="65"/>
        <v>May</v>
      </c>
    </row>
    <row r="333" spans="1:27" ht="45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14" t="s">
        <v>8219</v>
      </c>
      <c r="G333" t="s">
        <v>8224</v>
      </c>
      <c r="H333" t="s">
        <v>8246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55"/>
        <v>106.60499999999999</v>
      </c>
      <c r="P333" s="6">
        <f t="shared" si="56"/>
        <v>97.356164383561648</v>
      </c>
      <c r="Q333" t="str">
        <f t="shared" si="57"/>
        <v>film &amp; video</v>
      </c>
      <c r="R333" t="str">
        <f t="shared" si="58"/>
        <v>documentary</v>
      </c>
      <c r="S333" s="28">
        <f t="shared" si="59"/>
        <v>42507.373078703698</v>
      </c>
      <c r="T333" s="28">
        <f t="shared" si="60"/>
        <v>42538.373078703698</v>
      </c>
      <c r="U333">
        <f t="shared" si="61"/>
        <v>2016</v>
      </c>
      <c r="V333" s="15">
        <f t="shared" si="62"/>
        <v>42507</v>
      </c>
      <c r="W333" s="15">
        <f t="shared" si="63"/>
        <v>42538</v>
      </c>
      <c r="X333" s="15">
        <v>42507</v>
      </c>
      <c r="Y333" s="15">
        <v>42538</v>
      </c>
      <c r="Z333" t="str">
        <f t="shared" si="64"/>
        <v>May</v>
      </c>
      <c r="AA333" t="str">
        <f t="shared" si="65"/>
        <v>June</v>
      </c>
    </row>
    <row r="334" spans="1:27" ht="45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14" t="s">
        <v>8219</v>
      </c>
      <c r="G334" t="s">
        <v>8224</v>
      </c>
      <c r="H334" t="s">
        <v>8246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55"/>
        <v>113.015</v>
      </c>
      <c r="P334" s="6">
        <f t="shared" si="56"/>
        <v>203.63063063063063</v>
      </c>
      <c r="Q334" t="str">
        <f t="shared" si="57"/>
        <v>film &amp; video</v>
      </c>
      <c r="R334" t="str">
        <f t="shared" si="58"/>
        <v>documentary</v>
      </c>
      <c r="S334" s="28">
        <f t="shared" si="59"/>
        <v>42263.471956018511</v>
      </c>
      <c r="T334" s="28">
        <f t="shared" si="60"/>
        <v>42305.124999999993</v>
      </c>
      <c r="U334">
        <f t="shared" si="61"/>
        <v>2015</v>
      </c>
      <c r="V334" s="15">
        <f t="shared" si="62"/>
        <v>42263</v>
      </c>
      <c r="W334" s="15">
        <f t="shared" si="63"/>
        <v>42305</v>
      </c>
      <c r="X334" s="15">
        <v>42263</v>
      </c>
      <c r="Y334" s="15">
        <v>42305</v>
      </c>
      <c r="Z334" t="str">
        <f t="shared" si="64"/>
        <v>September</v>
      </c>
      <c r="AA334" t="str">
        <f t="shared" si="65"/>
        <v>October</v>
      </c>
    </row>
    <row r="335" spans="1:27" ht="45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14" t="s">
        <v>8219</v>
      </c>
      <c r="G335" t="s">
        <v>8224</v>
      </c>
      <c r="H335" t="s">
        <v>8246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55"/>
        <v>125.22750000000001</v>
      </c>
      <c r="P335" s="6">
        <f t="shared" si="56"/>
        <v>188.31203007518798</v>
      </c>
      <c r="Q335" t="str">
        <f t="shared" si="57"/>
        <v>film &amp; video</v>
      </c>
      <c r="R335" t="str">
        <f t="shared" si="58"/>
        <v>documentary</v>
      </c>
      <c r="S335" s="28">
        <f t="shared" si="59"/>
        <v>42437.428136574068</v>
      </c>
      <c r="T335" s="28">
        <f t="shared" si="60"/>
        <v>42467.386469907404</v>
      </c>
      <c r="U335">
        <f t="shared" si="61"/>
        <v>2016</v>
      </c>
      <c r="V335" s="15">
        <f t="shared" si="62"/>
        <v>42437</v>
      </c>
      <c r="W335" s="15">
        <f t="shared" si="63"/>
        <v>42467</v>
      </c>
      <c r="X335" s="15">
        <v>42437</v>
      </c>
      <c r="Y335" s="15">
        <v>42467</v>
      </c>
      <c r="Z335" t="str">
        <f t="shared" si="64"/>
        <v>March</v>
      </c>
      <c r="AA335" t="str">
        <f t="shared" si="65"/>
        <v>April</v>
      </c>
    </row>
    <row r="336" spans="1:27" ht="45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14" t="s">
        <v>8219</v>
      </c>
      <c r="G336" t="s">
        <v>8224</v>
      </c>
      <c r="H336" t="s">
        <v>8246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55"/>
        <v>101.19</v>
      </c>
      <c r="P336" s="6">
        <f t="shared" si="56"/>
        <v>146.65217391304347</v>
      </c>
      <c r="Q336" t="str">
        <f t="shared" si="57"/>
        <v>film &amp; video</v>
      </c>
      <c r="R336" t="str">
        <f t="shared" si="58"/>
        <v>documentary</v>
      </c>
      <c r="S336" s="28">
        <f t="shared" si="59"/>
        <v>42101.474039351851</v>
      </c>
      <c r="T336" s="28">
        <f t="shared" si="60"/>
        <v>42139.583333333336</v>
      </c>
      <c r="U336">
        <f t="shared" si="61"/>
        <v>2015</v>
      </c>
      <c r="V336" s="15">
        <f t="shared" si="62"/>
        <v>42101</v>
      </c>
      <c r="W336" s="15">
        <f t="shared" si="63"/>
        <v>42139</v>
      </c>
      <c r="X336" s="15">
        <v>42101</v>
      </c>
      <c r="Y336" s="15">
        <v>42139</v>
      </c>
      <c r="Z336" t="str">
        <f t="shared" si="64"/>
        <v>April</v>
      </c>
      <c r="AA336" t="str">
        <f t="shared" si="65"/>
        <v>May</v>
      </c>
    </row>
    <row r="337" spans="1:27" ht="45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14" t="s">
        <v>8219</v>
      </c>
      <c r="G337" t="s">
        <v>8224</v>
      </c>
      <c r="H337" t="s">
        <v>8246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55"/>
        <v>102.76470588235294</v>
      </c>
      <c r="P337" s="6">
        <f t="shared" si="56"/>
        <v>109.1875</v>
      </c>
      <c r="Q337" t="str">
        <f t="shared" si="57"/>
        <v>film &amp; video</v>
      </c>
      <c r="R337" t="str">
        <f t="shared" si="58"/>
        <v>documentary</v>
      </c>
      <c r="S337" s="28">
        <f t="shared" si="59"/>
        <v>42101.529108796291</v>
      </c>
      <c r="T337" s="28">
        <f t="shared" si="60"/>
        <v>42132.708333333336</v>
      </c>
      <c r="U337">
        <f t="shared" si="61"/>
        <v>2015</v>
      </c>
      <c r="V337" s="15">
        <f t="shared" si="62"/>
        <v>42101</v>
      </c>
      <c r="W337" s="15">
        <f t="shared" si="63"/>
        <v>42132</v>
      </c>
      <c r="X337" s="15">
        <v>42101</v>
      </c>
      <c r="Y337" s="15">
        <v>42132</v>
      </c>
      <c r="Z337" t="str">
        <f t="shared" si="64"/>
        <v>April</v>
      </c>
      <c r="AA337" t="str">
        <f t="shared" si="65"/>
        <v>May</v>
      </c>
    </row>
    <row r="338" spans="1:27" ht="45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14" t="s">
        <v>8219</v>
      </c>
      <c r="G338" t="s">
        <v>8224</v>
      </c>
      <c r="H338" t="s">
        <v>8246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55"/>
        <v>116.83911999999998</v>
      </c>
      <c r="P338" s="6">
        <f t="shared" si="56"/>
        <v>59.249046653144013</v>
      </c>
      <c r="Q338" t="str">
        <f t="shared" si="57"/>
        <v>film &amp; video</v>
      </c>
      <c r="R338" t="str">
        <f t="shared" si="58"/>
        <v>documentary</v>
      </c>
      <c r="S338" s="28">
        <f t="shared" si="59"/>
        <v>42291.387939814813</v>
      </c>
      <c r="T338" s="28">
        <f t="shared" si="60"/>
        <v>42321.429606481477</v>
      </c>
      <c r="U338">
        <f t="shared" si="61"/>
        <v>2015</v>
      </c>
      <c r="V338" s="15">
        <f t="shared" si="62"/>
        <v>42291</v>
      </c>
      <c r="W338" s="15">
        <f t="shared" si="63"/>
        <v>42321</v>
      </c>
      <c r="X338" s="15">
        <v>42291</v>
      </c>
      <c r="Y338" s="15">
        <v>42321</v>
      </c>
      <c r="Z338" t="str">
        <f t="shared" si="64"/>
        <v>October</v>
      </c>
      <c r="AA338" t="str">
        <f t="shared" si="65"/>
        <v>November</v>
      </c>
    </row>
    <row r="339" spans="1:27" ht="45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14" t="s">
        <v>8219</v>
      </c>
      <c r="G339" t="s">
        <v>8224</v>
      </c>
      <c r="H339" t="s">
        <v>8246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55"/>
        <v>101.16833333333335</v>
      </c>
      <c r="P339" s="6">
        <f t="shared" si="56"/>
        <v>97.904838709677421</v>
      </c>
      <c r="Q339" t="str">
        <f t="shared" si="57"/>
        <v>film &amp; video</v>
      </c>
      <c r="R339" t="str">
        <f t="shared" si="58"/>
        <v>documentary</v>
      </c>
      <c r="S339" s="28">
        <f t="shared" si="59"/>
        <v>42046.920231481483</v>
      </c>
      <c r="T339" s="28">
        <f t="shared" si="60"/>
        <v>42076.878564814811</v>
      </c>
      <c r="U339">
        <f t="shared" si="61"/>
        <v>2015</v>
      </c>
      <c r="V339" s="15">
        <f t="shared" si="62"/>
        <v>42046</v>
      </c>
      <c r="W339" s="15">
        <f t="shared" si="63"/>
        <v>42076</v>
      </c>
      <c r="X339" s="15">
        <v>42046</v>
      </c>
      <c r="Y339" s="15">
        <v>42076</v>
      </c>
      <c r="Z339" t="str">
        <f t="shared" si="64"/>
        <v>February</v>
      </c>
      <c r="AA339" t="str">
        <f t="shared" si="65"/>
        <v>March</v>
      </c>
    </row>
    <row r="340" spans="1:27" ht="45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14" t="s">
        <v>8219</v>
      </c>
      <c r="G340" t="s">
        <v>8224</v>
      </c>
      <c r="H340" t="s">
        <v>8246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55"/>
        <v>110.13360000000002</v>
      </c>
      <c r="P340" s="6">
        <f t="shared" si="56"/>
        <v>70.000169491525426</v>
      </c>
      <c r="Q340" t="str">
        <f t="shared" si="57"/>
        <v>film &amp; video</v>
      </c>
      <c r="R340" t="str">
        <f t="shared" si="58"/>
        <v>documentary</v>
      </c>
      <c r="S340" s="28">
        <f t="shared" si="59"/>
        <v>42559.547337962962</v>
      </c>
      <c r="T340" s="28">
        <f t="shared" si="60"/>
        <v>42615.833333333336</v>
      </c>
      <c r="U340">
        <f t="shared" si="61"/>
        <v>2016</v>
      </c>
      <c r="V340" s="15">
        <f t="shared" si="62"/>
        <v>42559</v>
      </c>
      <c r="W340" s="15">
        <f t="shared" si="63"/>
        <v>42615</v>
      </c>
      <c r="X340" s="15">
        <v>42559</v>
      </c>
      <c r="Y340" s="15">
        <v>42615</v>
      </c>
      <c r="Z340" t="str">
        <f t="shared" si="64"/>
        <v>July</v>
      </c>
      <c r="AA340" t="str">
        <f t="shared" si="65"/>
        <v>September</v>
      </c>
    </row>
    <row r="341" spans="1:27" ht="45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14" t="s">
        <v>8219</v>
      </c>
      <c r="G341" t="s">
        <v>8224</v>
      </c>
      <c r="H341" t="s">
        <v>8246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55"/>
        <v>108.08333333333333</v>
      </c>
      <c r="P341" s="6">
        <f t="shared" si="56"/>
        <v>72.865168539325836</v>
      </c>
      <c r="Q341" t="str">
        <f t="shared" si="57"/>
        <v>film &amp; video</v>
      </c>
      <c r="R341" t="str">
        <f t="shared" si="58"/>
        <v>documentary</v>
      </c>
      <c r="S341" s="28">
        <f t="shared" si="59"/>
        <v>42093.551712962959</v>
      </c>
      <c r="T341" s="28">
        <f t="shared" si="60"/>
        <v>42123.551712962959</v>
      </c>
      <c r="U341">
        <f t="shared" si="61"/>
        <v>2015</v>
      </c>
      <c r="V341" s="15">
        <f t="shared" si="62"/>
        <v>42093</v>
      </c>
      <c r="W341" s="15">
        <f t="shared" si="63"/>
        <v>42123</v>
      </c>
      <c r="X341" s="15">
        <v>42093</v>
      </c>
      <c r="Y341" s="15">
        <v>42123</v>
      </c>
      <c r="Z341" t="str">
        <f t="shared" si="64"/>
        <v>March</v>
      </c>
      <c r="AA341" t="str">
        <f t="shared" si="65"/>
        <v>April</v>
      </c>
    </row>
    <row r="342" spans="1:27" ht="45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14" t="s">
        <v>8219</v>
      </c>
      <c r="G342" t="s">
        <v>8224</v>
      </c>
      <c r="H342" t="s">
        <v>8246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55"/>
        <v>125.02285714285715</v>
      </c>
      <c r="P342" s="6">
        <f t="shared" si="56"/>
        <v>146.34782608695653</v>
      </c>
      <c r="Q342" t="str">
        <f t="shared" si="57"/>
        <v>film &amp; video</v>
      </c>
      <c r="R342" t="str">
        <f t="shared" si="58"/>
        <v>documentary</v>
      </c>
      <c r="S342" s="28">
        <f t="shared" si="59"/>
        <v>42772.460729166669</v>
      </c>
      <c r="T342" s="28">
        <f t="shared" si="60"/>
        <v>42802.666666666664</v>
      </c>
      <c r="U342">
        <f t="shared" si="61"/>
        <v>2017</v>
      </c>
      <c r="V342" s="15">
        <f t="shared" si="62"/>
        <v>42772</v>
      </c>
      <c r="W342" s="15">
        <f t="shared" si="63"/>
        <v>42802</v>
      </c>
      <c r="X342" s="15">
        <v>42772</v>
      </c>
      <c r="Y342" s="15">
        <v>42802</v>
      </c>
      <c r="Z342" t="str">
        <f t="shared" si="64"/>
        <v>February</v>
      </c>
      <c r="AA342" t="str">
        <f t="shared" si="65"/>
        <v>March</v>
      </c>
    </row>
    <row r="343" spans="1:27" ht="45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14" t="s">
        <v>8219</v>
      </c>
      <c r="G343" t="s">
        <v>8224</v>
      </c>
      <c r="H343" t="s">
        <v>8246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55"/>
        <v>106.71428571428572</v>
      </c>
      <c r="P343" s="6">
        <f t="shared" si="56"/>
        <v>67.909090909090907</v>
      </c>
      <c r="Q343" t="str">
        <f t="shared" si="57"/>
        <v>film &amp; video</v>
      </c>
      <c r="R343" t="str">
        <f t="shared" si="58"/>
        <v>documentary</v>
      </c>
      <c r="S343" s="28">
        <f t="shared" si="59"/>
        <v>41894.671273148146</v>
      </c>
      <c r="T343" s="28">
        <f t="shared" si="60"/>
        <v>41912.957638888889</v>
      </c>
      <c r="U343">
        <f t="shared" si="61"/>
        <v>2014</v>
      </c>
      <c r="V343" s="15">
        <f t="shared" si="62"/>
        <v>41894</v>
      </c>
      <c r="W343" s="15">
        <f t="shared" si="63"/>
        <v>41912</v>
      </c>
      <c r="X343" s="15">
        <v>41894</v>
      </c>
      <c r="Y343" s="15">
        <v>41912</v>
      </c>
      <c r="Z343" t="str">
        <f t="shared" si="64"/>
        <v>September</v>
      </c>
      <c r="AA343" t="str">
        <f t="shared" si="65"/>
        <v>September</v>
      </c>
    </row>
    <row r="344" spans="1:27" ht="30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14" t="s">
        <v>8219</v>
      </c>
      <c r="G344" t="s">
        <v>8224</v>
      </c>
      <c r="H344" t="s">
        <v>8246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55"/>
        <v>100.36639999999998</v>
      </c>
      <c r="P344" s="6">
        <f t="shared" si="56"/>
        <v>169.85083076923075</v>
      </c>
      <c r="Q344" t="str">
        <f t="shared" si="57"/>
        <v>film &amp; video</v>
      </c>
      <c r="R344" t="str">
        <f t="shared" si="58"/>
        <v>documentary</v>
      </c>
      <c r="S344" s="28">
        <f t="shared" si="59"/>
        <v>42459.572511574072</v>
      </c>
      <c r="T344" s="28">
        <f t="shared" si="60"/>
        <v>42489.572511574072</v>
      </c>
      <c r="U344">
        <f t="shared" si="61"/>
        <v>2016</v>
      </c>
      <c r="V344" s="15">
        <f t="shared" si="62"/>
        <v>42459</v>
      </c>
      <c r="W344" s="15">
        <f t="shared" si="63"/>
        <v>42489</v>
      </c>
      <c r="X344" s="15">
        <v>42459</v>
      </c>
      <c r="Y344" s="15">
        <v>42489</v>
      </c>
      <c r="Z344" t="str">
        <f t="shared" si="64"/>
        <v>March</v>
      </c>
      <c r="AA344" t="str">
        <f t="shared" si="65"/>
        <v>April</v>
      </c>
    </row>
    <row r="345" spans="1:27" ht="45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14" t="s">
        <v>8219</v>
      </c>
      <c r="G345" t="s">
        <v>8224</v>
      </c>
      <c r="H345" t="s">
        <v>8246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55"/>
        <v>102.02863333333335</v>
      </c>
      <c r="P345" s="6">
        <f t="shared" si="56"/>
        <v>58.413339694656486</v>
      </c>
      <c r="Q345" t="str">
        <f t="shared" si="57"/>
        <v>film &amp; video</v>
      </c>
      <c r="R345" t="str">
        <f t="shared" si="58"/>
        <v>documentary</v>
      </c>
      <c r="S345" s="28">
        <f t="shared" si="59"/>
        <v>41926.529456018514</v>
      </c>
      <c r="T345" s="28">
        <f t="shared" si="60"/>
        <v>41956.916666666664</v>
      </c>
      <c r="U345">
        <f t="shared" si="61"/>
        <v>2014</v>
      </c>
      <c r="V345" s="15">
        <f t="shared" si="62"/>
        <v>41926</v>
      </c>
      <c r="W345" s="15">
        <f t="shared" si="63"/>
        <v>41956</v>
      </c>
      <c r="X345" s="15">
        <v>41926</v>
      </c>
      <c r="Y345" s="15">
        <v>41956</v>
      </c>
      <c r="Z345" t="str">
        <f t="shared" si="64"/>
        <v>October</v>
      </c>
      <c r="AA345" t="str">
        <f t="shared" si="65"/>
        <v>November</v>
      </c>
    </row>
    <row r="346" spans="1:27" ht="45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14" t="s">
        <v>8219</v>
      </c>
      <c r="G346" t="s">
        <v>8224</v>
      </c>
      <c r="H346" t="s">
        <v>8246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55"/>
        <v>102.08358208955224</v>
      </c>
      <c r="P346" s="6">
        <f t="shared" si="56"/>
        <v>119.99298245614035</v>
      </c>
      <c r="Q346" t="str">
        <f t="shared" si="57"/>
        <v>film &amp; video</v>
      </c>
      <c r="R346" t="str">
        <f t="shared" si="58"/>
        <v>documentary</v>
      </c>
      <c r="S346" s="28">
        <f t="shared" si="59"/>
        <v>42111.762662037036</v>
      </c>
      <c r="T346" s="28">
        <f t="shared" si="60"/>
        <v>42155.888888888883</v>
      </c>
      <c r="U346">
        <f t="shared" si="61"/>
        <v>2015</v>
      </c>
      <c r="V346" s="15">
        <f t="shared" si="62"/>
        <v>42111</v>
      </c>
      <c r="W346" s="15">
        <f t="shared" si="63"/>
        <v>42155</v>
      </c>
      <c r="X346" s="15">
        <v>42111</v>
      </c>
      <c r="Y346" s="15">
        <v>42155</v>
      </c>
      <c r="Z346" t="str">
        <f t="shared" si="64"/>
        <v>April</v>
      </c>
      <c r="AA346" t="str">
        <f t="shared" si="65"/>
        <v>May</v>
      </c>
    </row>
    <row r="347" spans="1:27" ht="45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14" t="s">
        <v>8219</v>
      </c>
      <c r="G347" t="s">
        <v>8224</v>
      </c>
      <c r="H347" t="s">
        <v>8246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55"/>
        <v>123.27586206896552</v>
      </c>
      <c r="P347" s="6">
        <f t="shared" si="56"/>
        <v>99.860335195530723</v>
      </c>
      <c r="Q347" t="str">
        <f t="shared" si="57"/>
        <v>film &amp; video</v>
      </c>
      <c r="R347" t="str">
        <f t="shared" si="58"/>
        <v>documentary</v>
      </c>
      <c r="S347" s="28">
        <f t="shared" si="59"/>
        <v>42114.735995370364</v>
      </c>
      <c r="T347" s="28">
        <f t="shared" si="60"/>
        <v>42144.735995370364</v>
      </c>
      <c r="U347">
        <f t="shared" si="61"/>
        <v>2015</v>
      </c>
      <c r="V347" s="15">
        <f t="shared" si="62"/>
        <v>42114</v>
      </c>
      <c r="W347" s="15">
        <f t="shared" si="63"/>
        <v>42144</v>
      </c>
      <c r="X347" s="15">
        <v>42114</v>
      </c>
      <c r="Y347" s="15">
        <v>42144</v>
      </c>
      <c r="Z347" t="str">
        <f t="shared" si="64"/>
        <v>April</v>
      </c>
      <c r="AA347" t="str">
        <f t="shared" si="65"/>
        <v>May</v>
      </c>
    </row>
    <row r="348" spans="1:27" ht="45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14" t="s">
        <v>8219</v>
      </c>
      <c r="G348" t="s">
        <v>8224</v>
      </c>
      <c r="H348" t="s">
        <v>8246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55"/>
        <v>170.28880000000001</v>
      </c>
      <c r="P348" s="6">
        <f t="shared" si="56"/>
        <v>90.579148936170213</v>
      </c>
      <c r="Q348" t="str">
        <f t="shared" si="57"/>
        <v>film &amp; video</v>
      </c>
      <c r="R348" t="str">
        <f t="shared" si="58"/>
        <v>documentary</v>
      </c>
      <c r="S348" s="28">
        <f t="shared" si="59"/>
        <v>42261.291909722218</v>
      </c>
      <c r="T348" s="28">
        <f t="shared" si="60"/>
        <v>42291.291909722218</v>
      </c>
      <c r="U348">
        <f t="shared" si="61"/>
        <v>2015</v>
      </c>
      <c r="V348" s="15">
        <f t="shared" si="62"/>
        <v>42261</v>
      </c>
      <c r="W348" s="15">
        <f t="shared" si="63"/>
        <v>42291</v>
      </c>
      <c r="X348" s="15">
        <v>42261</v>
      </c>
      <c r="Y348" s="15">
        <v>42291</v>
      </c>
      <c r="Z348" t="str">
        <f t="shared" si="64"/>
        <v>September</v>
      </c>
      <c r="AA348" t="str">
        <f t="shared" si="65"/>
        <v>October</v>
      </c>
    </row>
    <row r="349" spans="1:27" ht="45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14" t="s">
        <v>8219</v>
      </c>
      <c r="G349" t="s">
        <v>8224</v>
      </c>
      <c r="H349" t="s">
        <v>8246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55"/>
        <v>111.59049999999999</v>
      </c>
      <c r="P349" s="6">
        <f t="shared" si="56"/>
        <v>117.77361477572559</v>
      </c>
      <c r="Q349" t="str">
        <f t="shared" si="57"/>
        <v>film &amp; video</v>
      </c>
      <c r="R349" t="str">
        <f t="shared" si="58"/>
        <v>documentary</v>
      </c>
      <c r="S349" s="28">
        <f t="shared" si="59"/>
        <v>42292.287141203698</v>
      </c>
      <c r="T349" s="28">
        <f t="shared" si="60"/>
        <v>42322.32880787037</v>
      </c>
      <c r="U349">
        <f t="shared" si="61"/>
        <v>2015</v>
      </c>
      <c r="V349" s="15">
        <f t="shared" si="62"/>
        <v>42292</v>
      </c>
      <c r="W349" s="15">
        <f t="shared" si="63"/>
        <v>42322</v>
      </c>
      <c r="X349" s="15">
        <v>42292</v>
      </c>
      <c r="Y349" s="15">
        <v>42322</v>
      </c>
      <c r="Z349" t="str">
        <f t="shared" si="64"/>
        <v>October</v>
      </c>
      <c r="AA349" t="str">
        <f t="shared" si="65"/>
        <v>November</v>
      </c>
    </row>
    <row r="350" spans="1:27" ht="45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14" t="s">
        <v>8219</v>
      </c>
      <c r="G350" t="s">
        <v>8224</v>
      </c>
      <c r="H350" t="s">
        <v>8246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55"/>
        <v>103</v>
      </c>
      <c r="P350" s="6">
        <f t="shared" si="56"/>
        <v>86.554621848739501</v>
      </c>
      <c r="Q350" t="str">
        <f t="shared" si="57"/>
        <v>film &amp; video</v>
      </c>
      <c r="R350" t="str">
        <f t="shared" si="58"/>
        <v>documentary</v>
      </c>
      <c r="S350" s="28">
        <f t="shared" si="59"/>
        <v>42207.378657407404</v>
      </c>
      <c r="T350" s="28">
        <f t="shared" si="60"/>
        <v>42237.378657407404</v>
      </c>
      <c r="U350">
        <f t="shared" si="61"/>
        <v>2015</v>
      </c>
      <c r="V350" s="15">
        <f t="shared" si="62"/>
        <v>42207</v>
      </c>
      <c r="W350" s="15">
        <f t="shared" si="63"/>
        <v>42237</v>
      </c>
      <c r="X350" s="15">
        <v>42207</v>
      </c>
      <c r="Y350" s="15">
        <v>42237</v>
      </c>
      <c r="Z350" t="str">
        <f t="shared" si="64"/>
        <v>July</v>
      </c>
      <c r="AA350" t="str">
        <f t="shared" si="65"/>
        <v>August</v>
      </c>
    </row>
    <row r="351" spans="1:27" ht="30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14" t="s">
        <v>8219</v>
      </c>
      <c r="G351" t="s">
        <v>8224</v>
      </c>
      <c r="H351" t="s">
        <v>8246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55"/>
        <v>106.63570159857905</v>
      </c>
      <c r="P351" s="6">
        <f t="shared" si="56"/>
        <v>71.899281437125751</v>
      </c>
      <c r="Q351" t="str">
        <f t="shared" si="57"/>
        <v>film &amp; video</v>
      </c>
      <c r="R351" t="str">
        <f t="shared" si="58"/>
        <v>documentary</v>
      </c>
      <c r="S351" s="28">
        <f t="shared" si="59"/>
        <v>42760.290601851848</v>
      </c>
      <c r="T351" s="28">
        <f t="shared" si="60"/>
        <v>42790.290601851848</v>
      </c>
      <c r="U351">
        <f t="shared" si="61"/>
        <v>2017</v>
      </c>
      <c r="V351" s="15">
        <f t="shared" si="62"/>
        <v>42760</v>
      </c>
      <c r="W351" s="15">
        <f t="shared" si="63"/>
        <v>42790</v>
      </c>
      <c r="X351" s="15">
        <v>42760</v>
      </c>
      <c r="Y351" s="15">
        <v>42790</v>
      </c>
      <c r="Z351" t="str">
        <f t="shared" si="64"/>
        <v>January</v>
      </c>
      <c r="AA351" t="str">
        <f t="shared" si="65"/>
        <v>February</v>
      </c>
    </row>
    <row r="352" spans="1:27" ht="45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14" t="s">
        <v>8219</v>
      </c>
      <c r="G352" t="s">
        <v>8224</v>
      </c>
      <c r="H352" t="s">
        <v>8246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55"/>
        <v>114.75999999999999</v>
      </c>
      <c r="P352" s="6">
        <f t="shared" si="56"/>
        <v>129.81900452488688</v>
      </c>
      <c r="Q352" t="str">
        <f t="shared" si="57"/>
        <v>film &amp; video</v>
      </c>
      <c r="R352" t="str">
        <f t="shared" si="58"/>
        <v>documentary</v>
      </c>
      <c r="S352" s="28">
        <f t="shared" si="59"/>
        <v>42585.857743055552</v>
      </c>
      <c r="T352" s="28">
        <f t="shared" si="60"/>
        <v>42623.957638888889</v>
      </c>
      <c r="U352">
        <f t="shared" si="61"/>
        <v>2016</v>
      </c>
      <c r="V352" s="15">
        <f t="shared" si="62"/>
        <v>42585</v>
      </c>
      <c r="W352" s="15">
        <f t="shared" si="63"/>
        <v>42623</v>
      </c>
      <c r="X352" s="15">
        <v>42585</v>
      </c>
      <c r="Y352" s="15">
        <v>42623</v>
      </c>
      <c r="Z352" t="str">
        <f t="shared" si="64"/>
        <v>August</v>
      </c>
      <c r="AA352" t="str">
        <f t="shared" si="65"/>
        <v>September</v>
      </c>
    </row>
    <row r="353" spans="1:27" ht="45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14" t="s">
        <v>8219</v>
      </c>
      <c r="G353" t="s">
        <v>8227</v>
      </c>
      <c r="H353" t="s">
        <v>8249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55"/>
        <v>127.34117647058822</v>
      </c>
      <c r="P353" s="6">
        <f t="shared" si="56"/>
        <v>44.912863070539416</v>
      </c>
      <c r="Q353" t="str">
        <f t="shared" si="57"/>
        <v>film &amp; video</v>
      </c>
      <c r="R353" t="str">
        <f t="shared" si="58"/>
        <v>documentary</v>
      </c>
      <c r="S353" s="28">
        <f t="shared" si="59"/>
        <v>42427.75641203703</v>
      </c>
      <c r="T353" s="28">
        <f t="shared" si="60"/>
        <v>42467.714745370373</v>
      </c>
      <c r="U353">
        <f t="shared" si="61"/>
        <v>2016</v>
      </c>
      <c r="V353" s="15">
        <f t="shared" si="62"/>
        <v>42427</v>
      </c>
      <c r="W353" s="15">
        <f t="shared" si="63"/>
        <v>42467</v>
      </c>
      <c r="X353" s="15">
        <v>42427</v>
      </c>
      <c r="Y353" s="15">
        <v>42467</v>
      </c>
      <c r="Z353" t="str">
        <f t="shared" si="64"/>
        <v>February</v>
      </c>
      <c r="AA353" t="str">
        <f t="shared" si="65"/>
        <v>April</v>
      </c>
    </row>
    <row r="354" spans="1:27" ht="45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14" t="s">
        <v>8219</v>
      </c>
      <c r="G354" t="s">
        <v>8224</v>
      </c>
      <c r="H354" t="s">
        <v>8246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55"/>
        <v>116.56</v>
      </c>
      <c r="P354" s="6">
        <f t="shared" si="56"/>
        <v>40.755244755244753</v>
      </c>
      <c r="Q354" t="str">
        <f t="shared" si="57"/>
        <v>film &amp; video</v>
      </c>
      <c r="R354" t="str">
        <f t="shared" si="58"/>
        <v>documentary</v>
      </c>
      <c r="S354" s="28">
        <f t="shared" si="59"/>
        <v>41889.959120370368</v>
      </c>
      <c r="T354" s="28">
        <f t="shared" si="60"/>
        <v>41919.959120370368</v>
      </c>
      <c r="U354">
        <f t="shared" si="61"/>
        <v>2014</v>
      </c>
      <c r="V354" s="15">
        <f t="shared" si="62"/>
        <v>41889</v>
      </c>
      <c r="W354" s="15">
        <f t="shared" si="63"/>
        <v>41919</v>
      </c>
      <c r="X354" s="15">
        <v>41889</v>
      </c>
      <c r="Y354" s="15">
        <v>41919</v>
      </c>
      <c r="Z354" t="str">
        <f t="shared" si="64"/>
        <v>September</v>
      </c>
      <c r="AA354" t="str">
        <f t="shared" si="65"/>
        <v>October</v>
      </c>
    </row>
    <row r="355" spans="1:27" ht="45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14" t="s">
        <v>8219</v>
      </c>
      <c r="G355" t="s">
        <v>8224</v>
      </c>
      <c r="H355" t="s">
        <v>8246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55"/>
        <v>108.61819426615318</v>
      </c>
      <c r="P355" s="6">
        <f t="shared" si="56"/>
        <v>103.52394779771615</v>
      </c>
      <c r="Q355" t="str">
        <f t="shared" si="57"/>
        <v>film &amp; video</v>
      </c>
      <c r="R355" t="str">
        <f t="shared" si="58"/>
        <v>documentary</v>
      </c>
      <c r="S355" s="28">
        <f t="shared" si="59"/>
        <v>42297.583553240744</v>
      </c>
      <c r="T355" s="28">
        <f t="shared" si="60"/>
        <v>42327.625219907401</v>
      </c>
      <c r="U355">
        <f t="shared" si="61"/>
        <v>2015</v>
      </c>
      <c r="V355" s="15">
        <f t="shared" si="62"/>
        <v>42297</v>
      </c>
      <c r="W355" s="15">
        <f t="shared" si="63"/>
        <v>42327</v>
      </c>
      <c r="X355" s="15">
        <v>42297</v>
      </c>
      <c r="Y355" s="15">
        <v>42327</v>
      </c>
      <c r="Z355" t="str">
        <f t="shared" si="64"/>
        <v>October</v>
      </c>
      <c r="AA355" t="str">
        <f t="shared" si="65"/>
        <v>November</v>
      </c>
    </row>
    <row r="356" spans="1:27" ht="45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14" t="s">
        <v>8219</v>
      </c>
      <c r="G356" t="s">
        <v>8224</v>
      </c>
      <c r="H356" t="s">
        <v>8246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55"/>
        <v>103.94285714285714</v>
      </c>
      <c r="P356" s="6">
        <f t="shared" si="56"/>
        <v>125.44827586206897</v>
      </c>
      <c r="Q356" t="str">
        <f t="shared" si="57"/>
        <v>film &amp; video</v>
      </c>
      <c r="R356" t="str">
        <f t="shared" si="58"/>
        <v>documentary</v>
      </c>
      <c r="S356" s="28">
        <f t="shared" si="59"/>
        <v>42438.619456018518</v>
      </c>
      <c r="T356" s="28">
        <f t="shared" si="60"/>
        <v>42468.577789351846</v>
      </c>
      <c r="U356">
        <f t="shared" si="61"/>
        <v>2016</v>
      </c>
      <c r="V356" s="15">
        <f t="shared" si="62"/>
        <v>42438</v>
      </c>
      <c r="W356" s="15">
        <f t="shared" si="63"/>
        <v>42468</v>
      </c>
      <c r="X356" s="15">
        <v>42438</v>
      </c>
      <c r="Y356" s="15">
        <v>42468</v>
      </c>
      <c r="Z356" t="str">
        <f t="shared" si="64"/>
        <v>March</v>
      </c>
      <c r="AA356" t="str">
        <f t="shared" si="65"/>
        <v>April</v>
      </c>
    </row>
    <row r="357" spans="1:27" ht="30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14" t="s">
        <v>8219</v>
      </c>
      <c r="G357" t="s">
        <v>8224</v>
      </c>
      <c r="H357" t="s">
        <v>8246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55"/>
        <v>116.25714285714285</v>
      </c>
      <c r="P357" s="6">
        <f t="shared" si="56"/>
        <v>246.60606060606059</v>
      </c>
      <c r="Q357" t="str">
        <f t="shared" si="57"/>
        <v>film &amp; video</v>
      </c>
      <c r="R357" t="str">
        <f t="shared" si="58"/>
        <v>documentary</v>
      </c>
      <c r="S357" s="28">
        <f t="shared" si="59"/>
        <v>41943.0855787037</v>
      </c>
      <c r="T357" s="28">
        <f t="shared" si="60"/>
        <v>41974.127245370364</v>
      </c>
      <c r="U357">
        <f t="shared" si="61"/>
        <v>2014</v>
      </c>
      <c r="V357" s="15">
        <f t="shared" si="62"/>
        <v>41943</v>
      </c>
      <c r="W357" s="15">
        <f t="shared" si="63"/>
        <v>41974</v>
      </c>
      <c r="X357" s="15">
        <v>41943</v>
      </c>
      <c r="Y357" s="15">
        <v>41974</v>
      </c>
      <c r="Z357" t="str">
        <f t="shared" si="64"/>
        <v>October</v>
      </c>
      <c r="AA357" t="str">
        <f t="shared" si="65"/>
        <v>December</v>
      </c>
    </row>
    <row r="358" spans="1:27" ht="30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14" t="s">
        <v>8219</v>
      </c>
      <c r="G358" t="s">
        <v>8224</v>
      </c>
      <c r="H358" t="s">
        <v>8246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55"/>
        <v>102.69239999999999</v>
      </c>
      <c r="P358" s="6">
        <f t="shared" si="56"/>
        <v>79.401340206185566</v>
      </c>
      <c r="Q358" t="str">
        <f t="shared" si="57"/>
        <v>film &amp; video</v>
      </c>
      <c r="R358" t="str">
        <f t="shared" si="58"/>
        <v>documentary</v>
      </c>
      <c r="S358" s="28">
        <f t="shared" si="59"/>
        <v>42415.594826388886</v>
      </c>
      <c r="T358" s="28">
        <f t="shared" si="60"/>
        <v>42445.553159722222</v>
      </c>
      <c r="U358">
        <f t="shared" si="61"/>
        <v>2016</v>
      </c>
      <c r="V358" s="15">
        <f t="shared" si="62"/>
        <v>42415</v>
      </c>
      <c r="W358" s="15">
        <f t="shared" si="63"/>
        <v>42445</v>
      </c>
      <c r="X358" s="15">
        <v>42415</v>
      </c>
      <c r="Y358" s="15">
        <v>42445</v>
      </c>
      <c r="Z358" t="str">
        <f t="shared" si="64"/>
        <v>February</v>
      </c>
      <c r="AA358" t="str">
        <f t="shared" si="65"/>
        <v>March</v>
      </c>
    </row>
    <row r="359" spans="1:27" ht="45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14" t="s">
        <v>8219</v>
      </c>
      <c r="G359" t="s">
        <v>8224</v>
      </c>
      <c r="H359" t="s">
        <v>8246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55"/>
        <v>174</v>
      </c>
      <c r="P359" s="6">
        <f t="shared" si="56"/>
        <v>86.138613861386133</v>
      </c>
      <c r="Q359" t="str">
        <f t="shared" si="57"/>
        <v>film &amp; video</v>
      </c>
      <c r="R359" t="str">
        <f t="shared" si="58"/>
        <v>documentary</v>
      </c>
      <c r="S359" s="28">
        <f t="shared" si="59"/>
        <v>42078.01385416666</v>
      </c>
      <c r="T359" s="28">
        <f t="shared" si="60"/>
        <v>42118.01385416666</v>
      </c>
      <c r="U359">
        <f t="shared" si="61"/>
        <v>2015</v>
      </c>
      <c r="V359" s="15">
        <f t="shared" si="62"/>
        <v>42078</v>
      </c>
      <c r="W359" s="15">
        <f t="shared" si="63"/>
        <v>42118</v>
      </c>
      <c r="X359" s="15">
        <v>42078</v>
      </c>
      <c r="Y359" s="15">
        <v>42118</v>
      </c>
      <c r="Z359" t="str">
        <f t="shared" si="64"/>
        <v>March</v>
      </c>
      <c r="AA359" t="str">
        <f t="shared" si="65"/>
        <v>April</v>
      </c>
    </row>
    <row r="360" spans="1:27" ht="45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14" t="s">
        <v>8219</v>
      </c>
      <c r="G360" t="s">
        <v>8224</v>
      </c>
      <c r="H360" t="s">
        <v>8246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55"/>
        <v>103.08800000000001</v>
      </c>
      <c r="P360" s="6">
        <f t="shared" si="56"/>
        <v>193.04868913857678</v>
      </c>
      <c r="Q360" t="str">
        <f t="shared" si="57"/>
        <v>film &amp; video</v>
      </c>
      <c r="R360" t="str">
        <f t="shared" si="58"/>
        <v>documentary</v>
      </c>
      <c r="S360" s="28">
        <f t="shared" si="59"/>
        <v>42507.651863425919</v>
      </c>
      <c r="T360" s="28">
        <f t="shared" si="60"/>
        <v>42536.416666666664</v>
      </c>
      <c r="U360">
        <f t="shared" si="61"/>
        <v>2016</v>
      </c>
      <c r="V360" s="15">
        <f t="shared" si="62"/>
        <v>42507</v>
      </c>
      <c r="W360" s="15">
        <f t="shared" si="63"/>
        <v>42536</v>
      </c>
      <c r="X360" s="15">
        <v>42507</v>
      </c>
      <c r="Y360" s="15">
        <v>42536</v>
      </c>
      <c r="Z360" t="str">
        <f t="shared" si="64"/>
        <v>May</v>
      </c>
      <c r="AA360" t="str">
        <f t="shared" si="65"/>
        <v>June</v>
      </c>
    </row>
    <row r="361" spans="1:27" ht="45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14" t="s">
        <v>8219</v>
      </c>
      <c r="G361" t="s">
        <v>8224</v>
      </c>
      <c r="H361" t="s">
        <v>8246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55"/>
        <v>104.85537190082646</v>
      </c>
      <c r="P361" s="6">
        <f t="shared" si="56"/>
        <v>84.023178807947019</v>
      </c>
      <c r="Q361" t="str">
        <f t="shared" si="57"/>
        <v>film &amp; video</v>
      </c>
      <c r="R361" t="str">
        <f t="shared" si="58"/>
        <v>documentary</v>
      </c>
      <c r="S361" s="28">
        <f t="shared" si="59"/>
        <v>41934.86215277778</v>
      </c>
      <c r="T361" s="28">
        <f t="shared" si="60"/>
        <v>41957.008333333331</v>
      </c>
      <c r="U361">
        <f t="shared" si="61"/>
        <v>2014</v>
      </c>
      <c r="V361" s="15">
        <f t="shared" si="62"/>
        <v>41934</v>
      </c>
      <c r="W361" s="15">
        <f t="shared" si="63"/>
        <v>41957</v>
      </c>
      <c r="X361" s="15">
        <v>41934</v>
      </c>
      <c r="Y361" s="15">
        <v>41957</v>
      </c>
      <c r="Z361" t="str">
        <f t="shared" si="64"/>
        <v>October</v>
      </c>
      <c r="AA361" t="str">
        <f t="shared" si="65"/>
        <v>November</v>
      </c>
    </row>
    <row r="362" spans="1:27" ht="45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14" t="s">
        <v>8219</v>
      </c>
      <c r="G362" t="s">
        <v>8224</v>
      </c>
      <c r="H362" t="s">
        <v>8246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55"/>
        <v>101.375</v>
      </c>
      <c r="P362" s="6">
        <f t="shared" si="56"/>
        <v>139.82758620689654</v>
      </c>
      <c r="Q362" t="str">
        <f t="shared" si="57"/>
        <v>film &amp; video</v>
      </c>
      <c r="R362" t="str">
        <f t="shared" si="58"/>
        <v>documentary</v>
      </c>
      <c r="S362" s="28">
        <f t="shared" si="59"/>
        <v>42163.689583333333</v>
      </c>
      <c r="T362" s="28">
        <f t="shared" si="60"/>
        <v>42207.924305555549</v>
      </c>
      <c r="U362">
        <f t="shared" si="61"/>
        <v>2015</v>
      </c>
      <c r="V362" s="15">
        <f t="shared" si="62"/>
        <v>42163</v>
      </c>
      <c r="W362" s="15">
        <f t="shared" si="63"/>
        <v>42207</v>
      </c>
      <c r="X362" s="15">
        <v>42163</v>
      </c>
      <c r="Y362" s="15">
        <v>42207</v>
      </c>
      <c r="Z362" t="str">
        <f t="shared" si="64"/>
        <v>June</v>
      </c>
      <c r="AA362" t="str">
        <f t="shared" si="65"/>
        <v>July</v>
      </c>
    </row>
    <row r="363" spans="1:27" ht="45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14" t="s">
        <v>8219</v>
      </c>
      <c r="G363" t="s">
        <v>8224</v>
      </c>
      <c r="H363" t="s">
        <v>8246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55"/>
        <v>111.07699999999998</v>
      </c>
      <c r="P363" s="6">
        <f t="shared" si="56"/>
        <v>109.82189265536722</v>
      </c>
      <c r="Q363" t="str">
        <f t="shared" si="57"/>
        <v>film &amp; video</v>
      </c>
      <c r="R363" t="str">
        <f t="shared" si="58"/>
        <v>documentary</v>
      </c>
      <c r="S363" s="28">
        <f t="shared" si="59"/>
        <v>41935.792893518512</v>
      </c>
      <c r="T363" s="28">
        <f t="shared" si="60"/>
        <v>41965.834560185183</v>
      </c>
      <c r="U363">
        <f t="shared" si="61"/>
        <v>2014</v>
      </c>
      <c r="V363" s="15">
        <f t="shared" si="62"/>
        <v>41935</v>
      </c>
      <c r="W363" s="15">
        <f t="shared" si="63"/>
        <v>41965</v>
      </c>
      <c r="X363" s="15">
        <v>41935</v>
      </c>
      <c r="Y363" s="15">
        <v>41965</v>
      </c>
      <c r="Z363" t="str">
        <f t="shared" si="64"/>
        <v>October</v>
      </c>
      <c r="AA363" t="str">
        <f t="shared" si="65"/>
        <v>November</v>
      </c>
    </row>
    <row r="364" spans="1:27" ht="45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14" t="s">
        <v>8219</v>
      </c>
      <c r="G364" t="s">
        <v>8224</v>
      </c>
      <c r="H364" t="s">
        <v>8246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55"/>
        <v>124.15933781686496</v>
      </c>
      <c r="P364" s="6">
        <f t="shared" si="56"/>
        <v>139.53488372093022</v>
      </c>
      <c r="Q364" t="str">
        <f t="shared" si="57"/>
        <v>film &amp; video</v>
      </c>
      <c r="R364" t="str">
        <f t="shared" si="58"/>
        <v>documentary</v>
      </c>
      <c r="S364" s="28">
        <f t="shared" si="59"/>
        <v>41837.002210648148</v>
      </c>
      <c r="T364" s="28">
        <f t="shared" si="60"/>
        <v>41858.791666666664</v>
      </c>
      <c r="U364">
        <f t="shared" si="61"/>
        <v>2014</v>
      </c>
      <c r="V364" s="15">
        <f t="shared" si="62"/>
        <v>41837</v>
      </c>
      <c r="W364" s="15">
        <f t="shared" si="63"/>
        <v>41858</v>
      </c>
      <c r="X364" s="15">
        <v>41837</v>
      </c>
      <c r="Y364" s="15">
        <v>41858</v>
      </c>
      <c r="Z364" t="str">
        <f t="shared" si="64"/>
        <v>July</v>
      </c>
      <c r="AA364" t="str">
        <f t="shared" si="65"/>
        <v>August</v>
      </c>
    </row>
    <row r="365" spans="1:27" ht="45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14" t="s">
        <v>8219</v>
      </c>
      <c r="G365" t="s">
        <v>8224</v>
      </c>
      <c r="H365" t="s">
        <v>8246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55"/>
        <v>101.33333333333334</v>
      </c>
      <c r="P365" s="6">
        <f t="shared" si="56"/>
        <v>347.84615384615387</v>
      </c>
      <c r="Q365" t="str">
        <f t="shared" si="57"/>
        <v>film &amp; video</v>
      </c>
      <c r="R365" t="str">
        <f t="shared" si="58"/>
        <v>documentary</v>
      </c>
      <c r="S365" s="28">
        <f t="shared" si="59"/>
        <v>40255.53629629629</v>
      </c>
      <c r="T365" s="28">
        <f t="shared" si="60"/>
        <v>40300.598611111105</v>
      </c>
      <c r="U365">
        <f t="shared" si="61"/>
        <v>2010</v>
      </c>
      <c r="V365" s="15">
        <f t="shared" si="62"/>
        <v>40255</v>
      </c>
      <c r="W365" s="15">
        <f t="shared" si="63"/>
        <v>40300</v>
      </c>
      <c r="X365" s="15">
        <v>40255</v>
      </c>
      <c r="Y365" s="15">
        <v>40300</v>
      </c>
      <c r="Z365" t="str">
        <f t="shared" si="64"/>
        <v>March</v>
      </c>
      <c r="AA365" t="str">
        <f t="shared" si="65"/>
        <v>May</v>
      </c>
    </row>
    <row r="366" spans="1:27" ht="45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14" t="s">
        <v>8219</v>
      </c>
      <c r="G366" t="s">
        <v>8224</v>
      </c>
      <c r="H366" t="s">
        <v>8246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55"/>
        <v>110.16142857142856</v>
      </c>
      <c r="P366" s="6">
        <f t="shared" si="56"/>
        <v>68.24159292035398</v>
      </c>
      <c r="Q366" t="str">
        <f t="shared" si="57"/>
        <v>film &amp; video</v>
      </c>
      <c r="R366" t="str">
        <f t="shared" si="58"/>
        <v>documentary</v>
      </c>
      <c r="S366" s="28">
        <f t="shared" si="59"/>
        <v>41780.651296296295</v>
      </c>
      <c r="T366" s="28">
        <f t="shared" si="60"/>
        <v>41810.957638888889</v>
      </c>
      <c r="U366">
        <f t="shared" si="61"/>
        <v>2014</v>
      </c>
      <c r="V366" s="15">
        <f t="shared" si="62"/>
        <v>41780</v>
      </c>
      <c r="W366" s="15">
        <f t="shared" si="63"/>
        <v>41810</v>
      </c>
      <c r="X366" s="15">
        <v>41780</v>
      </c>
      <c r="Y366" s="15">
        <v>41810</v>
      </c>
      <c r="Z366" t="str">
        <f t="shared" si="64"/>
        <v>May</v>
      </c>
      <c r="AA366" t="str">
        <f t="shared" si="65"/>
        <v>June</v>
      </c>
    </row>
    <row r="367" spans="1:27" ht="45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14" t="s">
        <v>8219</v>
      </c>
      <c r="G367" t="s">
        <v>8225</v>
      </c>
      <c r="H367" t="s">
        <v>8247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55"/>
        <v>103.97333333333334</v>
      </c>
      <c r="P367" s="6">
        <f t="shared" si="56"/>
        <v>239.93846153846152</v>
      </c>
      <c r="Q367" t="str">
        <f t="shared" si="57"/>
        <v>film &amp; video</v>
      </c>
      <c r="R367" t="str">
        <f t="shared" si="58"/>
        <v>documentary</v>
      </c>
      <c r="S367" s="28">
        <f t="shared" si="59"/>
        <v>41668.398136574069</v>
      </c>
      <c r="T367" s="28">
        <f t="shared" si="60"/>
        <v>41698.398136574069</v>
      </c>
      <c r="U367">
        <f t="shared" si="61"/>
        <v>2014</v>
      </c>
      <c r="V367" s="15">
        <f t="shared" si="62"/>
        <v>41668</v>
      </c>
      <c r="W367" s="15">
        <f t="shared" si="63"/>
        <v>41698</v>
      </c>
      <c r="X367" s="15">
        <v>41668</v>
      </c>
      <c r="Y367" s="15">
        <v>41698</v>
      </c>
      <c r="Z367" t="str">
        <f t="shared" si="64"/>
        <v>January</v>
      </c>
      <c r="AA367" t="str">
        <f t="shared" si="65"/>
        <v>February</v>
      </c>
    </row>
    <row r="368" spans="1:27" ht="45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14" t="s">
        <v>8219</v>
      </c>
      <c r="G368" t="s">
        <v>8224</v>
      </c>
      <c r="H368" t="s">
        <v>8246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55"/>
        <v>101.31578947368421</v>
      </c>
      <c r="P368" s="6">
        <f t="shared" si="56"/>
        <v>287.31343283582089</v>
      </c>
      <c r="Q368" t="str">
        <f t="shared" si="57"/>
        <v>film &amp; video</v>
      </c>
      <c r="R368" t="str">
        <f t="shared" si="58"/>
        <v>documentary</v>
      </c>
      <c r="S368" s="28">
        <f t="shared" si="59"/>
        <v>41019.584699074076</v>
      </c>
      <c r="T368" s="28">
        <f t="shared" si="60"/>
        <v>41049.584699074076</v>
      </c>
      <c r="U368">
        <f t="shared" si="61"/>
        <v>2012</v>
      </c>
      <c r="V368" s="15">
        <f t="shared" si="62"/>
        <v>41019</v>
      </c>
      <c r="W368" s="15">
        <f t="shared" si="63"/>
        <v>41049</v>
      </c>
      <c r="X368" s="15">
        <v>41019</v>
      </c>
      <c r="Y368" s="15">
        <v>41049</v>
      </c>
      <c r="Z368" t="str">
        <f t="shared" si="64"/>
        <v>April</v>
      </c>
      <c r="AA368" t="str">
        <f t="shared" si="65"/>
        <v>May</v>
      </c>
    </row>
    <row r="369" spans="1:27" ht="45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14" t="s">
        <v>8219</v>
      </c>
      <c r="G369" t="s">
        <v>8224</v>
      </c>
      <c r="H369" t="s">
        <v>8246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55"/>
        <v>103.3501</v>
      </c>
      <c r="P369" s="6">
        <f t="shared" si="56"/>
        <v>86.84882352941176</v>
      </c>
      <c r="Q369" t="str">
        <f t="shared" si="57"/>
        <v>film &amp; video</v>
      </c>
      <c r="R369" t="str">
        <f t="shared" si="58"/>
        <v>documentary</v>
      </c>
      <c r="S369" s="28">
        <f t="shared" si="59"/>
        <v>41355.368958333333</v>
      </c>
      <c r="T369" s="28">
        <f t="shared" si="60"/>
        <v>41394.999305555553</v>
      </c>
      <c r="U369">
        <f t="shared" si="61"/>
        <v>2013</v>
      </c>
      <c r="V369" s="15">
        <f t="shared" si="62"/>
        <v>41355</v>
      </c>
      <c r="W369" s="15">
        <f t="shared" si="63"/>
        <v>41394</v>
      </c>
      <c r="X369" s="15">
        <v>41355</v>
      </c>
      <c r="Y369" s="15">
        <v>41394</v>
      </c>
      <c r="Z369" t="str">
        <f t="shared" si="64"/>
        <v>March</v>
      </c>
      <c r="AA369" t="str">
        <f t="shared" si="65"/>
        <v>April</v>
      </c>
    </row>
    <row r="370" spans="1:27" ht="45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14" t="s">
        <v>8219</v>
      </c>
      <c r="G370" t="s">
        <v>8224</v>
      </c>
      <c r="H370" t="s">
        <v>8246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55"/>
        <v>104.11200000000001</v>
      </c>
      <c r="P370" s="6">
        <f t="shared" si="56"/>
        <v>81.84905660377359</v>
      </c>
      <c r="Q370" t="str">
        <f t="shared" si="57"/>
        <v>film &amp; video</v>
      </c>
      <c r="R370" t="str">
        <f t="shared" si="58"/>
        <v>documentary</v>
      </c>
      <c r="S370" s="28">
        <f t="shared" si="59"/>
        <v>42043.397245370368</v>
      </c>
      <c r="T370" s="28">
        <f t="shared" si="60"/>
        <v>42078.355578703697</v>
      </c>
      <c r="U370">
        <f t="shared" si="61"/>
        <v>2015</v>
      </c>
      <c r="V370" s="15">
        <f t="shared" si="62"/>
        <v>42043</v>
      </c>
      <c r="W370" s="15">
        <f t="shared" si="63"/>
        <v>42078</v>
      </c>
      <c r="X370" s="15">
        <v>42043</v>
      </c>
      <c r="Y370" s="15">
        <v>42078</v>
      </c>
      <c r="Z370" t="str">
        <f t="shared" si="64"/>
        <v>February</v>
      </c>
      <c r="AA370" t="str">
        <f t="shared" si="65"/>
        <v>March</v>
      </c>
    </row>
    <row r="371" spans="1:27" ht="45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14" t="s">
        <v>8219</v>
      </c>
      <c r="G371" t="s">
        <v>8224</v>
      </c>
      <c r="H371" t="s">
        <v>8246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55"/>
        <v>110.15569230769231</v>
      </c>
      <c r="P371" s="6">
        <f t="shared" si="56"/>
        <v>42.874970059880241</v>
      </c>
      <c r="Q371" t="str">
        <f t="shared" si="57"/>
        <v>film &amp; video</v>
      </c>
      <c r="R371" t="str">
        <f t="shared" si="58"/>
        <v>documentary</v>
      </c>
      <c r="S371" s="28">
        <f t="shared" si="59"/>
        <v>40893.3433912037</v>
      </c>
      <c r="T371" s="28">
        <f t="shared" si="60"/>
        <v>40923.3433912037</v>
      </c>
      <c r="U371">
        <f t="shared" si="61"/>
        <v>2011</v>
      </c>
      <c r="V371" s="15">
        <f t="shared" si="62"/>
        <v>40893</v>
      </c>
      <c r="W371" s="15">
        <f t="shared" si="63"/>
        <v>40923</v>
      </c>
      <c r="X371" s="15">
        <v>40893</v>
      </c>
      <c r="Y371" s="15">
        <v>40923</v>
      </c>
      <c r="Z371" t="str">
        <f t="shared" si="64"/>
        <v>December</v>
      </c>
      <c r="AA371" t="str">
        <f t="shared" si="65"/>
        <v>January</v>
      </c>
    </row>
    <row r="372" spans="1:27" ht="45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14" t="s">
        <v>8219</v>
      </c>
      <c r="G372" t="s">
        <v>8224</v>
      </c>
      <c r="H372" t="s">
        <v>8246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55"/>
        <v>122.02</v>
      </c>
      <c r="P372" s="6">
        <f t="shared" si="56"/>
        <v>709.41860465116281</v>
      </c>
      <c r="Q372" t="str">
        <f t="shared" si="57"/>
        <v>film &amp; video</v>
      </c>
      <c r="R372" t="str">
        <f t="shared" si="58"/>
        <v>documentary</v>
      </c>
      <c r="S372" s="28">
        <f t="shared" si="59"/>
        <v>42711.586805555555</v>
      </c>
      <c r="T372" s="28">
        <f t="shared" si="60"/>
        <v>42741.586805555555</v>
      </c>
      <c r="U372">
        <f t="shared" si="61"/>
        <v>2016</v>
      </c>
      <c r="V372" s="15">
        <f t="shared" si="62"/>
        <v>42711</v>
      </c>
      <c r="W372" s="15">
        <f t="shared" si="63"/>
        <v>42741</v>
      </c>
      <c r="X372" s="15">
        <v>42711</v>
      </c>
      <c r="Y372" s="15">
        <v>42741</v>
      </c>
      <c r="Z372" t="str">
        <f t="shared" si="64"/>
        <v>December</v>
      </c>
      <c r="AA372" t="str">
        <f t="shared" si="65"/>
        <v>January</v>
      </c>
    </row>
    <row r="373" spans="1:27" ht="45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14" t="s">
        <v>8219</v>
      </c>
      <c r="G373" t="s">
        <v>8224</v>
      </c>
      <c r="H373" t="s">
        <v>8246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55"/>
        <v>114.16866666666667</v>
      </c>
      <c r="P373" s="6">
        <f t="shared" si="56"/>
        <v>161.25517890772127</v>
      </c>
      <c r="Q373" t="str">
        <f t="shared" si="57"/>
        <v>film &amp; video</v>
      </c>
      <c r="R373" t="str">
        <f t="shared" si="58"/>
        <v>documentary</v>
      </c>
      <c r="S373" s="28">
        <f t="shared" si="59"/>
        <v>41261.559479166666</v>
      </c>
      <c r="T373" s="28">
        <f t="shared" si="60"/>
        <v>41306.559479166666</v>
      </c>
      <c r="U373">
        <f t="shared" si="61"/>
        <v>2012</v>
      </c>
      <c r="V373" s="15">
        <f t="shared" si="62"/>
        <v>41261</v>
      </c>
      <c r="W373" s="15">
        <f t="shared" si="63"/>
        <v>41306</v>
      </c>
      <c r="X373" s="15">
        <v>41261</v>
      </c>
      <c r="Y373" s="15">
        <v>41306</v>
      </c>
      <c r="Z373" t="str">
        <f t="shared" si="64"/>
        <v>December</v>
      </c>
      <c r="AA373" t="str">
        <f t="shared" si="65"/>
        <v>February</v>
      </c>
    </row>
    <row r="374" spans="1:27" ht="30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14" t="s">
        <v>8219</v>
      </c>
      <c r="G374" t="s">
        <v>8225</v>
      </c>
      <c r="H374" t="s">
        <v>8247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55"/>
        <v>125.33333333333334</v>
      </c>
      <c r="P374" s="6">
        <f t="shared" si="56"/>
        <v>41.777777777777779</v>
      </c>
      <c r="Q374" t="str">
        <f t="shared" si="57"/>
        <v>film &amp; video</v>
      </c>
      <c r="R374" t="str">
        <f t="shared" si="58"/>
        <v>documentary</v>
      </c>
      <c r="S374" s="28">
        <f t="shared" si="59"/>
        <v>42425.368564814817</v>
      </c>
      <c r="T374" s="28">
        <f t="shared" si="60"/>
        <v>42465.458333333336</v>
      </c>
      <c r="U374">
        <f t="shared" si="61"/>
        <v>2016</v>
      </c>
      <c r="V374" s="15">
        <f t="shared" si="62"/>
        <v>42425</v>
      </c>
      <c r="W374" s="15">
        <f t="shared" si="63"/>
        <v>42465</v>
      </c>
      <c r="X374" s="15">
        <v>42425</v>
      </c>
      <c r="Y374" s="15">
        <v>42465</v>
      </c>
      <c r="Z374" t="str">
        <f t="shared" si="64"/>
        <v>February</v>
      </c>
      <c r="AA374" t="str">
        <f t="shared" si="65"/>
        <v>April</v>
      </c>
    </row>
    <row r="375" spans="1:27" ht="45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14" t="s">
        <v>8219</v>
      </c>
      <c r="G375" t="s">
        <v>8224</v>
      </c>
      <c r="H375" t="s">
        <v>8246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55"/>
        <v>106.66666666666667</v>
      </c>
      <c r="P375" s="6">
        <f t="shared" si="56"/>
        <v>89.887640449438209</v>
      </c>
      <c r="Q375" t="str">
        <f t="shared" si="57"/>
        <v>film &amp; video</v>
      </c>
      <c r="R375" t="str">
        <f t="shared" si="58"/>
        <v>documentary</v>
      </c>
      <c r="S375" s="28">
        <f t="shared" si="59"/>
        <v>41078.703680555554</v>
      </c>
      <c r="T375" s="28">
        <f t="shared" si="60"/>
        <v>41108.703680555554</v>
      </c>
      <c r="U375">
        <f t="shared" si="61"/>
        <v>2012</v>
      </c>
      <c r="V375" s="15">
        <f t="shared" si="62"/>
        <v>41078</v>
      </c>
      <c r="W375" s="15">
        <f t="shared" si="63"/>
        <v>41108</v>
      </c>
      <c r="X375" s="15">
        <v>41078</v>
      </c>
      <c r="Y375" s="15">
        <v>41108</v>
      </c>
      <c r="Z375" t="str">
        <f t="shared" si="64"/>
        <v>June</v>
      </c>
      <c r="AA375" t="str">
        <f t="shared" si="65"/>
        <v>July</v>
      </c>
    </row>
    <row r="376" spans="1:27" ht="45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14" t="s">
        <v>8219</v>
      </c>
      <c r="G376" t="s">
        <v>8224</v>
      </c>
      <c r="H376" t="s">
        <v>8246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55"/>
        <v>130.65</v>
      </c>
      <c r="P376" s="6">
        <f t="shared" si="56"/>
        <v>45.051724137931032</v>
      </c>
      <c r="Q376" t="str">
        <f t="shared" si="57"/>
        <v>film &amp; video</v>
      </c>
      <c r="R376" t="str">
        <f t="shared" si="58"/>
        <v>documentary</v>
      </c>
      <c r="S376" s="28">
        <f t="shared" si="59"/>
        <v>40757.680914351848</v>
      </c>
      <c r="T376" s="28">
        <f t="shared" si="60"/>
        <v>40802.680914351848</v>
      </c>
      <c r="U376">
        <f t="shared" si="61"/>
        <v>2011</v>
      </c>
      <c r="V376" s="15">
        <f t="shared" si="62"/>
        <v>40757</v>
      </c>
      <c r="W376" s="15">
        <f t="shared" si="63"/>
        <v>40802</v>
      </c>
      <c r="X376" s="15">
        <v>40757</v>
      </c>
      <c r="Y376" s="15">
        <v>40802</v>
      </c>
      <c r="Z376" t="str">
        <f t="shared" si="64"/>
        <v>August</v>
      </c>
      <c r="AA376" t="str">
        <f t="shared" si="65"/>
        <v>September</v>
      </c>
    </row>
    <row r="377" spans="1:27" ht="45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14" t="s">
        <v>8219</v>
      </c>
      <c r="G377" t="s">
        <v>8224</v>
      </c>
      <c r="H377" t="s">
        <v>8246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55"/>
        <v>120</v>
      </c>
      <c r="P377" s="6">
        <f t="shared" si="56"/>
        <v>42.857142857142854</v>
      </c>
      <c r="Q377" t="str">
        <f t="shared" si="57"/>
        <v>film &amp; video</v>
      </c>
      <c r="R377" t="str">
        <f t="shared" si="58"/>
        <v>documentary</v>
      </c>
      <c r="S377" s="28">
        <f t="shared" si="59"/>
        <v>41657.77674768518</v>
      </c>
      <c r="T377" s="28">
        <f t="shared" si="60"/>
        <v>41699.512499999997</v>
      </c>
      <c r="U377">
        <f t="shared" si="61"/>
        <v>2014</v>
      </c>
      <c r="V377" s="15">
        <f t="shared" si="62"/>
        <v>41657</v>
      </c>
      <c r="W377" s="15">
        <f t="shared" si="63"/>
        <v>41699</v>
      </c>
      <c r="X377" s="15">
        <v>41657</v>
      </c>
      <c r="Y377" s="15">
        <v>41699</v>
      </c>
      <c r="Z377" t="str">
        <f t="shared" si="64"/>
        <v>January</v>
      </c>
      <c r="AA377" t="str">
        <f t="shared" si="65"/>
        <v>March</v>
      </c>
    </row>
    <row r="378" spans="1:27" ht="45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14" t="s">
        <v>8219</v>
      </c>
      <c r="G378" t="s">
        <v>8225</v>
      </c>
      <c r="H378" t="s">
        <v>8247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55"/>
        <v>105.9591836734694</v>
      </c>
      <c r="P378" s="6">
        <f t="shared" si="56"/>
        <v>54.083333333333336</v>
      </c>
      <c r="Q378" t="str">
        <f t="shared" si="57"/>
        <v>film &amp; video</v>
      </c>
      <c r="R378" t="str">
        <f t="shared" si="58"/>
        <v>documentary</v>
      </c>
      <c r="S378" s="28">
        <f t="shared" si="59"/>
        <v>42576.244398148141</v>
      </c>
      <c r="T378" s="28">
        <f t="shared" si="60"/>
        <v>42607.244398148141</v>
      </c>
      <c r="U378">
        <f t="shared" si="61"/>
        <v>2016</v>
      </c>
      <c r="V378" s="15">
        <f t="shared" si="62"/>
        <v>42576</v>
      </c>
      <c r="W378" s="15">
        <f t="shared" si="63"/>
        <v>42607</v>
      </c>
      <c r="X378" s="15">
        <v>42576</v>
      </c>
      <c r="Y378" s="15">
        <v>42607</v>
      </c>
      <c r="Z378" t="str">
        <f t="shared" si="64"/>
        <v>July</v>
      </c>
      <c r="AA378" t="str">
        <f t="shared" si="65"/>
        <v>August</v>
      </c>
    </row>
    <row r="379" spans="1:27" ht="45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14" t="s">
        <v>8219</v>
      </c>
      <c r="G379" t="s">
        <v>8224</v>
      </c>
      <c r="H379" t="s">
        <v>8246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55"/>
        <v>114.39999999999999</v>
      </c>
      <c r="P379" s="6">
        <f t="shared" si="56"/>
        <v>103.21804511278195</v>
      </c>
      <c r="Q379" t="str">
        <f t="shared" si="57"/>
        <v>film &amp; video</v>
      </c>
      <c r="R379" t="str">
        <f t="shared" si="58"/>
        <v>documentary</v>
      </c>
      <c r="S379" s="28">
        <f t="shared" si="59"/>
        <v>42292.042453703696</v>
      </c>
      <c r="T379" s="28">
        <f t="shared" si="60"/>
        <v>42322.084027777775</v>
      </c>
      <c r="U379">
        <f t="shared" si="61"/>
        <v>2015</v>
      </c>
      <c r="V379" s="15">
        <f t="shared" si="62"/>
        <v>42292</v>
      </c>
      <c r="W379" s="15">
        <f t="shared" si="63"/>
        <v>42322</v>
      </c>
      <c r="X379" s="15">
        <v>42292</v>
      </c>
      <c r="Y379" s="15">
        <v>42322</v>
      </c>
      <c r="Z379" t="str">
        <f t="shared" si="64"/>
        <v>October</v>
      </c>
      <c r="AA379" t="str">
        <f t="shared" si="65"/>
        <v>November</v>
      </c>
    </row>
    <row r="380" spans="1:27" ht="45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14" t="s">
        <v>8219</v>
      </c>
      <c r="G380" t="s">
        <v>8229</v>
      </c>
      <c r="H380" t="s">
        <v>8251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55"/>
        <v>111.76666666666665</v>
      </c>
      <c r="P380" s="6">
        <f t="shared" si="56"/>
        <v>40.397590361445786</v>
      </c>
      <c r="Q380" t="str">
        <f t="shared" si="57"/>
        <v>film &amp; video</v>
      </c>
      <c r="R380" t="str">
        <f t="shared" si="58"/>
        <v>documentary</v>
      </c>
      <c r="S380" s="28">
        <f t="shared" si="59"/>
        <v>42370.363518518519</v>
      </c>
      <c r="T380" s="28">
        <f t="shared" si="60"/>
        <v>42394.786111111105</v>
      </c>
      <c r="U380">
        <f t="shared" si="61"/>
        <v>2016</v>
      </c>
      <c r="V380" s="15">
        <f t="shared" si="62"/>
        <v>42370</v>
      </c>
      <c r="W380" s="15">
        <f t="shared" si="63"/>
        <v>42394</v>
      </c>
      <c r="X380" s="15">
        <v>42370</v>
      </c>
      <c r="Y380" s="15">
        <v>42394</v>
      </c>
      <c r="Z380" t="str">
        <f t="shared" si="64"/>
        <v>January</v>
      </c>
      <c r="AA380" t="str">
        <f t="shared" si="65"/>
        <v>January</v>
      </c>
    </row>
    <row r="381" spans="1:27" ht="45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14" t="s">
        <v>8219</v>
      </c>
      <c r="G381" t="s">
        <v>8224</v>
      </c>
      <c r="H381" t="s">
        <v>8246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55"/>
        <v>116.08000000000001</v>
      </c>
      <c r="P381" s="6">
        <f t="shared" si="56"/>
        <v>116.85906040268456</v>
      </c>
      <c r="Q381" t="str">
        <f t="shared" si="57"/>
        <v>film &amp; video</v>
      </c>
      <c r="R381" t="str">
        <f t="shared" si="58"/>
        <v>documentary</v>
      </c>
      <c r="S381" s="28">
        <f t="shared" si="59"/>
        <v>40987.479999999996</v>
      </c>
      <c r="T381" s="28">
        <f t="shared" si="60"/>
        <v>41032.479999999996</v>
      </c>
      <c r="U381">
        <f t="shared" si="61"/>
        <v>2012</v>
      </c>
      <c r="V381" s="15">
        <f t="shared" si="62"/>
        <v>40987</v>
      </c>
      <c r="W381" s="15">
        <f t="shared" si="63"/>
        <v>41032</v>
      </c>
      <c r="X381" s="15">
        <v>40987</v>
      </c>
      <c r="Y381" s="15">
        <v>41032</v>
      </c>
      <c r="Z381" t="str">
        <f t="shared" si="64"/>
        <v>March</v>
      </c>
      <c r="AA381" t="str">
        <f t="shared" si="65"/>
        <v>May</v>
      </c>
    </row>
    <row r="382" spans="1:27" ht="45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14" t="s">
        <v>8219</v>
      </c>
      <c r="G382" t="s">
        <v>8224</v>
      </c>
      <c r="H382" t="s">
        <v>8246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55"/>
        <v>141.5</v>
      </c>
      <c r="P382" s="6">
        <f t="shared" si="56"/>
        <v>115.51020408163265</v>
      </c>
      <c r="Q382" t="str">
        <f t="shared" si="57"/>
        <v>film &amp; video</v>
      </c>
      <c r="R382" t="str">
        <f t="shared" si="58"/>
        <v>documentary</v>
      </c>
      <c r="S382" s="28">
        <f t="shared" si="59"/>
        <v>42367.511481481481</v>
      </c>
      <c r="T382" s="28">
        <f t="shared" si="60"/>
        <v>42392.511481481481</v>
      </c>
      <c r="U382">
        <f t="shared" si="61"/>
        <v>2015</v>
      </c>
      <c r="V382" s="15">
        <f t="shared" si="62"/>
        <v>42367</v>
      </c>
      <c r="W382" s="15">
        <f t="shared" si="63"/>
        <v>42392</v>
      </c>
      <c r="X382" s="15">
        <v>42367</v>
      </c>
      <c r="Y382" s="15">
        <v>42392</v>
      </c>
      <c r="Z382" t="str">
        <f t="shared" si="64"/>
        <v>December</v>
      </c>
      <c r="AA382" t="str">
        <f t="shared" si="65"/>
        <v>January</v>
      </c>
    </row>
    <row r="383" spans="1:27" ht="45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14" t="s">
        <v>8219</v>
      </c>
      <c r="G383" t="s">
        <v>8224</v>
      </c>
      <c r="H383" t="s">
        <v>8246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55"/>
        <v>104.72999999999999</v>
      </c>
      <c r="P383" s="6">
        <f t="shared" si="56"/>
        <v>104.31274900398407</v>
      </c>
      <c r="Q383" t="str">
        <f t="shared" si="57"/>
        <v>film &amp; video</v>
      </c>
      <c r="R383" t="str">
        <f t="shared" si="58"/>
        <v>documentary</v>
      </c>
      <c r="S383" s="28">
        <f t="shared" si="59"/>
        <v>41085.48978009259</v>
      </c>
      <c r="T383" s="28">
        <f t="shared" si="60"/>
        <v>41120</v>
      </c>
      <c r="U383">
        <f t="shared" si="61"/>
        <v>2012</v>
      </c>
      <c r="V383" s="15">
        <f t="shared" si="62"/>
        <v>41085</v>
      </c>
      <c r="W383" s="15">
        <f t="shared" si="63"/>
        <v>41120</v>
      </c>
      <c r="X383" s="15">
        <v>41085</v>
      </c>
      <c r="Y383" s="15">
        <v>41120</v>
      </c>
      <c r="Z383" t="str">
        <f t="shared" si="64"/>
        <v>June</v>
      </c>
      <c r="AA383" t="str">
        <f t="shared" si="65"/>
        <v>July</v>
      </c>
    </row>
    <row r="384" spans="1:27" ht="45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14" t="s">
        <v>8219</v>
      </c>
      <c r="G384" t="s">
        <v>8224</v>
      </c>
      <c r="H384" t="s">
        <v>8246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55"/>
        <v>255.83333333333331</v>
      </c>
      <c r="P384" s="6">
        <f t="shared" si="56"/>
        <v>69.772727272727266</v>
      </c>
      <c r="Q384" t="str">
        <f t="shared" si="57"/>
        <v>film &amp; video</v>
      </c>
      <c r="R384" t="str">
        <f t="shared" si="58"/>
        <v>documentary</v>
      </c>
      <c r="S384" s="28">
        <f t="shared" si="59"/>
        <v>41144.501157407409</v>
      </c>
      <c r="T384" s="28">
        <f t="shared" si="60"/>
        <v>41158.501157407409</v>
      </c>
      <c r="U384">
        <f t="shared" si="61"/>
        <v>2012</v>
      </c>
      <c r="V384" s="15">
        <f t="shared" si="62"/>
        <v>41144</v>
      </c>
      <c r="W384" s="15">
        <f t="shared" si="63"/>
        <v>41158</v>
      </c>
      <c r="X384" s="15">
        <v>41144</v>
      </c>
      <c r="Y384" s="15">
        <v>41158</v>
      </c>
      <c r="Z384" t="str">
        <f t="shared" si="64"/>
        <v>August</v>
      </c>
      <c r="AA384" t="str">
        <f t="shared" si="65"/>
        <v>September</v>
      </c>
    </row>
    <row r="385" spans="1:27" ht="45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14" t="s">
        <v>8219</v>
      </c>
      <c r="G385" t="s">
        <v>8224</v>
      </c>
      <c r="H385" t="s">
        <v>8246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55"/>
        <v>206.70670670670671</v>
      </c>
      <c r="P385" s="6">
        <f t="shared" si="56"/>
        <v>43.020833333333336</v>
      </c>
      <c r="Q385" t="str">
        <f t="shared" si="57"/>
        <v>film &amp; video</v>
      </c>
      <c r="R385" t="str">
        <f t="shared" si="58"/>
        <v>documentary</v>
      </c>
      <c r="S385" s="28">
        <f t="shared" si="59"/>
        <v>41754.90924768518</v>
      </c>
      <c r="T385" s="28">
        <f t="shared" si="60"/>
        <v>41777.90924768518</v>
      </c>
      <c r="U385">
        <f t="shared" si="61"/>
        <v>2014</v>
      </c>
      <c r="V385" s="15">
        <f t="shared" si="62"/>
        <v>41754</v>
      </c>
      <c r="W385" s="15">
        <f t="shared" si="63"/>
        <v>41777</v>
      </c>
      <c r="X385" s="15">
        <v>41754</v>
      </c>
      <c r="Y385" s="15">
        <v>41777</v>
      </c>
      <c r="Z385" t="str">
        <f t="shared" si="64"/>
        <v>April</v>
      </c>
      <c r="AA385" t="str">
        <f t="shared" si="65"/>
        <v>May</v>
      </c>
    </row>
    <row r="386" spans="1:27" ht="45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14" t="s">
        <v>8219</v>
      </c>
      <c r="G386" t="s">
        <v>8224</v>
      </c>
      <c r="H386" t="s">
        <v>8246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ref="O386:O449" si="66">SUM(E386/D386)*100</f>
        <v>112.105</v>
      </c>
      <c r="P386" s="6">
        <f t="shared" ref="P386:P449" si="67">SUM(E386/L386)</f>
        <v>58.540469973890339</v>
      </c>
      <c r="Q386" t="str">
        <f t="shared" si="57"/>
        <v>film &amp; video</v>
      </c>
      <c r="R386" t="str">
        <f t="shared" si="58"/>
        <v>documentary</v>
      </c>
      <c r="S386" s="28">
        <f t="shared" si="59"/>
        <v>41980.573460648149</v>
      </c>
      <c r="T386" s="28">
        <f t="shared" si="60"/>
        <v>42010.573460648149</v>
      </c>
      <c r="U386">
        <f t="shared" si="61"/>
        <v>2014</v>
      </c>
      <c r="V386" s="15">
        <f t="shared" si="62"/>
        <v>41980</v>
      </c>
      <c r="W386" s="15">
        <f t="shared" si="63"/>
        <v>42010</v>
      </c>
      <c r="X386" s="15">
        <v>41980</v>
      </c>
      <c r="Y386" s="15">
        <v>42010</v>
      </c>
      <c r="Z386" t="str">
        <f t="shared" si="64"/>
        <v>December</v>
      </c>
      <c r="AA386" t="str">
        <f t="shared" si="65"/>
        <v>January</v>
      </c>
    </row>
    <row r="387" spans="1:27" ht="45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14" t="s">
        <v>8219</v>
      </c>
      <c r="G387" t="s">
        <v>8224</v>
      </c>
      <c r="H387" t="s">
        <v>8246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si="66"/>
        <v>105.982</v>
      </c>
      <c r="P387" s="6">
        <f t="shared" si="67"/>
        <v>111.79535864978902</v>
      </c>
      <c r="Q387" t="str">
        <f t="shared" ref="Q387:Q450" si="68">LEFT(N387,FIND("/", N387) - 1)</f>
        <v>film &amp; video</v>
      </c>
      <c r="R387" t="str">
        <f t="shared" ref="R387:R450" si="69">RIGHT(N387,LEN(N387) - FIND("/",N387))</f>
        <v>documentary</v>
      </c>
      <c r="S387" s="28">
        <f t="shared" ref="S387:S450" si="70">(J387/86400)+25569+(-5/24)</f>
        <v>41934.376168981478</v>
      </c>
      <c r="T387" s="28">
        <f t="shared" ref="T387:T450" si="71">(I387/86400)+25569+(-5/24)</f>
        <v>41964.41783564815</v>
      </c>
      <c r="U387">
        <f t="shared" ref="U387:U450" si="72">YEAR(S387)</f>
        <v>2014</v>
      </c>
      <c r="V387" s="15">
        <f t="shared" ref="V387:V450" si="73">INT(S387)</f>
        <v>41934</v>
      </c>
      <c r="W387" s="15">
        <f t="shared" ref="W387:W450" si="74">INT(T387)</f>
        <v>41964</v>
      </c>
      <c r="X387" s="15">
        <v>41934</v>
      </c>
      <c r="Y387" s="15">
        <v>41964</v>
      </c>
      <c r="Z387" t="str">
        <f t="shared" ref="Z387:Z450" si="75">TEXT(V387, "mmmm")</f>
        <v>October</v>
      </c>
      <c r="AA387" t="str">
        <f t="shared" ref="AA387:AA450" si="76">TEXT(W387, "mmmm")</f>
        <v>November</v>
      </c>
    </row>
    <row r="388" spans="1:27" ht="45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14" t="s">
        <v>8219</v>
      </c>
      <c r="G388" t="s">
        <v>8224</v>
      </c>
      <c r="H388" t="s">
        <v>8246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66"/>
        <v>100.16666666666667</v>
      </c>
      <c r="P388" s="6">
        <f t="shared" si="67"/>
        <v>46.230769230769234</v>
      </c>
      <c r="Q388" t="str">
        <f t="shared" si="68"/>
        <v>film &amp; video</v>
      </c>
      <c r="R388" t="str">
        <f t="shared" si="69"/>
        <v>documentary</v>
      </c>
      <c r="S388" s="28">
        <f t="shared" si="70"/>
        <v>42211.742951388886</v>
      </c>
      <c r="T388" s="28">
        <f t="shared" si="71"/>
        <v>42226.742951388886</v>
      </c>
      <c r="U388">
        <f t="shared" si="72"/>
        <v>2015</v>
      </c>
      <c r="V388" s="15">
        <f t="shared" si="73"/>
        <v>42211</v>
      </c>
      <c r="W388" s="15">
        <f t="shared" si="74"/>
        <v>42226</v>
      </c>
      <c r="X388" s="15">
        <v>42211</v>
      </c>
      <c r="Y388" s="15">
        <v>42226</v>
      </c>
      <c r="Z388" t="str">
        <f t="shared" si="75"/>
        <v>July</v>
      </c>
      <c r="AA388" t="str">
        <f t="shared" si="76"/>
        <v>August</v>
      </c>
    </row>
    <row r="389" spans="1:27" ht="45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14" t="s">
        <v>8219</v>
      </c>
      <c r="G389" t="s">
        <v>8224</v>
      </c>
      <c r="H389" t="s">
        <v>8246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66"/>
        <v>213.98947368421051</v>
      </c>
      <c r="P389" s="6">
        <f t="shared" si="67"/>
        <v>144.69039145907473</v>
      </c>
      <c r="Q389" t="str">
        <f t="shared" si="68"/>
        <v>film &amp; video</v>
      </c>
      <c r="R389" t="str">
        <f t="shared" si="69"/>
        <v>documentary</v>
      </c>
      <c r="S389" s="28">
        <f t="shared" si="70"/>
        <v>42200.468263888884</v>
      </c>
      <c r="T389" s="28">
        <f t="shared" si="71"/>
        <v>42231.041666666664</v>
      </c>
      <c r="U389">
        <f t="shared" si="72"/>
        <v>2015</v>
      </c>
      <c r="V389" s="15">
        <f t="shared" si="73"/>
        <v>42200</v>
      </c>
      <c r="W389" s="15">
        <f t="shared" si="74"/>
        <v>42231</v>
      </c>
      <c r="X389" s="15">
        <v>42200</v>
      </c>
      <c r="Y389" s="15">
        <v>42231</v>
      </c>
      <c r="Z389" t="str">
        <f t="shared" si="75"/>
        <v>July</v>
      </c>
      <c r="AA389" t="str">
        <f t="shared" si="76"/>
        <v>August</v>
      </c>
    </row>
    <row r="390" spans="1:27" ht="45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14" t="s">
        <v>8219</v>
      </c>
      <c r="G390" t="s">
        <v>8224</v>
      </c>
      <c r="H390" t="s">
        <v>8246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66"/>
        <v>126.16000000000001</v>
      </c>
      <c r="P390" s="6">
        <f t="shared" si="67"/>
        <v>88.845070422535215</v>
      </c>
      <c r="Q390" t="str">
        <f t="shared" si="68"/>
        <v>film &amp; video</v>
      </c>
      <c r="R390" t="str">
        <f t="shared" si="69"/>
        <v>documentary</v>
      </c>
      <c r="S390" s="28">
        <f t="shared" si="70"/>
        <v>42548.86782407407</v>
      </c>
      <c r="T390" s="28">
        <f t="shared" si="71"/>
        <v>42578.86782407407</v>
      </c>
      <c r="U390">
        <f t="shared" si="72"/>
        <v>2016</v>
      </c>
      <c r="V390" s="15">
        <f t="shared" si="73"/>
        <v>42548</v>
      </c>
      <c r="W390" s="15">
        <f t="shared" si="74"/>
        <v>42578</v>
      </c>
      <c r="X390" s="15">
        <v>42548</v>
      </c>
      <c r="Y390" s="15">
        <v>42578</v>
      </c>
      <c r="Z390" t="str">
        <f t="shared" si="75"/>
        <v>June</v>
      </c>
      <c r="AA390" t="str">
        <f t="shared" si="76"/>
        <v>July</v>
      </c>
    </row>
    <row r="391" spans="1:27" ht="45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14" t="s">
        <v>8219</v>
      </c>
      <c r="G391" t="s">
        <v>8224</v>
      </c>
      <c r="H391" t="s">
        <v>8246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66"/>
        <v>181.53547058823528</v>
      </c>
      <c r="P391" s="6">
        <f t="shared" si="67"/>
        <v>81.75107284768211</v>
      </c>
      <c r="Q391" t="str">
        <f t="shared" si="68"/>
        <v>film &amp; video</v>
      </c>
      <c r="R391" t="str">
        <f t="shared" si="69"/>
        <v>documentary</v>
      </c>
      <c r="S391" s="28">
        <f t="shared" si="70"/>
        <v>41673.854745370372</v>
      </c>
      <c r="T391" s="28">
        <f t="shared" si="71"/>
        <v>41705.749305555553</v>
      </c>
      <c r="U391">
        <f t="shared" si="72"/>
        <v>2014</v>
      </c>
      <c r="V391" s="15">
        <f t="shared" si="73"/>
        <v>41673</v>
      </c>
      <c r="W391" s="15">
        <f t="shared" si="74"/>
        <v>41705</v>
      </c>
      <c r="X391" s="15">
        <v>41673</v>
      </c>
      <c r="Y391" s="15">
        <v>41705</v>
      </c>
      <c r="Z391" t="str">
        <f t="shared" si="75"/>
        <v>February</v>
      </c>
      <c r="AA391" t="str">
        <f t="shared" si="76"/>
        <v>March</v>
      </c>
    </row>
    <row r="392" spans="1:27" ht="45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14" t="s">
        <v>8219</v>
      </c>
      <c r="G392" t="s">
        <v>8224</v>
      </c>
      <c r="H392" t="s">
        <v>8246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66"/>
        <v>100</v>
      </c>
      <c r="P392" s="6">
        <f t="shared" si="67"/>
        <v>71.428571428571431</v>
      </c>
      <c r="Q392" t="str">
        <f t="shared" si="68"/>
        <v>film &amp; video</v>
      </c>
      <c r="R392" t="str">
        <f t="shared" si="69"/>
        <v>documentary</v>
      </c>
      <c r="S392" s="28">
        <f t="shared" si="70"/>
        <v>42111.828379629624</v>
      </c>
      <c r="T392" s="28">
        <f t="shared" si="71"/>
        <v>42131.828379629624</v>
      </c>
      <c r="U392">
        <f t="shared" si="72"/>
        <v>2015</v>
      </c>
      <c r="V392" s="15">
        <f t="shared" si="73"/>
        <v>42111</v>
      </c>
      <c r="W392" s="15">
        <f t="shared" si="74"/>
        <v>42131</v>
      </c>
      <c r="X392" s="15">
        <v>42111</v>
      </c>
      <c r="Y392" s="15">
        <v>42131</v>
      </c>
      <c r="Z392" t="str">
        <f t="shared" si="75"/>
        <v>April</v>
      </c>
      <c r="AA392" t="str">
        <f t="shared" si="76"/>
        <v>May</v>
      </c>
    </row>
    <row r="393" spans="1:27" ht="45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14" t="s">
        <v>8219</v>
      </c>
      <c r="G393" t="s">
        <v>8224</v>
      </c>
      <c r="H393" t="s">
        <v>8246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66"/>
        <v>100.61</v>
      </c>
      <c r="P393" s="6">
        <f t="shared" si="67"/>
        <v>104.25906735751295</v>
      </c>
      <c r="Q393" t="str">
        <f t="shared" si="68"/>
        <v>film &amp; video</v>
      </c>
      <c r="R393" t="str">
        <f t="shared" si="69"/>
        <v>documentary</v>
      </c>
      <c r="S393" s="28">
        <f t="shared" si="70"/>
        <v>40864.833923611106</v>
      </c>
      <c r="T393" s="28">
        <f t="shared" si="71"/>
        <v>40894.832638888889</v>
      </c>
      <c r="U393">
        <f t="shared" si="72"/>
        <v>2011</v>
      </c>
      <c r="V393" s="15">
        <f t="shared" si="73"/>
        <v>40864</v>
      </c>
      <c r="W393" s="15">
        <f t="shared" si="74"/>
        <v>40894</v>
      </c>
      <c r="X393" s="15">
        <v>40864</v>
      </c>
      <c r="Y393" s="15">
        <v>40894</v>
      </c>
      <c r="Z393" t="str">
        <f t="shared" si="75"/>
        <v>November</v>
      </c>
      <c r="AA393" t="str">
        <f t="shared" si="76"/>
        <v>December</v>
      </c>
    </row>
    <row r="394" spans="1:27" ht="45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14" t="s">
        <v>8219</v>
      </c>
      <c r="G394" t="s">
        <v>8224</v>
      </c>
      <c r="H394" t="s">
        <v>8246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66"/>
        <v>100.9027027027027</v>
      </c>
      <c r="P394" s="6">
        <f t="shared" si="67"/>
        <v>90.616504854368927</v>
      </c>
      <c r="Q394" t="str">
        <f t="shared" si="68"/>
        <v>film &amp; video</v>
      </c>
      <c r="R394" t="str">
        <f t="shared" si="69"/>
        <v>documentary</v>
      </c>
      <c r="S394" s="28">
        <f t="shared" si="70"/>
        <v>40763.508923611109</v>
      </c>
      <c r="T394" s="28">
        <f t="shared" si="71"/>
        <v>40793.916666666664</v>
      </c>
      <c r="U394">
        <f t="shared" si="72"/>
        <v>2011</v>
      </c>
      <c r="V394" s="15">
        <f t="shared" si="73"/>
        <v>40763</v>
      </c>
      <c r="W394" s="15">
        <f t="shared" si="74"/>
        <v>40793</v>
      </c>
      <c r="X394" s="15">
        <v>40763</v>
      </c>
      <c r="Y394" s="15">
        <v>40793</v>
      </c>
      <c r="Z394" t="str">
        <f t="shared" si="75"/>
        <v>August</v>
      </c>
      <c r="AA394" t="str">
        <f t="shared" si="76"/>
        <v>September</v>
      </c>
    </row>
    <row r="395" spans="1:27" ht="30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14" t="s">
        <v>8219</v>
      </c>
      <c r="G395" t="s">
        <v>8224</v>
      </c>
      <c r="H395" t="s">
        <v>8246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66"/>
        <v>110.446</v>
      </c>
      <c r="P395" s="6">
        <f t="shared" si="67"/>
        <v>157.33048433048432</v>
      </c>
      <c r="Q395" t="str">
        <f t="shared" si="68"/>
        <v>film &amp; video</v>
      </c>
      <c r="R395" t="str">
        <f t="shared" si="69"/>
        <v>documentary</v>
      </c>
      <c r="S395" s="28">
        <f t="shared" si="70"/>
        <v>41526.500601851847</v>
      </c>
      <c r="T395" s="28">
        <f t="shared" si="71"/>
        <v>41557.500601851847</v>
      </c>
      <c r="U395">
        <f t="shared" si="72"/>
        <v>2013</v>
      </c>
      <c r="V395" s="15">
        <f t="shared" si="73"/>
        <v>41526</v>
      </c>
      <c r="W395" s="15">
        <f t="shared" si="74"/>
        <v>41557</v>
      </c>
      <c r="X395" s="15">
        <v>41526</v>
      </c>
      <c r="Y395" s="15">
        <v>41557</v>
      </c>
      <c r="Z395" t="str">
        <f t="shared" si="75"/>
        <v>September</v>
      </c>
      <c r="AA395" t="str">
        <f t="shared" si="76"/>
        <v>October</v>
      </c>
    </row>
    <row r="396" spans="1:27" ht="45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14" t="s">
        <v>8219</v>
      </c>
      <c r="G396" t="s">
        <v>8227</v>
      </c>
      <c r="H396" t="s">
        <v>8249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66"/>
        <v>111.8936170212766</v>
      </c>
      <c r="P396" s="6">
        <f t="shared" si="67"/>
        <v>105.18</v>
      </c>
      <c r="Q396" t="str">
        <f t="shared" si="68"/>
        <v>film &amp; video</v>
      </c>
      <c r="R396" t="str">
        <f t="shared" si="69"/>
        <v>documentary</v>
      </c>
      <c r="S396" s="28">
        <f t="shared" si="70"/>
        <v>42417.60974537037</v>
      </c>
      <c r="T396" s="28">
        <f t="shared" si="71"/>
        <v>42477.568078703705</v>
      </c>
      <c r="U396">
        <f t="shared" si="72"/>
        <v>2016</v>
      </c>
      <c r="V396" s="15">
        <f t="shared" si="73"/>
        <v>42417</v>
      </c>
      <c r="W396" s="15">
        <f t="shared" si="74"/>
        <v>42477</v>
      </c>
      <c r="X396" s="15">
        <v>42417</v>
      </c>
      <c r="Y396" s="15">
        <v>42477</v>
      </c>
      <c r="Z396" t="str">
        <f t="shared" si="75"/>
        <v>February</v>
      </c>
      <c r="AA396" t="str">
        <f t="shared" si="76"/>
        <v>April</v>
      </c>
    </row>
    <row r="397" spans="1:27" ht="45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14" t="s">
        <v>8219</v>
      </c>
      <c r="G397" t="s">
        <v>8224</v>
      </c>
      <c r="H397" t="s">
        <v>8246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66"/>
        <v>108.04450000000001</v>
      </c>
      <c r="P397" s="6">
        <f t="shared" si="67"/>
        <v>58.719836956521746</v>
      </c>
      <c r="Q397" t="str">
        <f t="shared" si="68"/>
        <v>film &amp; video</v>
      </c>
      <c r="R397" t="str">
        <f t="shared" si="69"/>
        <v>documentary</v>
      </c>
      <c r="S397" s="28">
        <f t="shared" si="70"/>
        <v>40990.700925925921</v>
      </c>
      <c r="T397" s="28">
        <f t="shared" si="71"/>
        <v>41026.688888888886</v>
      </c>
      <c r="U397">
        <f t="shared" si="72"/>
        <v>2012</v>
      </c>
      <c r="V397" s="15">
        <f t="shared" si="73"/>
        <v>40990</v>
      </c>
      <c r="W397" s="15">
        <f t="shared" si="74"/>
        <v>41026</v>
      </c>
      <c r="X397" s="15">
        <v>40990</v>
      </c>
      <c r="Y397" s="15">
        <v>41026</v>
      </c>
      <c r="Z397" t="str">
        <f t="shared" si="75"/>
        <v>March</v>
      </c>
      <c r="AA397" t="str">
        <f t="shared" si="76"/>
        <v>April</v>
      </c>
    </row>
    <row r="398" spans="1:27" ht="45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14" t="s">
        <v>8219</v>
      </c>
      <c r="G398" t="s">
        <v>8224</v>
      </c>
      <c r="H398" t="s">
        <v>8246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66"/>
        <v>106.66666666666667</v>
      </c>
      <c r="P398" s="6">
        <f t="shared" si="67"/>
        <v>81.632653061224488</v>
      </c>
      <c r="Q398" t="str">
        <f t="shared" si="68"/>
        <v>film &amp; video</v>
      </c>
      <c r="R398" t="str">
        <f t="shared" si="69"/>
        <v>documentary</v>
      </c>
      <c r="S398" s="28">
        <f t="shared" si="70"/>
        <v>41082.356550925928</v>
      </c>
      <c r="T398" s="28">
        <f t="shared" si="71"/>
        <v>41097.356550925928</v>
      </c>
      <c r="U398">
        <f t="shared" si="72"/>
        <v>2012</v>
      </c>
      <c r="V398" s="15">
        <f t="shared" si="73"/>
        <v>41082</v>
      </c>
      <c r="W398" s="15">
        <f t="shared" si="74"/>
        <v>41097</v>
      </c>
      <c r="X398" s="15">
        <v>41082</v>
      </c>
      <c r="Y398" s="15">
        <v>41097</v>
      </c>
      <c r="Z398" t="str">
        <f t="shared" si="75"/>
        <v>June</v>
      </c>
      <c r="AA398" t="str">
        <f t="shared" si="76"/>
        <v>July</v>
      </c>
    </row>
    <row r="399" spans="1:27" ht="60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14" t="s">
        <v>8219</v>
      </c>
      <c r="G399" t="s">
        <v>8224</v>
      </c>
      <c r="H399" t="s">
        <v>8246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66"/>
        <v>103.90027322404372</v>
      </c>
      <c r="P399" s="6">
        <f t="shared" si="67"/>
        <v>56.460043668122275</v>
      </c>
      <c r="Q399" t="str">
        <f t="shared" si="68"/>
        <v>film &amp; video</v>
      </c>
      <c r="R399" t="str">
        <f t="shared" si="69"/>
        <v>documentary</v>
      </c>
      <c r="S399" s="28">
        <f t="shared" si="70"/>
        <v>40379.568101851852</v>
      </c>
      <c r="T399" s="28">
        <f t="shared" si="71"/>
        <v>40421.947222222218</v>
      </c>
      <c r="U399">
        <f t="shared" si="72"/>
        <v>2010</v>
      </c>
      <c r="V399" s="15">
        <f t="shared" si="73"/>
        <v>40379</v>
      </c>
      <c r="W399" s="15">
        <f t="shared" si="74"/>
        <v>40421</v>
      </c>
      <c r="X399" s="15">
        <v>40379</v>
      </c>
      <c r="Y399" s="15">
        <v>40421</v>
      </c>
      <c r="Z399" t="str">
        <f t="shared" si="75"/>
        <v>July</v>
      </c>
      <c r="AA399" t="str">
        <f t="shared" si="76"/>
        <v>August</v>
      </c>
    </row>
    <row r="400" spans="1:27" ht="45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14" t="s">
        <v>8219</v>
      </c>
      <c r="G400" t="s">
        <v>8224</v>
      </c>
      <c r="H400" t="s">
        <v>8246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66"/>
        <v>125.16000000000001</v>
      </c>
      <c r="P400" s="6">
        <f t="shared" si="67"/>
        <v>140.1044776119403</v>
      </c>
      <c r="Q400" t="str">
        <f t="shared" si="68"/>
        <v>film &amp; video</v>
      </c>
      <c r="R400" t="str">
        <f t="shared" si="69"/>
        <v>documentary</v>
      </c>
      <c r="S400" s="28">
        <f t="shared" si="70"/>
        <v>42078.584791666661</v>
      </c>
      <c r="T400" s="28">
        <f t="shared" si="71"/>
        <v>42123.584791666661</v>
      </c>
      <c r="U400">
        <f t="shared" si="72"/>
        <v>2015</v>
      </c>
      <c r="V400" s="15">
        <f t="shared" si="73"/>
        <v>42078</v>
      </c>
      <c r="W400" s="15">
        <f t="shared" si="74"/>
        <v>42123</v>
      </c>
      <c r="X400" s="15">
        <v>42078</v>
      </c>
      <c r="Y400" s="15">
        <v>42123</v>
      </c>
      <c r="Z400" t="str">
        <f t="shared" si="75"/>
        <v>March</v>
      </c>
      <c r="AA400" t="str">
        <f t="shared" si="76"/>
        <v>April</v>
      </c>
    </row>
    <row r="401" spans="1:27" ht="45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14" t="s">
        <v>8219</v>
      </c>
      <c r="G401" t="s">
        <v>8225</v>
      </c>
      <c r="H401" t="s">
        <v>8247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66"/>
        <v>106.80499999999999</v>
      </c>
      <c r="P401" s="6">
        <f t="shared" si="67"/>
        <v>224.85263157894738</v>
      </c>
      <c r="Q401" t="str">
        <f t="shared" si="68"/>
        <v>film &amp; video</v>
      </c>
      <c r="R401" t="str">
        <f t="shared" si="69"/>
        <v>documentary</v>
      </c>
      <c r="S401" s="28">
        <f t="shared" si="70"/>
        <v>42687.667442129627</v>
      </c>
      <c r="T401" s="28">
        <f t="shared" si="71"/>
        <v>42718.291666666664</v>
      </c>
      <c r="U401">
        <f t="shared" si="72"/>
        <v>2016</v>
      </c>
      <c r="V401" s="15">
        <f t="shared" si="73"/>
        <v>42687</v>
      </c>
      <c r="W401" s="15">
        <f t="shared" si="74"/>
        <v>42718</v>
      </c>
      <c r="X401" s="15">
        <v>42687</v>
      </c>
      <c r="Y401" s="15">
        <v>42718</v>
      </c>
      <c r="Z401" t="str">
        <f t="shared" si="75"/>
        <v>November</v>
      </c>
      <c r="AA401" t="str">
        <f t="shared" si="76"/>
        <v>December</v>
      </c>
    </row>
    <row r="402" spans="1:27" ht="45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14" t="s">
        <v>8219</v>
      </c>
      <c r="G402" t="s">
        <v>8224</v>
      </c>
      <c r="H402" t="s">
        <v>8246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66"/>
        <v>112.30249999999999</v>
      </c>
      <c r="P402" s="6">
        <f t="shared" si="67"/>
        <v>181.13306451612902</v>
      </c>
      <c r="Q402" t="str">
        <f t="shared" si="68"/>
        <v>film &amp; video</v>
      </c>
      <c r="R402" t="str">
        <f t="shared" si="69"/>
        <v>documentary</v>
      </c>
      <c r="S402" s="28">
        <f t="shared" si="70"/>
        <v>41745.427627314813</v>
      </c>
      <c r="T402" s="28">
        <f t="shared" si="71"/>
        <v>41775.9375</v>
      </c>
      <c r="U402">
        <f t="shared" si="72"/>
        <v>2014</v>
      </c>
      <c r="V402" s="15">
        <f t="shared" si="73"/>
        <v>41745</v>
      </c>
      <c r="W402" s="15">
        <f t="shared" si="74"/>
        <v>41775</v>
      </c>
      <c r="X402" s="15">
        <v>41745</v>
      </c>
      <c r="Y402" s="15">
        <v>41775</v>
      </c>
      <c r="Z402" t="str">
        <f t="shared" si="75"/>
        <v>April</v>
      </c>
      <c r="AA402" t="str">
        <f t="shared" si="76"/>
        <v>May</v>
      </c>
    </row>
    <row r="403" spans="1:27" ht="45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14" t="s">
        <v>8219</v>
      </c>
      <c r="G403" t="s">
        <v>8224</v>
      </c>
      <c r="H403" t="s">
        <v>8246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66"/>
        <v>103.812</v>
      </c>
      <c r="P403" s="6">
        <f t="shared" si="67"/>
        <v>711.04109589041093</v>
      </c>
      <c r="Q403" t="str">
        <f t="shared" si="68"/>
        <v>film &amp; video</v>
      </c>
      <c r="R403" t="str">
        <f t="shared" si="69"/>
        <v>documentary</v>
      </c>
      <c r="S403" s="28">
        <f t="shared" si="70"/>
        <v>40732.633912037032</v>
      </c>
      <c r="T403" s="28">
        <f t="shared" si="71"/>
        <v>40762.633912037032</v>
      </c>
      <c r="U403">
        <f t="shared" si="72"/>
        <v>2011</v>
      </c>
      <c r="V403" s="15">
        <f t="shared" si="73"/>
        <v>40732</v>
      </c>
      <c r="W403" s="15">
        <f t="shared" si="74"/>
        <v>40762</v>
      </c>
      <c r="X403" s="15">
        <v>40732</v>
      </c>
      <c r="Y403" s="15">
        <v>40762</v>
      </c>
      <c r="Z403" t="str">
        <f t="shared" si="75"/>
        <v>July</v>
      </c>
      <c r="AA403" t="str">
        <f t="shared" si="76"/>
        <v>August</v>
      </c>
    </row>
    <row r="404" spans="1:27" ht="45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14" t="s">
        <v>8219</v>
      </c>
      <c r="G404" t="s">
        <v>8224</v>
      </c>
      <c r="H404" t="s">
        <v>8246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66"/>
        <v>141.65</v>
      </c>
      <c r="P404" s="6">
        <f t="shared" si="67"/>
        <v>65.883720930232556</v>
      </c>
      <c r="Q404" t="str">
        <f t="shared" si="68"/>
        <v>film &amp; video</v>
      </c>
      <c r="R404" t="str">
        <f t="shared" si="69"/>
        <v>documentary</v>
      </c>
      <c r="S404" s="28">
        <f t="shared" si="70"/>
        <v>42292.331215277773</v>
      </c>
      <c r="T404" s="28">
        <f t="shared" si="71"/>
        <v>42313.372881944444</v>
      </c>
      <c r="U404">
        <f t="shared" si="72"/>
        <v>2015</v>
      </c>
      <c r="V404" s="15">
        <f t="shared" si="73"/>
        <v>42292</v>
      </c>
      <c r="W404" s="15">
        <f t="shared" si="74"/>
        <v>42313</v>
      </c>
      <c r="X404" s="15">
        <v>42292</v>
      </c>
      <c r="Y404" s="15">
        <v>42313</v>
      </c>
      <c r="Z404" t="str">
        <f t="shared" si="75"/>
        <v>October</v>
      </c>
      <c r="AA404" t="str">
        <f t="shared" si="76"/>
        <v>November</v>
      </c>
    </row>
    <row r="405" spans="1:27" ht="45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14" t="s">
        <v>8219</v>
      </c>
      <c r="G405" t="s">
        <v>8224</v>
      </c>
      <c r="H405" t="s">
        <v>8246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66"/>
        <v>105.25999999999999</v>
      </c>
      <c r="P405" s="6">
        <f t="shared" si="67"/>
        <v>75.185714285714283</v>
      </c>
      <c r="Q405" t="str">
        <f t="shared" si="68"/>
        <v>film &amp; video</v>
      </c>
      <c r="R405" t="str">
        <f t="shared" si="69"/>
        <v>documentary</v>
      </c>
      <c r="S405" s="28">
        <f t="shared" si="70"/>
        <v>40718.102326388886</v>
      </c>
      <c r="T405" s="28">
        <f t="shared" si="71"/>
        <v>40765.088888888888</v>
      </c>
      <c r="U405">
        <f t="shared" si="72"/>
        <v>2011</v>
      </c>
      <c r="V405" s="15">
        <f t="shared" si="73"/>
        <v>40718</v>
      </c>
      <c r="W405" s="15">
        <f t="shared" si="74"/>
        <v>40765</v>
      </c>
      <c r="X405" s="15">
        <v>40718</v>
      </c>
      <c r="Y405" s="15">
        <v>40765</v>
      </c>
      <c r="Z405" t="str">
        <f t="shared" si="75"/>
        <v>June</v>
      </c>
      <c r="AA405" t="str">
        <f t="shared" si="76"/>
        <v>August</v>
      </c>
    </row>
    <row r="406" spans="1:27" ht="45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14" t="s">
        <v>8219</v>
      </c>
      <c r="G406" t="s">
        <v>8224</v>
      </c>
      <c r="H406" t="s">
        <v>8246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66"/>
        <v>103.09142857142857</v>
      </c>
      <c r="P406" s="6">
        <f t="shared" si="67"/>
        <v>133.14391143911439</v>
      </c>
      <c r="Q406" t="str">
        <f t="shared" si="68"/>
        <v>film &amp; video</v>
      </c>
      <c r="R406" t="str">
        <f t="shared" si="69"/>
        <v>documentary</v>
      </c>
      <c r="S406" s="28">
        <f t="shared" si="70"/>
        <v>41646.419699074067</v>
      </c>
      <c r="T406" s="28">
        <f t="shared" si="71"/>
        <v>41675.75277777778</v>
      </c>
      <c r="U406">
        <f t="shared" si="72"/>
        <v>2014</v>
      </c>
      <c r="V406" s="15">
        <f t="shared" si="73"/>
        <v>41646</v>
      </c>
      <c r="W406" s="15">
        <f t="shared" si="74"/>
        <v>41675</v>
      </c>
      <c r="X406" s="15">
        <v>41646</v>
      </c>
      <c r="Y406" s="15">
        <v>41675</v>
      </c>
      <c r="Z406" t="str">
        <f t="shared" si="75"/>
        <v>January</v>
      </c>
      <c r="AA406" t="str">
        <f t="shared" si="76"/>
        <v>February</v>
      </c>
    </row>
    <row r="407" spans="1:27" ht="30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14" t="s">
        <v>8219</v>
      </c>
      <c r="G407" t="s">
        <v>8224</v>
      </c>
      <c r="H407" t="s">
        <v>8246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66"/>
        <v>107.65957446808511</v>
      </c>
      <c r="P407" s="6">
        <f t="shared" si="67"/>
        <v>55.2</v>
      </c>
      <c r="Q407" t="str">
        <f t="shared" si="68"/>
        <v>film &amp; video</v>
      </c>
      <c r="R407" t="str">
        <f t="shared" si="69"/>
        <v>documentary</v>
      </c>
      <c r="S407" s="28">
        <f t="shared" si="70"/>
        <v>41673.876608796294</v>
      </c>
      <c r="T407" s="28">
        <f t="shared" si="71"/>
        <v>41703.876608796294</v>
      </c>
      <c r="U407">
        <f t="shared" si="72"/>
        <v>2014</v>
      </c>
      <c r="V407" s="15">
        <f t="shared" si="73"/>
        <v>41673</v>
      </c>
      <c r="W407" s="15">
        <f t="shared" si="74"/>
        <v>41703</v>
      </c>
      <c r="X407" s="15">
        <v>41673</v>
      </c>
      <c r="Y407" s="15">
        <v>41703</v>
      </c>
      <c r="Z407" t="str">
        <f t="shared" si="75"/>
        <v>February</v>
      </c>
      <c r="AA407" t="str">
        <f t="shared" si="76"/>
        <v>March</v>
      </c>
    </row>
    <row r="408" spans="1:27" ht="45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14" t="s">
        <v>8219</v>
      </c>
      <c r="G408" t="s">
        <v>8224</v>
      </c>
      <c r="H408" t="s">
        <v>8246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66"/>
        <v>107.70464285714286</v>
      </c>
      <c r="P408" s="6">
        <f t="shared" si="67"/>
        <v>86.163714285714292</v>
      </c>
      <c r="Q408" t="str">
        <f t="shared" si="68"/>
        <v>film &amp; video</v>
      </c>
      <c r="R408" t="str">
        <f t="shared" si="69"/>
        <v>documentary</v>
      </c>
      <c r="S408" s="28">
        <f t="shared" si="70"/>
        <v>40637.95413194444</v>
      </c>
      <c r="T408" s="28">
        <f t="shared" si="71"/>
        <v>40672.040972222218</v>
      </c>
      <c r="U408">
        <f t="shared" si="72"/>
        <v>2011</v>
      </c>
      <c r="V408" s="15">
        <f t="shared" si="73"/>
        <v>40637</v>
      </c>
      <c r="W408" s="15">
        <f t="shared" si="74"/>
        <v>40672</v>
      </c>
      <c r="X408" s="15">
        <v>40637</v>
      </c>
      <c r="Y408" s="15">
        <v>40672</v>
      </c>
      <c r="Z408" t="str">
        <f t="shared" si="75"/>
        <v>April</v>
      </c>
      <c r="AA408" t="str">
        <f t="shared" si="76"/>
        <v>May</v>
      </c>
    </row>
    <row r="409" spans="1:27" ht="45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14" t="s">
        <v>8219</v>
      </c>
      <c r="G409" t="s">
        <v>8224</v>
      </c>
      <c r="H409" t="s">
        <v>8246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66"/>
        <v>101.55000000000001</v>
      </c>
      <c r="P409" s="6">
        <f t="shared" si="67"/>
        <v>92.318181818181813</v>
      </c>
      <c r="Q409" t="str">
        <f t="shared" si="68"/>
        <v>film &amp; video</v>
      </c>
      <c r="R409" t="str">
        <f t="shared" si="69"/>
        <v>documentary</v>
      </c>
      <c r="S409" s="28">
        <f t="shared" si="70"/>
        <v>40806.662615740737</v>
      </c>
      <c r="T409" s="28">
        <f t="shared" si="71"/>
        <v>40866.704282407409</v>
      </c>
      <c r="U409">
        <f t="shared" si="72"/>
        <v>2011</v>
      </c>
      <c r="V409" s="15">
        <f t="shared" si="73"/>
        <v>40806</v>
      </c>
      <c r="W409" s="15">
        <f t="shared" si="74"/>
        <v>40866</v>
      </c>
      <c r="X409" s="15">
        <v>40806</v>
      </c>
      <c r="Y409" s="15">
        <v>40866</v>
      </c>
      <c r="Z409" t="str">
        <f t="shared" si="75"/>
        <v>September</v>
      </c>
      <c r="AA409" t="str">
        <f t="shared" si="76"/>
        <v>November</v>
      </c>
    </row>
    <row r="410" spans="1:27" ht="45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14" t="s">
        <v>8219</v>
      </c>
      <c r="G410" t="s">
        <v>8224</v>
      </c>
      <c r="H410" t="s">
        <v>8246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66"/>
        <v>101.43766666666667</v>
      </c>
      <c r="P410" s="6">
        <f t="shared" si="67"/>
        <v>160.16473684210527</v>
      </c>
      <c r="Q410" t="str">
        <f t="shared" si="68"/>
        <v>film &amp; video</v>
      </c>
      <c r="R410" t="str">
        <f t="shared" si="69"/>
        <v>documentary</v>
      </c>
      <c r="S410" s="28">
        <f t="shared" si="70"/>
        <v>41543.527662037035</v>
      </c>
      <c r="T410" s="28">
        <f t="shared" si="71"/>
        <v>41583.569328703699</v>
      </c>
      <c r="U410">
        <f t="shared" si="72"/>
        <v>2013</v>
      </c>
      <c r="V410" s="15">
        <f t="shared" si="73"/>
        <v>41543</v>
      </c>
      <c r="W410" s="15">
        <f t="shared" si="74"/>
        <v>41583</v>
      </c>
      <c r="X410" s="15">
        <v>41543</v>
      </c>
      <c r="Y410" s="15">
        <v>41583</v>
      </c>
      <c r="Z410" t="str">
        <f t="shared" si="75"/>
        <v>September</v>
      </c>
      <c r="AA410" t="str">
        <f t="shared" si="76"/>
        <v>November</v>
      </c>
    </row>
    <row r="411" spans="1:27" ht="45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14" t="s">
        <v>8219</v>
      </c>
      <c r="G411" t="s">
        <v>8225</v>
      </c>
      <c r="H411" t="s">
        <v>8247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66"/>
        <v>136.80000000000001</v>
      </c>
      <c r="P411" s="6">
        <f t="shared" si="67"/>
        <v>45.6</v>
      </c>
      <c r="Q411" t="str">
        <f t="shared" si="68"/>
        <v>film &amp; video</v>
      </c>
      <c r="R411" t="str">
        <f t="shared" si="69"/>
        <v>documentary</v>
      </c>
      <c r="S411" s="28">
        <f t="shared" si="70"/>
        <v>42543.654444444437</v>
      </c>
      <c r="T411" s="28">
        <f t="shared" si="71"/>
        <v>42573.654444444437</v>
      </c>
      <c r="U411">
        <f t="shared" si="72"/>
        <v>2016</v>
      </c>
      <c r="V411" s="15">
        <f t="shared" si="73"/>
        <v>42543</v>
      </c>
      <c r="W411" s="15">
        <f t="shared" si="74"/>
        <v>42573</v>
      </c>
      <c r="X411" s="15">
        <v>42543</v>
      </c>
      <c r="Y411" s="15">
        <v>42573</v>
      </c>
      <c r="Z411" t="str">
        <f t="shared" si="75"/>
        <v>June</v>
      </c>
      <c r="AA411" t="str">
        <f t="shared" si="76"/>
        <v>July</v>
      </c>
    </row>
    <row r="412" spans="1:27" ht="45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14" t="s">
        <v>8219</v>
      </c>
      <c r="G412" t="s">
        <v>8229</v>
      </c>
      <c r="H412" t="s">
        <v>8251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66"/>
        <v>128.29999999999998</v>
      </c>
      <c r="P412" s="6">
        <f t="shared" si="67"/>
        <v>183.28571428571428</v>
      </c>
      <c r="Q412" t="str">
        <f t="shared" si="68"/>
        <v>film &amp; video</v>
      </c>
      <c r="R412" t="str">
        <f t="shared" si="69"/>
        <v>documentary</v>
      </c>
      <c r="S412" s="28">
        <f t="shared" si="70"/>
        <v>42113.773113425923</v>
      </c>
      <c r="T412" s="28">
        <f t="shared" si="71"/>
        <v>42173.773113425923</v>
      </c>
      <c r="U412">
        <f t="shared" si="72"/>
        <v>2015</v>
      </c>
      <c r="V412" s="15">
        <f t="shared" si="73"/>
        <v>42113</v>
      </c>
      <c r="W412" s="15">
        <f t="shared" si="74"/>
        <v>42173</v>
      </c>
      <c r="X412" s="15">
        <v>42113</v>
      </c>
      <c r="Y412" s="15">
        <v>42173</v>
      </c>
      <c r="Z412" t="str">
        <f t="shared" si="75"/>
        <v>April</v>
      </c>
      <c r="AA412" t="str">
        <f t="shared" si="76"/>
        <v>June</v>
      </c>
    </row>
    <row r="413" spans="1:27" ht="45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14" t="s">
        <v>8219</v>
      </c>
      <c r="G413" t="s">
        <v>8224</v>
      </c>
      <c r="H413" t="s">
        <v>8246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66"/>
        <v>101.05</v>
      </c>
      <c r="P413" s="6">
        <f t="shared" si="67"/>
        <v>125.78838174273859</v>
      </c>
      <c r="Q413" t="str">
        <f t="shared" si="68"/>
        <v>film &amp; video</v>
      </c>
      <c r="R413" t="str">
        <f t="shared" si="69"/>
        <v>documentary</v>
      </c>
      <c r="S413" s="28">
        <f t="shared" si="70"/>
        <v>41597.967638888884</v>
      </c>
      <c r="T413" s="28">
        <f t="shared" si="71"/>
        <v>41630</v>
      </c>
      <c r="U413">
        <f t="shared" si="72"/>
        <v>2013</v>
      </c>
      <c r="V413" s="15">
        <f t="shared" si="73"/>
        <v>41597</v>
      </c>
      <c r="W413" s="15">
        <f t="shared" si="74"/>
        <v>41630</v>
      </c>
      <c r="X413" s="15">
        <v>41597</v>
      </c>
      <c r="Y413" s="15">
        <v>41630</v>
      </c>
      <c r="Z413" t="str">
        <f t="shared" si="75"/>
        <v>November</v>
      </c>
      <c r="AA413" t="str">
        <f t="shared" si="76"/>
        <v>December</v>
      </c>
    </row>
    <row r="414" spans="1:27" ht="45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14" t="s">
        <v>8219</v>
      </c>
      <c r="G414" t="s">
        <v>8224</v>
      </c>
      <c r="H414" t="s">
        <v>8246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66"/>
        <v>126.84</v>
      </c>
      <c r="P414" s="6">
        <f t="shared" si="67"/>
        <v>57.654545454545456</v>
      </c>
      <c r="Q414" t="str">
        <f t="shared" si="68"/>
        <v>film &amp; video</v>
      </c>
      <c r="R414" t="str">
        <f t="shared" si="69"/>
        <v>documentary</v>
      </c>
      <c r="S414" s="28">
        <f t="shared" si="70"/>
        <v>41099.534467592588</v>
      </c>
      <c r="T414" s="28">
        <f t="shared" si="71"/>
        <v>41115.534467592588</v>
      </c>
      <c r="U414">
        <f t="shared" si="72"/>
        <v>2012</v>
      </c>
      <c r="V414" s="15">
        <f t="shared" si="73"/>
        <v>41099</v>
      </c>
      <c r="W414" s="15">
        <f t="shared" si="74"/>
        <v>41115</v>
      </c>
      <c r="X414" s="15">
        <v>41099</v>
      </c>
      <c r="Y414" s="15">
        <v>41115</v>
      </c>
      <c r="Z414" t="str">
        <f t="shared" si="75"/>
        <v>July</v>
      </c>
      <c r="AA414" t="str">
        <f t="shared" si="76"/>
        <v>July</v>
      </c>
    </row>
    <row r="415" spans="1:27" ht="45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14" t="s">
        <v>8219</v>
      </c>
      <c r="G415" t="s">
        <v>8224</v>
      </c>
      <c r="H415" t="s">
        <v>8246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66"/>
        <v>105.0859375</v>
      </c>
      <c r="P415" s="6">
        <f t="shared" si="67"/>
        <v>78.660818713450297</v>
      </c>
      <c r="Q415" t="str">
        <f t="shared" si="68"/>
        <v>film &amp; video</v>
      </c>
      <c r="R415" t="str">
        <f t="shared" si="69"/>
        <v>documentary</v>
      </c>
      <c r="S415" s="28">
        <f t="shared" si="70"/>
        <v>41079.66910879629</v>
      </c>
      <c r="T415" s="28">
        <f t="shared" si="71"/>
        <v>41109.66910879629</v>
      </c>
      <c r="U415">
        <f t="shared" si="72"/>
        <v>2012</v>
      </c>
      <c r="V415" s="15">
        <f t="shared" si="73"/>
        <v>41079</v>
      </c>
      <c r="W415" s="15">
        <f t="shared" si="74"/>
        <v>41109</v>
      </c>
      <c r="X415" s="15">
        <v>41079</v>
      </c>
      <c r="Y415" s="15">
        <v>41109</v>
      </c>
      <c r="Z415" t="str">
        <f t="shared" si="75"/>
        <v>June</v>
      </c>
      <c r="AA415" t="str">
        <f t="shared" si="76"/>
        <v>July</v>
      </c>
    </row>
    <row r="416" spans="1:27" ht="45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14" t="s">
        <v>8219</v>
      </c>
      <c r="G416" t="s">
        <v>8224</v>
      </c>
      <c r="H416" t="s">
        <v>8246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66"/>
        <v>102.85405405405406</v>
      </c>
      <c r="P416" s="6">
        <f t="shared" si="67"/>
        <v>91.480769230769226</v>
      </c>
      <c r="Q416" t="str">
        <f t="shared" si="68"/>
        <v>film &amp; video</v>
      </c>
      <c r="R416" t="str">
        <f t="shared" si="69"/>
        <v>documentary</v>
      </c>
      <c r="S416" s="28">
        <f t="shared" si="70"/>
        <v>41528.85491898148</v>
      </c>
      <c r="T416" s="28">
        <f t="shared" si="71"/>
        <v>41558.85491898148</v>
      </c>
      <c r="U416">
        <f t="shared" si="72"/>
        <v>2013</v>
      </c>
      <c r="V416" s="15">
        <f t="shared" si="73"/>
        <v>41528</v>
      </c>
      <c r="W416" s="15">
        <f t="shared" si="74"/>
        <v>41558</v>
      </c>
      <c r="X416" s="15">
        <v>41528</v>
      </c>
      <c r="Y416" s="15">
        <v>41558</v>
      </c>
      <c r="Z416" t="str">
        <f t="shared" si="75"/>
        <v>September</v>
      </c>
      <c r="AA416" t="str">
        <f t="shared" si="76"/>
        <v>October</v>
      </c>
    </row>
    <row r="417" spans="1:27" ht="60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14" t="s">
        <v>8219</v>
      </c>
      <c r="G417" t="s">
        <v>8229</v>
      </c>
      <c r="H417" t="s">
        <v>8251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66"/>
        <v>102.14714285714285</v>
      </c>
      <c r="P417" s="6">
        <f t="shared" si="67"/>
        <v>68.09809523809524</v>
      </c>
      <c r="Q417" t="str">
        <f t="shared" si="68"/>
        <v>film &amp; video</v>
      </c>
      <c r="R417" t="str">
        <f t="shared" si="69"/>
        <v>documentary</v>
      </c>
      <c r="S417" s="28">
        <f t="shared" si="70"/>
        <v>41904.643541666665</v>
      </c>
      <c r="T417" s="28">
        <f t="shared" si="71"/>
        <v>41929.291666666664</v>
      </c>
      <c r="U417">
        <f t="shared" si="72"/>
        <v>2014</v>
      </c>
      <c r="V417" s="15">
        <f t="shared" si="73"/>
        <v>41904</v>
      </c>
      <c r="W417" s="15">
        <f t="shared" si="74"/>
        <v>41929</v>
      </c>
      <c r="X417" s="15">
        <v>41904</v>
      </c>
      <c r="Y417" s="15">
        <v>41929</v>
      </c>
      <c r="Z417" t="str">
        <f t="shared" si="75"/>
        <v>September</v>
      </c>
      <c r="AA417" t="str">
        <f t="shared" si="76"/>
        <v>October</v>
      </c>
    </row>
    <row r="418" spans="1:27" ht="30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14" t="s">
        <v>8219</v>
      </c>
      <c r="G418" t="s">
        <v>8224</v>
      </c>
      <c r="H418" t="s">
        <v>8246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66"/>
        <v>120.21700000000001</v>
      </c>
      <c r="P418" s="6">
        <f t="shared" si="67"/>
        <v>48.086800000000004</v>
      </c>
      <c r="Q418" t="str">
        <f t="shared" si="68"/>
        <v>film &amp; video</v>
      </c>
      <c r="R418" t="str">
        <f t="shared" si="69"/>
        <v>documentary</v>
      </c>
      <c r="S418" s="28">
        <f t="shared" si="70"/>
        <v>41648.187858796293</v>
      </c>
      <c r="T418" s="28">
        <f t="shared" si="71"/>
        <v>41678.187858796293</v>
      </c>
      <c r="U418">
        <f t="shared" si="72"/>
        <v>2014</v>
      </c>
      <c r="V418" s="15">
        <f t="shared" si="73"/>
        <v>41648</v>
      </c>
      <c r="W418" s="15">
        <f t="shared" si="74"/>
        <v>41678</v>
      </c>
      <c r="X418" s="15">
        <v>41648</v>
      </c>
      <c r="Y418" s="15">
        <v>41678</v>
      </c>
      <c r="Z418" t="str">
        <f t="shared" si="75"/>
        <v>January</v>
      </c>
      <c r="AA418" t="str">
        <f t="shared" si="76"/>
        <v>February</v>
      </c>
    </row>
    <row r="419" spans="1:27" ht="45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14" t="s">
        <v>8219</v>
      </c>
      <c r="G419" t="s">
        <v>8224</v>
      </c>
      <c r="H419" t="s">
        <v>8246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66"/>
        <v>100.24761904761905</v>
      </c>
      <c r="P419" s="6">
        <f t="shared" si="67"/>
        <v>202.42307692307693</v>
      </c>
      <c r="Q419" t="str">
        <f t="shared" si="68"/>
        <v>film &amp; video</v>
      </c>
      <c r="R419" t="str">
        <f t="shared" si="69"/>
        <v>documentary</v>
      </c>
      <c r="S419" s="28">
        <f t="shared" si="70"/>
        <v>41360.762268518512</v>
      </c>
      <c r="T419" s="28">
        <f t="shared" si="71"/>
        <v>41371.981249999997</v>
      </c>
      <c r="U419">
        <f t="shared" si="72"/>
        <v>2013</v>
      </c>
      <c r="V419" s="15">
        <f t="shared" si="73"/>
        <v>41360</v>
      </c>
      <c r="W419" s="15">
        <f t="shared" si="74"/>
        <v>41371</v>
      </c>
      <c r="X419" s="15">
        <v>41360</v>
      </c>
      <c r="Y419" s="15">
        <v>41371</v>
      </c>
      <c r="Z419" t="str">
        <f t="shared" si="75"/>
        <v>March</v>
      </c>
      <c r="AA419" t="str">
        <f t="shared" si="76"/>
        <v>April</v>
      </c>
    </row>
    <row r="420" spans="1:27" ht="45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14" t="s">
        <v>8219</v>
      </c>
      <c r="G420" t="s">
        <v>8224</v>
      </c>
      <c r="H420" t="s">
        <v>8246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66"/>
        <v>100.63392857142857</v>
      </c>
      <c r="P420" s="6">
        <f t="shared" si="67"/>
        <v>216.75</v>
      </c>
      <c r="Q420" t="str">
        <f t="shared" si="68"/>
        <v>film &amp; video</v>
      </c>
      <c r="R420" t="str">
        <f t="shared" si="69"/>
        <v>documentary</v>
      </c>
      <c r="S420" s="28">
        <f t="shared" si="70"/>
        <v>42178.07403935185</v>
      </c>
      <c r="T420" s="28">
        <f t="shared" si="71"/>
        <v>42208.07403935185</v>
      </c>
      <c r="U420">
        <f t="shared" si="72"/>
        <v>2015</v>
      </c>
      <c r="V420" s="15">
        <f t="shared" si="73"/>
        <v>42178</v>
      </c>
      <c r="W420" s="15">
        <f t="shared" si="74"/>
        <v>42208</v>
      </c>
      <c r="X420" s="15">
        <v>42178</v>
      </c>
      <c r="Y420" s="15">
        <v>42208</v>
      </c>
      <c r="Z420" t="str">
        <f t="shared" si="75"/>
        <v>June</v>
      </c>
      <c r="AA420" t="str">
        <f t="shared" si="76"/>
        <v>July</v>
      </c>
    </row>
    <row r="421" spans="1:27" ht="45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14" t="s">
        <v>8219</v>
      </c>
      <c r="G421" t="s">
        <v>8224</v>
      </c>
      <c r="H421" t="s">
        <v>8246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66"/>
        <v>100.4375</v>
      </c>
      <c r="P421" s="6">
        <f t="shared" si="67"/>
        <v>110.06849315068493</v>
      </c>
      <c r="Q421" t="str">
        <f t="shared" si="68"/>
        <v>film &amp; video</v>
      </c>
      <c r="R421" t="str">
        <f t="shared" si="69"/>
        <v>documentary</v>
      </c>
      <c r="S421" s="28">
        <f t="shared" si="70"/>
        <v>41394.634108796294</v>
      </c>
      <c r="T421" s="28">
        <f t="shared" si="71"/>
        <v>41454.634108796294</v>
      </c>
      <c r="U421">
        <f t="shared" si="72"/>
        <v>2013</v>
      </c>
      <c r="V421" s="15">
        <f t="shared" si="73"/>
        <v>41394</v>
      </c>
      <c r="W421" s="15">
        <f t="shared" si="74"/>
        <v>41454</v>
      </c>
      <c r="X421" s="15">
        <v>41394</v>
      </c>
      <c r="Y421" s="15">
        <v>41454</v>
      </c>
      <c r="Z421" t="str">
        <f t="shared" si="75"/>
        <v>April</v>
      </c>
      <c r="AA421" t="str">
        <f t="shared" si="76"/>
        <v>June</v>
      </c>
    </row>
    <row r="422" spans="1:27" ht="45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14" t="s">
        <v>8221</v>
      </c>
      <c r="G422" t="s">
        <v>8224</v>
      </c>
      <c r="H422" t="s">
        <v>8246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66"/>
        <v>0.43939393939393934</v>
      </c>
      <c r="P422" s="6">
        <f t="shared" si="67"/>
        <v>4.833333333333333</v>
      </c>
      <c r="Q422" t="str">
        <f t="shared" si="68"/>
        <v>film &amp; video</v>
      </c>
      <c r="R422" t="str">
        <f t="shared" si="69"/>
        <v>animation</v>
      </c>
      <c r="S422" s="28">
        <f t="shared" si="70"/>
        <v>41682.028136574074</v>
      </c>
      <c r="T422" s="28">
        <f t="shared" si="71"/>
        <v>41711.986469907402</v>
      </c>
      <c r="U422">
        <f t="shared" si="72"/>
        <v>2014</v>
      </c>
      <c r="V422" s="15">
        <f t="shared" si="73"/>
        <v>41682</v>
      </c>
      <c r="W422" s="15">
        <f t="shared" si="74"/>
        <v>41711</v>
      </c>
      <c r="X422" s="15">
        <v>41682</v>
      </c>
      <c r="Y422" s="15">
        <v>41711</v>
      </c>
      <c r="Z422" t="str">
        <f t="shared" si="75"/>
        <v>February</v>
      </c>
      <c r="AA422" t="str">
        <f t="shared" si="76"/>
        <v>March</v>
      </c>
    </row>
    <row r="423" spans="1:27" ht="45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14" t="s">
        <v>8221</v>
      </c>
      <c r="G423" t="s">
        <v>8224</v>
      </c>
      <c r="H423" t="s">
        <v>8246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66"/>
        <v>2.0066666666666668</v>
      </c>
      <c r="P423" s="6">
        <f t="shared" si="67"/>
        <v>50.166666666666664</v>
      </c>
      <c r="Q423" t="str">
        <f t="shared" si="68"/>
        <v>film &amp; video</v>
      </c>
      <c r="R423" t="str">
        <f t="shared" si="69"/>
        <v>animation</v>
      </c>
      <c r="S423" s="28">
        <f t="shared" si="70"/>
        <v>42177.283055555548</v>
      </c>
      <c r="T423" s="28">
        <f t="shared" si="71"/>
        <v>42237.283055555548</v>
      </c>
      <c r="U423">
        <f t="shared" si="72"/>
        <v>2015</v>
      </c>
      <c r="V423" s="15">
        <f t="shared" si="73"/>
        <v>42177</v>
      </c>
      <c r="W423" s="15">
        <f t="shared" si="74"/>
        <v>42237</v>
      </c>
      <c r="X423" s="15">
        <v>42177</v>
      </c>
      <c r="Y423" s="15">
        <v>42237</v>
      </c>
      <c r="Z423" t="str">
        <f t="shared" si="75"/>
        <v>June</v>
      </c>
      <c r="AA423" t="str">
        <f t="shared" si="76"/>
        <v>August</v>
      </c>
    </row>
    <row r="424" spans="1:27" ht="45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14" t="s">
        <v>8221</v>
      </c>
      <c r="G424" t="s">
        <v>8224</v>
      </c>
      <c r="H424" t="s">
        <v>8246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66"/>
        <v>1.075</v>
      </c>
      <c r="P424" s="6">
        <f t="shared" si="67"/>
        <v>35.833333333333336</v>
      </c>
      <c r="Q424" t="str">
        <f t="shared" si="68"/>
        <v>film &amp; video</v>
      </c>
      <c r="R424" t="str">
        <f t="shared" si="69"/>
        <v>animation</v>
      </c>
      <c r="S424" s="28">
        <f t="shared" si="70"/>
        <v>41863.052048611113</v>
      </c>
      <c r="T424" s="28">
        <f t="shared" si="71"/>
        <v>41893.052048611113</v>
      </c>
      <c r="U424">
        <f t="shared" si="72"/>
        <v>2014</v>
      </c>
      <c r="V424" s="15">
        <f t="shared" si="73"/>
        <v>41863</v>
      </c>
      <c r="W424" s="15">
        <f t="shared" si="74"/>
        <v>41893</v>
      </c>
      <c r="X424" s="15">
        <v>41863</v>
      </c>
      <c r="Y424" s="15">
        <v>41893</v>
      </c>
      <c r="Z424" t="str">
        <f t="shared" si="75"/>
        <v>August</v>
      </c>
      <c r="AA424" t="str">
        <f t="shared" si="76"/>
        <v>September</v>
      </c>
    </row>
    <row r="425" spans="1:27" ht="45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14" t="s">
        <v>8221</v>
      </c>
      <c r="G425" t="s">
        <v>8224</v>
      </c>
      <c r="H425" t="s">
        <v>8246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66"/>
        <v>0.76500000000000001</v>
      </c>
      <c r="P425" s="6">
        <f t="shared" si="67"/>
        <v>11.76923076923077</v>
      </c>
      <c r="Q425" t="str">
        <f t="shared" si="68"/>
        <v>film &amp; video</v>
      </c>
      <c r="R425" t="str">
        <f t="shared" si="69"/>
        <v>animation</v>
      </c>
      <c r="S425" s="28">
        <f t="shared" si="70"/>
        <v>41400.717939814815</v>
      </c>
      <c r="T425" s="28">
        <f t="shared" si="71"/>
        <v>41430.717939814815</v>
      </c>
      <c r="U425">
        <f t="shared" si="72"/>
        <v>2013</v>
      </c>
      <c r="V425" s="15">
        <f t="shared" si="73"/>
        <v>41400</v>
      </c>
      <c r="W425" s="15">
        <f t="shared" si="74"/>
        <v>41430</v>
      </c>
      <c r="X425" s="15">
        <v>41400</v>
      </c>
      <c r="Y425" s="15">
        <v>41430</v>
      </c>
      <c r="Z425" t="str">
        <f t="shared" si="75"/>
        <v>May</v>
      </c>
      <c r="AA425" t="str">
        <f t="shared" si="76"/>
        <v>June</v>
      </c>
    </row>
    <row r="426" spans="1:27" ht="45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14" t="s">
        <v>8221</v>
      </c>
      <c r="G426" t="s">
        <v>8224</v>
      </c>
      <c r="H426" t="s">
        <v>8246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66"/>
        <v>6.7966666666666677</v>
      </c>
      <c r="P426" s="6">
        <f t="shared" si="67"/>
        <v>40.78</v>
      </c>
      <c r="Q426" t="str">
        <f t="shared" si="68"/>
        <v>film &amp; video</v>
      </c>
      <c r="R426" t="str">
        <f t="shared" si="69"/>
        <v>animation</v>
      </c>
      <c r="S426" s="28">
        <f t="shared" si="70"/>
        <v>40934.167812499996</v>
      </c>
      <c r="T426" s="28">
        <f t="shared" si="71"/>
        <v>40994.126145833332</v>
      </c>
      <c r="U426">
        <f t="shared" si="72"/>
        <v>2012</v>
      </c>
      <c r="V426" s="15">
        <f t="shared" si="73"/>
        <v>40934</v>
      </c>
      <c r="W426" s="15">
        <f t="shared" si="74"/>
        <v>40994</v>
      </c>
      <c r="X426" s="15">
        <v>40934</v>
      </c>
      <c r="Y426" s="15">
        <v>40994</v>
      </c>
      <c r="Z426" t="str">
        <f t="shared" si="75"/>
        <v>January</v>
      </c>
      <c r="AA426" t="str">
        <f t="shared" si="76"/>
        <v>March</v>
      </c>
    </row>
    <row r="427" spans="1:27" ht="45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14" t="s">
        <v>8221</v>
      </c>
      <c r="G427" t="s">
        <v>8224</v>
      </c>
      <c r="H427" t="s">
        <v>8246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66"/>
        <v>1.2E-2</v>
      </c>
      <c r="P427" s="6">
        <f t="shared" si="67"/>
        <v>3</v>
      </c>
      <c r="Q427" t="str">
        <f t="shared" si="68"/>
        <v>film &amp; video</v>
      </c>
      <c r="R427" t="str">
        <f t="shared" si="69"/>
        <v>animation</v>
      </c>
      <c r="S427" s="28">
        <f t="shared" si="70"/>
        <v>42275.652824074066</v>
      </c>
      <c r="T427" s="28">
        <f t="shared" si="71"/>
        <v>42335.694490740738</v>
      </c>
      <c r="U427">
        <f t="shared" si="72"/>
        <v>2015</v>
      </c>
      <c r="V427" s="15">
        <f t="shared" si="73"/>
        <v>42275</v>
      </c>
      <c r="W427" s="15">
        <f t="shared" si="74"/>
        <v>42335</v>
      </c>
      <c r="X427" s="15">
        <v>42275</v>
      </c>
      <c r="Y427" s="15">
        <v>42335</v>
      </c>
      <c r="Z427" t="str">
        <f t="shared" si="75"/>
        <v>September</v>
      </c>
      <c r="AA427" t="str">
        <f t="shared" si="76"/>
        <v>November</v>
      </c>
    </row>
    <row r="428" spans="1:27" ht="45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14" t="s">
        <v>8221</v>
      </c>
      <c r="G428" t="s">
        <v>8224</v>
      </c>
      <c r="H428" t="s">
        <v>8246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66"/>
        <v>1.3299999999999998</v>
      </c>
      <c r="P428" s="6">
        <f t="shared" si="67"/>
        <v>16.625</v>
      </c>
      <c r="Q428" t="str">
        <f t="shared" si="68"/>
        <v>film &amp; video</v>
      </c>
      <c r="R428" t="str">
        <f t="shared" si="69"/>
        <v>animation</v>
      </c>
      <c r="S428" s="28">
        <f t="shared" si="70"/>
        <v>42400.503634259258</v>
      </c>
      <c r="T428" s="28">
        <f t="shared" si="71"/>
        <v>42430.503634259258</v>
      </c>
      <c r="U428">
        <f t="shared" si="72"/>
        <v>2016</v>
      </c>
      <c r="V428" s="15">
        <f t="shared" si="73"/>
        <v>42400</v>
      </c>
      <c r="W428" s="15">
        <f t="shared" si="74"/>
        <v>42430</v>
      </c>
      <c r="X428" s="15">
        <v>42400</v>
      </c>
      <c r="Y428" s="15">
        <v>42430</v>
      </c>
      <c r="Z428" t="str">
        <f t="shared" si="75"/>
        <v>January</v>
      </c>
      <c r="AA428" t="str">
        <f t="shared" si="76"/>
        <v>March</v>
      </c>
    </row>
    <row r="429" spans="1:27" ht="45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14" t="s">
        <v>8221</v>
      </c>
      <c r="G429" t="s">
        <v>8224</v>
      </c>
      <c r="H429" t="s">
        <v>8246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66"/>
        <v>0</v>
      </c>
      <c r="P429" s="6" t="e">
        <f t="shared" si="67"/>
        <v>#DIV/0!</v>
      </c>
      <c r="Q429" t="str">
        <f t="shared" si="68"/>
        <v>film &amp; video</v>
      </c>
      <c r="R429" t="str">
        <f t="shared" si="69"/>
        <v>animation</v>
      </c>
      <c r="S429" s="28">
        <f t="shared" si="70"/>
        <v>42285.700694444444</v>
      </c>
      <c r="T429" s="28">
        <f t="shared" si="71"/>
        <v>42299.582638888889</v>
      </c>
      <c r="U429">
        <f t="shared" si="72"/>
        <v>2015</v>
      </c>
      <c r="V429" s="15">
        <f t="shared" si="73"/>
        <v>42285</v>
      </c>
      <c r="W429" s="15">
        <f t="shared" si="74"/>
        <v>42299</v>
      </c>
      <c r="X429" s="15">
        <v>42285</v>
      </c>
      <c r="Y429" s="15">
        <v>42299</v>
      </c>
      <c r="Z429" t="str">
        <f t="shared" si="75"/>
        <v>October</v>
      </c>
      <c r="AA429" t="str">
        <f t="shared" si="76"/>
        <v>October</v>
      </c>
    </row>
    <row r="430" spans="1:27" ht="30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14" t="s">
        <v>8221</v>
      </c>
      <c r="G430" t="s">
        <v>8224</v>
      </c>
      <c r="H430" t="s">
        <v>8246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66"/>
        <v>5.6333333333333329</v>
      </c>
      <c r="P430" s="6">
        <f t="shared" si="67"/>
        <v>52</v>
      </c>
      <c r="Q430" t="str">
        <f t="shared" si="68"/>
        <v>film &amp; video</v>
      </c>
      <c r="R430" t="str">
        <f t="shared" si="69"/>
        <v>animation</v>
      </c>
      <c r="S430" s="28">
        <f t="shared" si="70"/>
        <v>41778.558391203704</v>
      </c>
      <c r="T430" s="28">
        <f t="shared" si="71"/>
        <v>41806.708333333328</v>
      </c>
      <c r="U430">
        <f t="shared" si="72"/>
        <v>2014</v>
      </c>
      <c r="V430" s="15">
        <f t="shared" si="73"/>
        <v>41778</v>
      </c>
      <c r="W430" s="15">
        <f t="shared" si="74"/>
        <v>41806</v>
      </c>
      <c r="X430" s="15">
        <v>41778</v>
      </c>
      <c r="Y430" s="15">
        <v>41806</v>
      </c>
      <c r="Z430" t="str">
        <f t="shared" si="75"/>
        <v>May</v>
      </c>
      <c r="AA430" t="str">
        <f t="shared" si="76"/>
        <v>June</v>
      </c>
    </row>
    <row r="431" spans="1:27" ht="60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14" t="s">
        <v>8221</v>
      </c>
      <c r="G431" t="s">
        <v>8224</v>
      </c>
      <c r="H431" t="s">
        <v>8246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66"/>
        <v>0</v>
      </c>
      <c r="P431" s="6" t="e">
        <f t="shared" si="67"/>
        <v>#DIV/0!</v>
      </c>
      <c r="Q431" t="str">
        <f t="shared" si="68"/>
        <v>film &amp; video</v>
      </c>
      <c r="R431" t="str">
        <f t="shared" si="69"/>
        <v>animation</v>
      </c>
      <c r="S431" s="28">
        <f t="shared" si="70"/>
        <v>40070.693078703705</v>
      </c>
      <c r="T431" s="28">
        <f t="shared" si="71"/>
        <v>40143.999305555553</v>
      </c>
      <c r="U431">
        <f t="shared" si="72"/>
        <v>2009</v>
      </c>
      <c r="V431" s="15">
        <f t="shared" si="73"/>
        <v>40070</v>
      </c>
      <c r="W431" s="15">
        <f t="shared" si="74"/>
        <v>40143</v>
      </c>
      <c r="X431" s="15">
        <v>40070</v>
      </c>
      <c r="Y431" s="15">
        <v>40143</v>
      </c>
      <c r="Z431" t="str">
        <f t="shared" si="75"/>
        <v>September</v>
      </c>
      <c r="AA431" t="str">
        <f t="shared" si="76"/>
        <v>November</v>
      </c>
    </row>
    <row r="432" spans="1:27" ht="30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14" t="s">
        <v>8221</v>
      </c>
      <c r="G432" t="s">
        <v>8224</v>
      </c>
      <c r="H432" t="s">
        <v>8246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66"/>
        <v>2.4</v>
      </c>
      <c r="P432" s="6">
        <f t="shared" si="67"/>
        <v>4.8</v>
      </c>
      <c r="Q432" t="str">
        <f t="shared" si="68"/>
        <v>film &amp; video</v>
      </c>
      <c r="R432" t="str">
        <f t="shared" si="69"/>
        <v>animation</v>
      </c>
      <c r="S432" s="28">
        <f t="shared" si="70"/>
        <v>41512.898923611108</v>
      </c>
      <c r="T432" s="28">
        <f t="shared" si="71"/>
        <v>41527.898923611108</v>
      </c>
      <c r="U432">
        <f t="shared" si="72"/>
        <v>2013</v>
      </c>
      <c r="V432" s="15">
        <f t="shared" si="73"/>
        <v>41512</v>
      </c>
      <c r="W432" s="15">
        <f t="shared" si="74"/>
        <v>41527</v>
      </c>
      <c r="X432" s="15">
        <v>41512</v>
      </c>
      <c r="Y432" s="15">
        <v>41527</v>
      </c>
      <c r="Z432" t="str">
        <f t="shared" si="75"/>
        <v>August</v>
      </c>
      <c r="AA432" t="str">
        <f t="shared" si="76"/>
        <v>September</v>
      </c>
    </row>
    <row r="433" spans="1:27" ht="45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14" t="s">
        <v>8221</v>
      </c>
      <c r="G433" t="s">
        <v>8225</v>
      </c>
      <c r="H433" t="s">
        <v>8247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66"/>
        <v>13.833333333333334</v>
      </c>
      <c r="P433" s="6">
        <f t="shared" si="67"/>
        <v>51.875</v>
      </c>
      <c r="Q433" t="str">
        <f t="shared" si="68"/>
        <v>film &amp; video</v>
      </c>
      <c r="R433" t="str">
        <f t="shared" si="69"/>
        <v>animation</v>
      </c>
      <c r="S433" s="28">
        <f t="shared" si="70"/>
        <v>42526.662997685184</v>
      </c>
      <c r="T433" s="28">
        <f t="shared" si="71"/>
        <v>42556.662997685184</v>
      </c>
      <c r="U433">
        <f t="shared" si="72"/>
        <v>2016</v>
      </c>
      <c r="V433" s="15">
        <f t="shared" si="73"/>
        <v>42526</v>
      </c>
      <c r="W433" s="15">
        <f t="shared" si="74"/>
        <v>42556</v>
      </c>
      <c r="X433" s="15">
        <v>42526</v>
      </c>
      <c r="Y433" s="15">
        <v>42556</v>
      </c>
      <c r="Z433" t="str">
        <f t="shared" si="75"/>
        <v>June</v>
      </c>
      <c r="AA433" t="str">
        <f t="shared" si="76"/>
        <v>July</v>
      </c>
    </row>
    <row r="434" spans="1:27" ht="45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14" t="s">
        <v>8221</v>
      </c>
      <c r="G434" t="s">
        <v>8224</v>
      </c>
      <c r="H434" t="s">
        <v>8246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66"/>
        <v>9.5</v>
      </c>
      <c r="P434" s="6">
        <f t="shared" si="67"/>
        <v>71.25</v>
      </c>
      <c r="Q434" t="str">
        <f t="shared" si="68"/>
        <v>film &amp; video</v>
      </c>
      <c r="R434" t="str">
        <f t="shared" si="69"/>
        <v>animation</v>
      </c>
      <c r="S434" s="28">
        <f t="shared" si="70"/>
        <v>42238.51829861111</v>
      </c>
      <c r="T434" s="28">
        <f t="shared" si="71"/>
        <v>42298.51829861111</v>
      </c>
      <c r="U434">
        <f t="shared" si="72"/>
        <v>2015</v>
      </c>
      <c r="V434" s="15">
        <f t="shared" si="73"/>
        <v>42238</v>
      </c>
      <c r="W434" s="15">
        <f t="shared" si="74"/>
        <v>42298</v>
      </c>
      <c r="X434" s="15">
        <v>42238</v>
      </c>
      <c r="Y434" s="15">
        <v>42298</v>
      </c>
      <c r="Z434" t="str">
        <f t="shared" si="75"/>
        <v>August</v>
      </c>
      <c r="AA434" t="str">
        <f t="shared" si="76"/>
        <v>October</v>
      </c>
    </row>
    <row r="435" spans="1:27" ht="60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14" t="s">
        <v>8221</v>
      </c>
      <c r="G435" t="s">
        <v>8224</v>
      </c>
      <c r="H435" t="s">
        <v>8246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66"/>
        <v>0</v>
      </c>
      <c r="P435" s="6" t="e">
        <f t="shared" si="67"/>
        <v>#DIV/0!</v>
      </c>
      <c r="Q435" t="str">
        <f t="shared" si="68"/>
        <v>film &amp; video</v>
      </c>
      <c r="R435" t="str">
        <f t="shared" si="69"/>
        <v>animation</v>
      </c>
      <c r="S435" s="28">
        <f t="shared" si="70"/>
        <v>42228.421550925923</v>
      </c>
      <c r="T435" s="28">
        <f t="shared" si="71"/>
        <v>42288.421550925923</v>
      </c>
      <c r="U435">
        <f t="shared" si="72"/>
        <v>2015</v>
      </c>
      <c r="V435" s="15">
        <f t="shared" si="73"/>
        <v>42228</v>
      </c>
      <c r="W435" s="15">
        <f t="shared" si="74"/>
        <v>42288</v>
      </c>
      <c r="X435" s="15">
        <v>42228</v>
      </c>
      <c r="Y435" s="15">
        <v>42288</v>
      </c>
      <c r="Z435" t="str">
        <f t="shared" si="75"/>
        <v>August</v>
      </c>
      <c r="AA435" t="str">
        <f t="shared" si="76"/>
        <v>October</v>
      </c>
    </row>
    <row r="436" spans="1:27" ht="45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14" t="s">
        <v>8221</v>
      </c>
      <c r="G436" t="s">
        <v>8224</v>
      </c>
      <c r="H436" t="s">
        <v>8246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66"/>
        <v>5</v>
      </c>
      <c r="P436" s="6">
        <f t="shared" si="67"/>
        <v>62.5</v>
      </c>
      <c r="Q436" t="str">
        <f t="shared" si="68"/>
        <v>film &amp; video</v>
      </c>
      <c r="R436" t="str">
        <f t="shared" si="69"/>
        <v>animation</v>
      </c>
      <c r="S436" s="28">
        <f t="shared" si="70"/>
        <v>41576.626180555555</v>
      </c>
      <c r="T436" s="28">
        <f t="shared" si="71"/>
        <v>41609.667847222219</v>
      </c>
      <c r="U436">
        <f t="shared" si="72"/>
        <v>2013</v>
      </c>
      <c r="V436" s="15">
        <f t="shared" si="73"/>
        <v>41576</v>
      </c>
      <c r="W436" s="15">
        <f t="shared" si="74"/>
        <v>41609</v>
      </c>
      <c r="X436" s="15">
        <v>41576</v>
      </c>
      <c r="Y436" s="15">
        <v>41609</v>
      </c>
      <c r="Z436" t="str">
        <f t="shared" si="75"/>
        <v>October</v>
      </c>
      <c r="AA436" t="str">
        <f t="shared" si="76"/>
        <v>December</v>
      </c>
    </row>
    <row r="437" spans="1:27" ht="45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14" t="s">
        <v>8221</v>
      </c>
      <c r="G437" t="s">
        <v>8224</v>
      </c>
      <c r="H437" t="s">
        <v>8246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66"/>
        <v>2.7272727272727275E-3</v>
      </c>
      <c r="P437" s="6">
        <f t="shared" si="67"/>
        <v>1</v>
      </c>
      <c r="Q437" t="str">
        <f t="shared" si="68"/>
        <v>film &amp; video</v>
      </c>
      <c r="R437" t="str">
        <f t="shared" si="69"/>
        <v>animation</v>
      </c>
      <c r="S437" s="28">
        <f t="shared" si="70"/>
        <v>41500.539120370369</v>
      </c>
      <c r="T437" s="28">
        <f t="shared" si="71"/>
        <v>41530.539120370369</v>
      </c>
      <c r="U437">
        <f t="shared" si="72"/>
        <v>2013</v>
      </c>
      <c r="V437" s="15">
        <f t="shared" si="73"/>
        <v>41500</v>
      </c>
      <c r="W437" s="15">
        <f t="shared" si="74"/>
        <v>41530</v>
      </c>
      <c r="X437" s="15">
        <v>41500</v>
      </c>
      <c r="Y437" s="15">
        <v>41530</v>
      </c>
      <c r="Z437" t="str">
        <f t="shared" si="75"/>
        <v>August</v>
      </c>
      <c r="AA437" t="str">
        <f t="shared" si="76"/>
        <v>September</v>
      </c>
    </row>
    <row r="438" spans="1:27" ht="45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14" t="s">
        <v>8221</v>
      </c>
      <c r="G438" t="s">
        <v>8224</v>
      </c>
      <c r="H438" t="s">
        <v>8246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66"/>
        <v>0</v>
      </c>
      <c r="P438" s="6" t="e">
        <f t="shared" si="67"/>
        <v>#DIV/0!</v>
      </c>
      <c r="Q438" t="str">
        <f t="shared" si="68"/>
        <v>film &amp; video</v>
      </c>
      <c r="R438" t="str">
        <f t="shared" si="69"/>
        <v>animation</v>
      </c>
      <c r="S438" s="28">
        <f t="shared" si="70"/>
        <v>41456.154085648144</v>
      </c>
      <c r="T438" s="28">
        <f t="shared" si="71"/>
        <v>41486.154085648144</v>
      </c>
      <c r="U438">
        <f t="shared" si="72"/>
        <v>2013</v>
      </c>
      <c r="V438" s="15">
        <f t="shared" si="73"/>
        <v>41456</v>
      </c>
      <c r="W438" s="15">
        <f t="shared" si="74"/>
        <v>41486</v>
      </c>
      <c r="X438" s="15">
        <v>41456</v>
      </c>
      <c r="Y438" s="15">
        <v>41486</v>
      </c>
      <c r="Z438" t="str">
        <f t="shared" si="75"/>
        <v>July</v>
      </c>
      <c r="AA438" t="str">
        <f t="shared" si="76"/>
        <v>July</v>
      </c>
    </row>
    <row r="439" spans="1:27" ht="45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14" t="s">
        <v>8221</v>
      </c>
      <c r="G439" t="s">
        <v>8229</v>
      </c>
      <c r="H439" t="s">
        <v>8251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66"/>
        <v>0</v>
      </c>
      <c r="P439" s="6" t="e">
        <f t="shared" si="67"/>
        <v>#DIV/0!</v>
      </c>
      <c r="Q439" t="str">
        <f t="shared" si="68"/>
        <v>film &amp; video</v>
      </c>
      <c r="R439" t="str">
        <f t="shared" si="69"/>
        <v>animation</v>
      </c>
      <c r="S439" s="28">
        <f t="shared" si="70"/>
        <v>42591.110254629624</v>
      </c>
      <c r="T439" s="28">
        <f t="shared" si="71"/>
        <v>42651.110254629624</v>
      </c>
      <c r="U439">
        <f t="shared" si="72"/>
        <v>2016</v>
      </c>
      <c r="V439" s="15">
        <f t="shared" si="73"/>
        <v>42591</v>
      </c>
      <c r="W439" s="15">
        <f t="shared" si="74"/>
        <v>42651</v>
      </c>
      <c r="X439" s="15">
        <v>42591</v>
      </c>
      <c r="Y439" s="15">
        <v>42651</v>
      </c>
      <c r="Z439" t="str">
        <f t="shared" si="75"/>
        <v>August</v>
      </c>
      <c r="AA439" t="str">
        <f t="shared" si="76"/>
        <v>October</v>
      </c>
    </row>
    <row r="440" spans="1:27" ht="45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14" t="s">
        <v>8221</v>
      </c>
      <c r="G440" t="s">
        <v>8224</v>
      </c>
      <c r="H440" t="s">
        <v>8246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66"/>
        <v>9.379999999999999</v>
      </c>
      <c r="P440" s="6">
        <f t="shared" si="67"/>
        <v>170.54545454545453</v>
      </c>
      <c r="Q440" t="str">
        <f t="shared" si="68"/>
        <v>film &amp; video</v>
      </c>
      <c r="R440" t="str">
        <f t="shared" si="69"/>
        <v>animation</v>
      </c>
      <c r="S440" s="28">
        <f t="shared" si="70"/>
        <v>42296.052754629629</v>
      </c>
      <c r="T440" s="28">
        <f t="shared" si="71"/>
        <v>42326.094421296293</v>
      </c>
      <c r="U440">
        <f t="shared" si="72"/>
        <v>2015</v>
      </c>
      <c r="V440" s="15">
        <f t="shared" si="73"/>
        <v>42296</v>
      </c>
      <c r="W440" s="15">
        <f t="shared" si="74"/>
        <v>42326</v>
      </c>
      <c r="X440" s="15">
        <v>42296</v>
      </c>
      <c r="Y440" s="15">
        <v>42326</v>
      </c>
      <c r="Z440" t="str">
        <f t="shared" si="75"/>
        <v>October</v>
      </c>
      <c r="AA440" t="str">
        <f t="shared" si="76"/>
        <v>November</v>
      </c>
    </row>
    <row r="441" spans="1:27" ht="45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14" t="s">
        <v>8221</v>
      </c>
      <c r="G441" t="s">
        <v>8224</v>
      </c>
      <c r="H441" t="s">
        <v>8246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66"/>
        <v>0</v>
      </c>
      <c r="P441" s="6" t="e">
        <f t="shared" si="67"/>
        <v>#DIV/0!</v>
      </c>
      <c r="Q441" t="str">
        <f t="shared" si="68"/>
        <v>film &amp; video</v>
      </c>
      <c r="R441" t="str">
        <f t="shared" si="69"/>
        <v>animation</v>
      </c>
      <c r="S441" s="28">
        <f t="shared" si="70"/>
        <v>41919.553449074076</v>
      </c>
      <c r="T441" s="28">
        <f t="shared" si="71"/>
        <v>41929.553449074076</v>
      </c>
      <c r="U441">
        <f t="shared" si="72"/>
        <v>2014</v>
      </c>
      <c r="V441" s="15">
        <f t="shared" si="73"/>
        <v>41919</v>
      </c>
      <c r="W441" s="15">
        <f t="shared" si="74"/>
        <v>41929</v>
      </c>
      <c r="X441" s="15">
        <v>41919</v>
      </c>
      <c r="Y441" s="15">
        <v>41929</v>
      </c>
      <c r="Z441" t="str">
        <f t="shared" si="75"/>
        <v>October</v>
      </c>
      <c r="AA441" t="str">
        <f t="shared" si="76"/>
        <v>October</v>
      </c>
    </row>
    <row r="442" spans="1:27" ht="45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14" t="s">
        <v>8221</v>
      </c>
      <c r="G442" t="s">
        <v>8224</v>
      </c>
      <c r="H442" t="s">
        <v>8246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66"/>
        <v>0.1</v>
      </c>
      <c r="P442" s="6">
        <f t="shared" si="67"/>
        <v>5</v>
      </c>
      <c r="Q442" t="str">
        <f t="shared" si="68"/>
        <v>film &amp; video</v>
      </c>
      <c r="R442" t="str">
        <f t="shared" si="69"/>
        <v>animation</v>
      </c>
      <c r="S442" s="28">
        <f t="shared" si="70"/>
        <v>42423.777233796289</v>
      </c>
      <c r="T442" s="28">
        <f t="shared" si="71"/>
        <v>42453.735567129632</v>
      </c>
      <c r="U442">
        <f t="shared" si="72"/>
        <v>2016</v>
      </c>
      <c r="V442" s="15">
        <f t="shared" si="73"/>
        <v>42423</v>
      </c>
      <c r="W442" s="15">
        <f t="shared" si="74"/>
        <v>42453</v>
      </c>
      <c r="X442" s="15">
        <v>42423</v>
      </c>
      <c r="Y442" s="15">
        <v>42453</v>
      </c>
      <c r="Z442" t="str">
        <f t="shared" si="75"/>
        <v>February</v>
      </c>
      <c r="AA442" t="str">
        <f t="shared" si="76"/>
        <v>March</v>
      </c>
    </row>
    <row r="443" spans="1:27" ht="45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14" t="s">
        <v>8221</v>
      </c>
      <c r="G443" t="s">
        <v>8225</v>
      </c>
      <c r="H443" t="s">
        <v>8247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66"/>
        <v>0</v>
      </c>
      <c r="P443" s="6" t="e">
        <f t="shared" si="67"/>
        <v>#DIV/0!</v>
      </c>
      <c r="Q443" t="str">
        <f t="shared" si="68"/>
        <v>film &amp; video</v>
      </c>
      <c r="R443" t="str">
        <f t="shared" si="69"/>
        <v>animation</v>
      </c>
      <c r="S443" s="28">
        <f t="shared" si="70"/>
        <v>41550.585601851846</v>
      </c>
      <c r="T443" s="28">
        <f t="shared" si="71"/>
        <v>41580.585601851846</v>
      </c>
      <c r="U443">
        <f t="shared" si="72"/>
        <v>2013</v>
      </c>
      <c r="V443" s="15">
        <f t="shared" si="73"/>
        <v>41550</v>
      </c>
      <c r="W443" s="15">
        <f t="shared" si="74"/>
        <v>41580</v>
      </c>
      <c r="X443" s="15">
        <v>41550</v>
      </c>
      <c r="Y443" s="15">
        <v>41580</v>
      </c>
      <c r="Z443" t="str">
        <f t="shared" si="75"/>
        <v>October</v>
      </c>
      <c r="AA443" t="str">
        <f t="shared" si="76"/>
        <v>November</v>
      </c>
    </row>
    <row r="444" spans="1:27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14" t="s">
        <v>8221</v>
      </c>
      <c r="G444" t="s">
        <v>8224</v>
      </c>
      <c r="H444" t="s">
        <v>8246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66"/>
        <v>39.358823529411765</v>
      </c>
      <c r="P444" s="6">
        <f t="shared" si="67"/>
        <v>393.58823529411762</v>
      </c>
      <c r="Q444" t="str">
        <f t="shared" si="68"/>
        <v>film &amp; video</v>
      </c>
      <c r="R444" t="str">
        <f t="shared" si="69"/>
        <v>animation</v>
      </c>
      <c r="S444" s="28">
        <f t="shared" si="70"/>
        <v>42024.680358796293</v>
      </c>
      <c r="T444" s="28">
        <f t="shared" si="71"/>
        <v>42054.680358796293</v>
      </c>
      <c r="U444">
        <f t="shared" si="72"/>
        <v>2015</v>
      </c>
      <c r="V444" s="15">
        <f t="shared" si="73"/>
        <v>42024</v>
      </c>
      <c r="W444" s="15">
        <f t="shared" si="74"/>
        <v>42054</v>
      </c>
      <c r="X444" s="15">
        <v>42024</v>
      </c>
      <c r="Y444" s="15">
        <v>42054</v>
      </c>
      <c r="Z444" t="str">
        <f t="shared" si="75"/>
        <v>January</v>
      </c>
      <c r="AA444" t="str">
        <f t="shared" si="76"/>
        <v>February</v>
      </c>
    </row>
    <row r="445" spans="1:27" ht="45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14" t="s">
        <v>8221</v>
      </c>
      <c r="G445" t="s">
        <v>8229</v>
      </c>
      <c r="H445" t="s">
        <v>8251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66"/>
        <v>0.1</v>
      </c>
      <c r="P445" s="6">
        <f t="shared" si="67"/>
        <v>5</v>
      </c>
      <c r="Q445" t="str">
        <f t="shared" si="68"/>
        <v>film &amp; video</v>
      </c>
      <c r="R445" t="str">
        <f t="shared" si="69"/>
        <v>animation</v>
      </c>
      <c r="S445" s="28">
        <f t="shared" si="70"/>
        <v>41649.806724537033</v>
      </c>
      <c r="T445" s="28">
        <f t="shared" si="71"/>
        <v>41679.806724537033</v>
      </c>
      <c r="U445">
        <f t="shared" si="72"/>
        <v>2014</v>
      </c>
      <c r="V445" s="15">
        <f t="shared" si="73"/>
        <v>41649</v>
      </c>
      <c r="W445" s="15">
        <f t="shared" si="74"/>
        <v>41679</v>
      </c>
      <c r="X445" s="15">
        <v>41649</v>
      </c>
      <c r="Y445" s="15">
        <v>41679</v>
      </c>
      <c r="Z445" t="str">
        <f t="shared" si="75"/>
        <v>January</v>
      </c>
      <c r="AA445" t="str">
        <f t="shared" si="76"/>
        <v>February</v>
      </c>
    </row>
    <row r="446" spans="1:27" ht="30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14" t="s">
        <v>8221</v>
      </c>
      <c r="G446" t="s">
        <v>8224</v>
      </c>
      <c r="H446" t="s">
        <v>8246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66"/>
        <v>5</v>
      </c>
      <c r="P446" s="6">
        <f t="shared" si="67"/>
        <v>50</v>
      </c>
      <c r="Q446" t="str">
        <f t="shared" si="68"/>
        <v>film &amp; video</v>
      </c>
      <c r="R446" t="str">
        <f t="shared" si="69"/>
        <v>animation</v>
      </c>
      <c r="S446" s="28">
        <f t="shared" si="70"/>
        <v>40894.69862268518</v>
      </c>
      <c r="T446" s="28">
        <f t="shared" si="71"/>
        <v>40954.69862268518</v>
      </c>
      <c r="U446">
        <f t="shared" si="72"/>
        <v>2011</v>
      </c>
      <c r="V446" s="15">
        <f t="shared" si="73"/>
        <v>40894</v>
      </c>
      <c r="W446" s="15">
        <f t="shared" si="74"/>
        <v>40954</v>
      </c>
      <c r="X446" s="15">
        <v>40894</v>
      </c>
      <c r="Y446" s="15">
        <v>40954</v>
      </c>
      <c r="Z446" t="str">
        <f t="shared" si="75"/>
        <v>December</v>
      </c>
      <c r="AA446" t="str">
        <f t="shared" si="76"/>
        <v>February</v>
      </c>
    </row>
    <row r="447" spans="1:27" ht="45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14" t="s">
        <v>8221</v>
      </c>
      <c r="G447" t="s">
        <v>8224</v>
      </c>
      <c r="H447" t="s">
        <v>8246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66"/>
        <v>3.3333333333333335E-3</v>
      </c>
      <c r="P447" s="6">
        <f t="shared" si="67"/>
        <v>1</v>
      </c>
      <c r="Q447" t="str">
        <f t="shared" si="68"/>
        <v>film &amp; video</v>
      </c>
      <c r="R447" t="str">
        <f t="shared" si="69"/>
        <v>animation</v>
      </c>
      <c r="S447" s="28">
        <f t="shared" si="70"/>
        <v>42130.127025462956</v>
      </c>
      <c r="T447" s="28">
        <f t="shared" si="71"/>
        <v>42145.127025462956</v>
      </c>
      <c r="U447">
        <f t="shared" si="72"/>
        <v>2015</v>
      </c>
      <c r="V447" s="15">
        <f t="shared" si="73"/>
        <v>42130</v>
      </c>
      <c r="W447" s="15">
        <f t="shared" si="74"/>
        <v>42145</v>
      </c>
      <c r="X447" s="15">
        <v>42130</v>
      </c>
      <c r="Y447" s="15">
        <v>42145</v>
      </c>
      <c r="Z447" t="str">
        <f t="shared" si="75"/>
        <v>May</v>
      </c>
      <c r="AA447" t="str">
        <f t="shared" si="76"/>
        <v>May</v>
      </c>
    </row>
    <row r="448" spans="1:27" ht="45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14" t="s">
        <v>8221</v>
      </c>
      <c r="G448" t="s">
        <v>8224</v>
      </c>
      <c r="H448" t="s">
        <v>8246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66"/>
        <v>7.2952380952380951</v>
      </c>
      <c r="P448" s="6">
        <f t="shared" si="67"/>
        <v>47.875</v>
      </c>
      <c r="Q448" t="str">
        <f t="shared" si="68"/>
        <v>film &amp; video</v>
      </c>
      <c r="R448" t="str">
        <f t="shared" si="69"/>
        <v>animation</v>
      </c>
      <c r="S448" s="28">
        <f t="shared" si="70"/>
        <v>42036.875231481477</v>
      </c>
      <c r="T448" s="28">
        <f t="shared" si="71"/>
        <v>42066.875231481477</v>
      </c>
      <c r="U448">
        <f t="shared" si="72"/>
        <v>2015</v>
      </c>
      <c r="V448" s="15">
        <f t="shared" si="73"/>
        <v>42036</v>
      </c>
      <c r="W448" s="15">
        <f t="shared" si="74"/>
        <v>42066</v>
      </c>
      <c r="X448" s="15">
        <v>42036</v>
      </c>
      <c r="Y448" s="15">
        <v>42066</v>
      </c>
      <c r="Z448" t="str">
        <f t="shared" si="75"/>
        <v>February</v>
      </c>
      <c r="AA448" t="str">
        <f t="shared" si="76"/>
        <v>March</v>
      </c>
    </row>
    <row r="449" spans="1:27" ht="45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14" t="s">
        <v>8221</v>
      </c>
      <c r="G449" t="s">
        <v>8225</v>
      </c>
      <c r="H449" t="s">
        <v>8247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66"/>
        <v>1.6666666666666666E-2</v>
      </c>
      <c r="P449" s="6">
        <f t="shared" si="67"/>
        <v>5</v>
      </c>
      <c r="Q449" t="str">
        <f t="shared" si="68"/>
        <v>film &amp; video</v>
      </c>
      <c r="R449" t="str">
        <f t="shared" si="69"/>
        <v>animation</v>
      </c>
      <c r="S449" s="28">
        <f t="shared" si="70"/>
        <v>41331.34679398148</v>
      </c>
      <c r="T449" s="28">
        <f t="shared" si="71"/>
        <v>41356.305127314808</v>
      </c>
      <c r="U449">
        <f t="shared" si="72"/>
        <v>2013</v>
      </c>
      <c r="V449" s="15">
        <f t="shared" si="73"/>
        <v>41331</v>
      </c>
      <c r="W449" s="15">
        <f t="shared" si="74"/>
        <v>41356</v>
      </c>
      <c r="X449" s="15">
        <v>41331</v>
      </c>
      <c r="Y449" s="15">
        <v>41356</v>
      </c>
      <c r="Z449" t="str">
        <f t="shared" si="75"/>
        <v>February</v>
      </c>
      <c r="AA449" t="str">
        <f t="shared" si="76"/>
        <v>March</v>
      </c>
    </row>
    <row r="450" spans="1:27" ht="45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14" t="s">
        <v>8221</v>
      </c>
      <c r="G450" t="s">
        <v>8224</v>
      </c>
      <c r="H450" t="s">
        <v>8246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ref="O450:O513" si="77">SUM(E450/D450)*100</f>
        <v>3.2804000000000002</v>
      </c>
      <c r="P450" s="6">
        <f t="shared" ref="P450:P513" si="78">SUM(E450/L450)</f>
        <v>20.502500000000001</v>
      </c>
      <c r="Q450" t="str">
        <f t="shared" si="68"/>
        <v>film &amp; video</v>
      </c>
      <c r="R450" t="str">
        <f t="shared" si="69"/>
        <v>animation</v>
      </c>
      <c r="S450" s="28">
        <f t="shared" si="70"/>
        <v>41753.549710648142</v>
      </c>
      <c r="T450" s="28">
        <f t="shared" si="71"/>
        <v>41773.549710648142</v>
      </c>
      <c r="U450">
        <f t="shared" si="72"/>
        <v>2014</v>
      </c>
      <c r="V450" s="15">
        <f t="shared" si="73"/>
        <v>41753</v>
      </c>
      <c r="W450" s="15">
        <f t="shared" si="74"/>
        <v>41773</v>
      </c>
      <c r="X450" s="15">
        <v>41753</v>
      </c>
      <c r="Y450" s="15">
        <v>41773</v>
      </c>
      <c r="Z450" t="str">
        <f t="shared" si="75"/>
        <v>April</v>
      </c>
      <c r="AA450" t="str">
        <f t="shared" si="76"/>
        <v>May</v>
      </c>
    </row>
    <row r="451" spans="1:27" ht="45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14" t="s">
        <v>8221</v>
      </c>
      <c r="G451" t="s">
        <v>8225</v>
      </c>
      <c r="H451" t="s">
        <v>8247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si="77"/>
        <v>2.25</v>
      </c>
      <c r="P451" s="6">
        <f t="shared" si="78"/>
        <v>9</v>
      </c>
      <c r="Q451" t="str">
        <f t="shared" ref="Q451:Q514" si="79">LEFT(N451,FIND("/", N451) - 1)</f>
        <v>film &amp; video</v>
      </c>
      <c r="R451" t="str">
        <f t="shared" ref="R451:R514" si="80">RIGHT(N451,LEN(N451) - FIND("/",N451))</f>
        <v>animation</v>
      </c>
      <c r="S451" s="28">
        <f t="shared" ref="S451:S514" si="81">(J451/86400)+25569+(-5/24)</f>
        <v>41534.359780092593</v>
      </c>
      <c r="T451" s="28">
        <f t="shared" ref="T451:T514" si="82">(I451/86400)+25569+(-5/24)</f>
        <v>41564.359780092593</v>
      </c>
      <c r="U451">
        <f t="shared" ref="U451:U514" si="83">YEAR(S451)</f>
        <v>2013</v>
      </c>
      <c r="V451" s="15">
        <f t="shared" ref="V451:V514" si="84">INT(S451)</f>
        <v>41534</v>
      </c>
      <c r="W451" s="15">
        <f t="shared" ref="W451:W514" si="85">INT(T451)</f>
        <v>41564</v>
      </c>
      <c r="X451" s="15">
        <v>41534</v>
      </c>
      <c r="Y451" s="15">
        <v>41564</v>
      </c>
      <c r="Z451" t="str">
        <f t="shared" ref="Z451:Z514" si="86">TEXT(V451, "mmmm")</f>
        <v>September</v>
      </c>
      <c r="AA451" t="str">
        <f t="shared" ref="AA451:AA514" si="87">TEXT(W451, "mmmm")</f>
        <v>October</v>
      </c>
    </row>
    <row r="452" spans="1:27" ht="45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14" t="s">
        <v>8221</v>
      </c>
      <c r="G452" t="s">
        <v>8224</v>
      </c>
      <c r="H452" t="s">
        <v>8246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77"/>
        <v>0.79200000000000004</v>
      </c>
      <c r="P452" s="6">
        <f t="shared" si="78"/>
        <v>56.571428571428569</v>
      </c>
      <c r="Q452" t="str">
        <f t="shared" si="79"/>
        <v>film &amp; video</v>
      </c>
      <c r="R452" t="str">
        <f t="shared" si="80"/>
        <v>animation</v>
      </c>
      <c r="S452" s="28">
        <f t="shared" si="81"/>
        <v>41654.73842592592</v>
      </c>
      <c r="T452" s="28">
        <f t="shared" si="82"/>
        <v>41684.73842592592</v>
      </c>
      <c r="U452">
        <f t="shared" si="83"/>
        <v>2014</v>
      </c>
      <c r="V452" s="15">
        <f t="shared" si="84"/>
        <v>41654</v>
      </c>
      <c r="W452" s="15">
        <f t="shared" si="85"/>
        <v>41684</v>
      </c>
      <c r="X452" s="15">
        <v>41654</v>
      </c>
      <c r="Y452" s="15">
        <v>41684</v>
      </c>
      <c r="Z452" t="str">
        <f t="shared" si="86"/>
        <v>January</v>
      </c>
      <c r="AA452" t="str">
        <f t="shared" si="87"/>
        <v>February</v>
      </c>
    </row>
    <row r="453" spans="1:27" ht="45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14" t="s">
        <v>8221</v>
      </c>
      <c r="G453" t="s">
        <v>8224</v>
      </c>
      <c r="H453" t="s">
        <v>8246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77"/>
        <v>0</v>
      </c>
      <c r="P453" s="6" t="e">
        <f t="shared" si="78"/>
        <v>#DIV/0!</v>
      </c>
      <c r="Q453" t="str">
        <f t="shared" si="79"/>
        <v>film &amp; video</v>
      </c>
      <c r="R453" t="str">
        <f t="shared" si="80"/>
        <v>animation</v>
      </c>
      <c r="S453" s="28">
        <f t="shared" si="81"/>
        <v>41634.506840277776</v>
      </c>
      <c r="T453" s="28">
        <f t="shared" si="82"/>
        <v>41664.506840277776</v>
      </c>
      <c r="U453">
        <f t="shared" si="83"/>
        <v>2013</v>
      </c>
      <c r="V453" s="15">
        <f t="shared" si="84"/>
        <v>41634</v>
      </c>
      <c r="W453" s="15">
        <f t="shared" si="85"/>
        <v>41664</v>
      </c>
      <c r="X453" s="15">
        <v>41634</v>
      </c>
      <c r="Y453" s="15">
        <v>41664</v>
      </c>
      <c r="Z453" t="str">
        <f t="shared" si="86"/>
        <v>December</v>
      </c>
      <c r="AA453" t="str">
        <f t="shared" si="87"/>
        <v>January</v>
      </c>
    </row>
    <row r="454" spans="1:27" ht="30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14" t="s">
        <v>8221</v>
      </c>
      <c r="G454" t="s">
        <v>8224</v>
      </c>
      <c r="H454" t="s">
        <v>8246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77"/>
        <v>64</v>
      </c>
      <c r="P454" s="6">
        <f t="shared" si="78"/>
        <v>40</v>
      </c>
      <c r="Q454" t="str">
        <f t="shared" si="79"/>
        <v>film &amp; video</v>
      </c>
      <c r="R454" t="str">
        <f t="shared" si="80"/>
        <v>animation</v>
      </c>
      <c r="S454" s="28">
        <f t="shared" si="81"/>
        <v>42107.49554398148</v>
      </c>
      <c r="T454" s="28">
        <f t="shared" si="82"/>
        <v>42137.49554398148</v>
      </c>
      <c r="U454">
        <f t="shared" si="83"/>
        <v>2015</v>
      </c>
      <c r="V454" s="15">
        <f t="shared" si="84"/>
        <v>42107</v>
      </c>
      <c r="W454" s="15">
        <f t="shared" si="85"/>
        <v>42137</v>
      </c>
      <c r="X454" s="15">
        <v>42107</v>
      </c>
      <c r="Y454" s="15">
        <v>42137</v>
      </c>
      <c r="Z454" t="str">
        <f t="shared" si="86"/>
        <v>April</v>
      </c>
      <c r="AA454" t="str">
        <f t="shared" si="87"/>
        <v>May</v>
      </c>
    </row>
    <row r="455" spans="1:27" ht="45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14" t="s">
        <v>8221</v>
      </c>
      <c r="G455" t="s">
        <v>8224</v>
      </c>
      <c r="H455" t="s">
        <v>8246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77"/>
        <v>2.7404479578392621E-2</v>
      </c>
      <c r="P455" s="6">
        <f t="shared" si="78"/>
        <v>13</v>
      </c>
      <c r="Q455" t="str">
        <f t="shared" si="79"/>
        <v>film &amp; video</v>
      </c>
      <c r="R455" t="str">
        <f t="shared" si="80"/>
        <v>animation</v>
      </c>
      <c r="S455" s="28">
        <f t="shared" si="81"/>
        <v>42038.616655092592</v>
      </c>
      <c r="T455" s="28">
        <f t="shared" si="82"/>
        <v>42054.616655092592</v>
      </c>
      <c r="U455">
        <f t="shared" si="83"/>
        <v>2015</v>
      </c>
      <c r="V455" s="15">
        <f t="shared" si="84"/>
        <v>42038</v>
      </c>
      <c r="W455" s="15">
        <f t="shared" si="85"/>
        <v>42054</v>
      </c>
      <c r="X455" s="15">
        <v>42038</v>
      </c>
      <c r="Y455" s="15">
        <v>42054</v>
      </c>
      <c r="Z455" t="str">
        <f t="shared" si="86"/>
        <v>February</v>
      </c>
      <c r="AA455" t="str">
        <f t="shared" si="87"/>
        <v>February</v>
      </c>
    </row>
    <row r="456" spans="1:27" ht="45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14" t="s">
        <v>8221</v>
      </c>
      <c r="G456" t="s">
        <v>8224</v>
      </c>
      <c r="H456" t="s">
        <v>8246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77"/>
        <v>0.82000000000000006</v>
      </c>
      <c r="P456" s="6">
        <f t="shared" si="78"/>
        <v>16.399999999999999</v>
      </c>
      <c r="Q456" t="str">
        <f t="shared" si="79"/>
        <v>film &amp; video</v>
      </c>
      <c r="R456" t="str">
        <f t="shared" si="80"/>
        <v>animation</v>
      </c>
      <c r="S456" s="28">
        <f t="shared" si="81"/>
        <v>41938.508923611109</v>
      </c>
      <c r="T456" s="28">
        <f t="shared" si="82"/>
        <v>41969.343055555553</v>
      </c>
      <c r="U456">
        <f t="shared" si="83"/>
        <v>2014</v>
      </c>
      <c r="V456" s="15">
        <f t="shared" si="84"/>
        <v>41938</v>
      </c>
      <c r="W456" s="15">
        <f t="shared" si="85"/>
        <v>41969</v>
      </c>
      <c r="X456" s="15">
        <v>41938</v>
      </c>
      <c r="Y456" s="15">
        <v>41969</v>
      </c>
      <c r="Z456" t="str">
        <f t="shared" si="86"/>
        <v>October</v>
      </c>
      <c r="AA456" t="str">
        <f t="shared" si="87"/>
        <v>November</v>
      </c>
    </row>
    <row r="457" spans="1:27" ht="45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14" t="s">
        <v>8221</v>
      </c>
      <c r="G457" t="s">
        <v>8224</v>
      </c>
      <c r="H457" t="s">
        <v>8246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77"/>
        <v>6.9230769230769221E-2</v>
      </c>
      <c r="P457" s="6">
        <f t="shared" si="78"/>
        <v>22.5</v>
      </c>
      <c r="Q457" t="str">
        <f t="shared" si="79"/>
        <v>film &amp; video</v>
      </c>
      <c r="R457" t="str">
        <f t="shared" si="80"/>
        <v>animation</v>
      </c>
      <c r="S457" s="28">
        <f t="shared" si="81"/>
        <v>40970.794236111113</v>
      </c>
      <c r="T457" s="28">
        <f t="shared" si="82"/>
        <v>41015.813194444439</v>
      </c>
      <c r="U457">
        <f t="shared" si="83"/>
        <v>2012</v>
      </c>
      <c r="V457" s="15">
        <f t="shared" si="84"/>
        <v>40970</v>
      </c>
      <c r="W457" s="15">
        <f t="shared" si="85"/>
        <v>41015</v>
      </c>
      <c r="X457" s="15">
        <v>40970</v>
      </c>
      <c r="Y457" s="15">
        <v>41015</v>
      </c>
      <c r="Z457" t="str">
        <f t="shared" si="86"/>
        <v>March</v>
      </c>
      <c r="AA457" t="str">
        <f t="shared" si="87"/>
        <v>April</v>
      </c>
    </row>
    <row r="458" spans="1:27" ht="45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14" t="s">
        <v>8221</v>
      </c>
      <c r="G458" t="s">
        <v>8224</v>
      </c>
      <c r="H458" t="s">
        <v>8246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77"/>
        <v>0.68631863186318631</v>
      </c>
      <c r="P458" s="6">
        <f t="shared" si="78"/>
        <v>20.333333333333332</v>
      </c>
      <c r="Q458" t="str">
        <f t="shared" si="79"/>
        <v>film &amp; video</v>
      </c>
      <c r="R458" t="str">
        <f t="shared" si="80"/>
        <v>animation</v>
      </c>
      <c r="S458" s="28">
        <f t="shared" si="81"/>
        <v>41547.486122685186</v>
      </c>
      <c r="T458" s="28">
        <f t="shared" si="82"/>
        <v>41568.957638888889</v>
      </c>
      <c r="U458">
        <f t="shared" si="83"/>
        <v>2013</v>
      </c>
      <c r="V458" s="15">
        <f t="shared" si="84"/>
        <v>41547</v>
      </c>
      <c r="W458" s="15">
        <f t="shared" si="85"/>
        <v>41568</v>
      </c>
      <c r="X458" s="15">
        <v>41547</v>
      </c>
      <c r="Y458" s="15">
        <v>41568</v>
      </c>
      <c r="Z458" t="str">
        <f t="shared" si="86"/>
        <v>September</v>
      </c>
      <c r="AA458" t="str">
        <f t="shared" si="87"/>
        <v>October</v>
      </c>
    </row>
    <row r="459" spans="1:27" ht="45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14" t="s">
        <v>8221</v>
      </c>
      <c r="G459" t="s">
        <v>8229</v>
      </c>
      <c r="H459" t="s">
        <v>8251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77"/>
        <v>0</v>
      </c>
      <c r="P459" s="6" t="e">
        <f t="shared" si="78"/>
        <v>#DIV/0!</v>
      </c>
      <c r="Q459" t="str">
        <f t="shared" si="79"/>
        <v>film &amp; video</v>
      </c>
      <c r="R459" t="str">
        <f t="shared" si="80"/>
        <v>animation</v>
      </c>
      <c r="S459" s="28">
        <f t="shared" si="81"/>
        <v>41837.559166666666</v>
      </c>
      <c r="T459" s="28">
        <f t="shared" si="82"/>
        <v>41867.559166666666</v>
      </c>
      <c r="U459">
        <f t="shared" si="83"/>
        <v>2014</v>
      </c>
      <c r="V459" s="15">
        <f t="shared" si="84"/>
        <v>41837</v>
      </c>
      <c r="W459" s="15">
        <f t="shared" si="85"/>
        <v>41867</v>
      </c>
      <c r="X459" s="15">
        <v>41837</v>
      </c>
      <c r="Y459" s="15">
        <v>41867</v>
      </c>
      <c r="Z459" t="str">
        <f t="shared" si="86"/>
        <v>July</v>
      </c>
      <c r="AA459" t="str">
        <f t="shared" si="87"/>
        <v>August</v>
      </c>
    </row>
    <row r="460" spans="1:27" ht="45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14" t="s">
        <v>8221</v>
      </c>
      <c r="G460" t="s">
        <v>8225</v>
      </c>
      <c r="H460" t="s">
        <v>8247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77"/>
        <v>8.2100000000000009</v>
      </c>
      <c r="P460" s="6">
        <f t="shared" si="78"/>
        <v>16.755102040816325</v>
      </c>
      <c r="Q460" t="str">
        <f t="shared" si="79"/>
        <v>film &amp; video</v>
      </c>
      <c r="R460" t="str">
        <f t="shared" si="80"/>
        <v>animation</v>
      </c>
      <c r="S460" s="28">
        <f t="shared" si="81"/>
        <v>41378.491435185184</v>
      </c>
      <c r="T460" s="28">
        <f t="shared" si="82"/>
        <v>41408.491435185184</v>
      </c>
      <c r="U460">
        <f t="shared" si="83"/>
        <v>2013</v>
      </c>
      <c r="V460" s="15">
        <f t="shared" si="84"/>
        <v>41378</v>
      </c>
      <c r="W460" s="15">
        <f t="shared" si="85"/>
        <v>41408</v>
      </c>
      <c r="X460" s="15">
        <v>41378</v>
      </c>
      <c r="Y460" s="15">
        <v>41408</v>
      </c>
      <c r="Z460" t="str">
        <f t="shared" si="86"/>
        <v>April</v>
      </c>
      <c r="AA460" t="str">
        <f t="shared" si="87"/>
        <v>May</v>
      </c>
    </row>
    <row r="461" spans="1:27" ht="45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14" t="s">
        <v>8221</v>
      </c>
      <c r="G461" t="s">
        <v>8224</v>
      </c>
      <c r="H461" t="s">
        <v>8246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77"/>
        <v>6.4102564102564097E-2</v>
      </c>
      <c r="P461" s="6">
        <f t="shared" si="78"/>
        <v>25</v>
      </c>
      <c r="Q461" t="str">
        <f t="shared" si="79"/>
        <v>film &amp; video</v>
      </c>
      <c r="R461" t="str">
        <f t="shared" si="80"/>
        <v>animation</v>
      </c>
      <c r="S461" s="28">
        <f t="shared" si="81"/>
        <v>40800.432025462964</v>
      </c>
      <c r="T461" s="28">
        <f t="shared" si="82"/>
        <v>40860.473692129628</v>
      </c>
      <c r="U461">
        <f t="shared" si="83"/>
        <v>2011</v>
      </c>
      <c r="V461" s="15">
        <f t="shared" si="84"/>
        <v>40800</v>
      </c>
      <c r="W461" s="15">
        <f t="shared" si="85"/>
        <v>40860</v>
      </c>
      <c r="X461" s="15">
        <v>40800</v>
      </c>
      <c r="Y461" s="15">
        <v>40860</v>
      </c>
      <c r="Z461" t="str">
        <f t="shared" si="86"/>
        <v>September</v>
      </c>
      <c r="AA461" t="str">
        <f t="shared" si="87"/>
        <v>November</v>
      </c>
    </row>
    <row r="462" spans="1:27" ht="30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14" t="s">
        <v>8221</v>
      </c>
      <c r="G462" t="s">
        <v>8224</v>
      </c>
      <c r="H462" t="s">
        <v>8246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77"/>
        <v>0.29411764705882354</v>
      </c>
      <c r="P462" s="6">
        <f t="shared" si="78"/>
        <v>12.5</v>
      </c>
      <c r="Q462" t="str">
        <f t="shared" si="79"/>
        <v>film &amp; video</v>
      </c>
      <c r="R462" t="str">
        <f t="shared" si="80"/>
        <v>animation</v>
      </c>
      <c r="S462" s="28">
        <f t="shared" si="81"/>
        <v>41759.334201388883</v>
      </c>
      <c r="T462" s="28">
        <f t="shared" si="82"/>
        <v>41790.958333333328</v>
      </c>
      <c r="U462">
        <f t="shared" si="83"/>
        <v>2014</v>
      </c>
      <c r="V462" s="15">
        <f t="shared" si="84"/>
        <v>41759</v>
      </c>
      <c r="W462" s="15">
        <f t="shared" si="85"/>
        <v>41790</v>
      </c>
      <c r="X462" s="15">
        <v>41759</v>
      </c>
      <c r="Y462" s="15">
        <v>41790</v>
      </c>
      <c r="Z462" t="str">
        <f t="shared" si="86"/>
        <v>April</v>
      </c>
      <c r="AA462" t="str">
        <f t="shared" si="87"/>
        <v>May</v>
      </c>
    </row>
    <row r="463" spans="1:27" ht="45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14" t="s">
        <v>8221</v>
      </c>
      <c r="G463" t="s">
        <v>8225</v>
      </c>
      <c r="H463" t="s">
        <v>8247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77"/>
        <v>0</v>
      </c>
      <c r="P463" s="6" t="e">
        <f t="shared" si="78"/>
        <v>#DIV/0!</v>
      </c>
      <c r="Q463" t="str">
        <f t="shared" si="79"/>
        <v>film &amp; video</v>
      </c>
      <c r="R463" t="str">
        <f t="shared" si="80"/>
        <v>animation</v>
      </c>
      <c r="S463" s="28">
        <f t="shared" si="81"/>
        <v>41407.638506944444</v>
      </c>
      <c r="T463" s="28">
        <f t="shared" si="82"/>
        <v>41427.638506944444</v>
      </c>
      <c r="U463">
        <f t="shared" si="83"/>
        <v>2013</v>
      </c>
      <c r="V463" s="15">
        <f t="shared" si="84"/>
        <v>41407</v>
      </c>
      <c r="W463" s="15">
        <f t="shared" si="85"/>
        <v>41427</v>
      </c>
      <c r="X463" s="15">
        <v>41407</v>
      </c>
      <c r="Y463" s="15">
        <v>41427</v>
      </c>
      <c r="Z463" t="str">
        <f t="shared" si="86"/>
        <v>May</v>
      </c>
      <c r="AA463" t="str">
        <f t="shared" si="87"/>
        <v>June</v>
      </c>
    </row>
    <row r="464" spans="1:27" ht="45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14" t="s">
        <v>8221</v>
      </c>
      <c r="G464" t="s">
        <v>8224</v>
      </c>
      <c r="H464" t="s">
        <v>8246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77"/>
        <v>0</v>
      </c>
      <c r="P464" s="6" t="e">
        <f t="shared" si="78"/>
        <v>#DIV/0!</v>
      </c>
      <c r="Q464" t="str">
        <f t="shared" si="79"/>
        <v>film &amp; video</v>
      </c>
      <c r="R464" t="str">
        <f t="shared" si="80"/>
        <v>animation</v>
      </c>
      <c r="S464" s="28">
        <f t="shared" si="81"/>
        <v>40704.918298611105</v>
      </c>
      <c r="T464" s="28">
        <f t="shared" si="82"/>
        <v>40764.918298611105</v>
      </c>
      <c r="U464">
        <f t="shared" si="83"/>
        <v>2011</v>
      </c>
      <c r="V464" s="15">
        <f t="shared" si="84"/>
        <v>40704</v>
      </c>
      <c r="W464" s="15">
        <f t="shared" si="85"/>
        <v>40764</v>
      </c>
      <c r="X464" s="15">
        <v>40704</v>
      </c>
      <c r="Y464" s="15">
        <v>40764</v>
      </c>
      <c r="Z464" t="str">
        <f t="shared" si="86"/>
        <v>June</v>
      </c>
      <c r="AA464" t="str">
        <f t="shared" si="87"/>
        <v>August</v>
      </c>
    </row>
    <row r="465" spans="1:27" ht="45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14" t="s">
        <v>8221</v>
      </c>
      <c r="G465" t="s">
        <v>8224</v>
      </c>
      <c r="H465" t="s">
        <v>8246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77"/>
        <v>2.2727272727272729</v>
      </c>
      <c r="P465" s="6">
        <f t="shared" si="78"/>
        <v>113.63636363636364</v>
      </c>
      <c r="Q465" t="str">
        <f t="shared" si="79"/>
        <v>film &amp; video</v>
      </c>
      <c r="R465" t="str">
        <f t="shared" si="80"/>
        <v>animation</v>
      </c>
      <c r="S465" s="28">
        <f t="shared" si="81"/>
        <v>40750.501770833333</v>
      </c>
      <c r="T465" s="28">
        <f t="shared" si="82"/>
        <v>40810.501770833333</v>
      </c>
      <c r="U465">
        <f t="shared" si="83"/>
        <v>2011</v>
      </c>
      <c r="V465" s="15">
        <f t="shared" si="84"/>
        <v>40750</v>
      </c>
      <c r="W465" s="15">
        <f t="shared" si="85"/>
        <v>40810</v>
      </c>
      <c r="X465" s="15">
        <v>40750</v>
      </c>
      <c r="Y465" s="15">
        <v>40810</v>
      </c>
      <c r="Z465" t="str">
        <f t="shared" si="86"/>
        <v>July</v>
      </c>
      <c r="AA465" t="str">
        <f t="shared" si="87"/>
        <v>September</v>
      </c>
    </row>
    <row r="466" spans="1:27" ht="30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14" t="s">
        <v>8221</v>
      </c>
      <c r="G466" t="s">
        <v>8236</v>
      </c>
      <c r="H466" t="s">
        <v>8249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77"/>
        <v>9.9009900990099015E-2</v>
      </c>
      <c r="P466" s="6">
        <f t="shared" si="78"/>
        <v>1</v>
      </c>
      <c r="Q466" t="str">
        <f t="shared" si="79"/>
        <v>film &amp; video</v>
      </c>
      <c r="R466" t="str">
        <f t="shared" si="80"/>
        <v>animation</v>
      </c>
      <c r="S466" s="28">
        <f t="shared" si="81"/>
        <v>42488.640451388885</v>
      </c>
      <c r="T466" s="28">
        <f t="shared" si="82"/>
        <v>42508.640451388885</v>
      </c>
      <c r="U466">
        <f t="shared" si="83"/>
        <v>2016</v>
      </c>
      <c r="V466" s="15">
        <f t="shared" si="84"/>
        <v>42488</v>
      </c>
      <c r="W466" s="15">
        <f t="shared" si="85"/>
        <v>42508</v>
      </c>
      <c r="X466" s="15">
        <v>42488</v>
      </c>
      <c r="Y466" s="15">
        <v>42508</v>
      </c>
      <c r="Z466" t="str">
        <f t="shared" si="86"/>
        <v>April</v>
      </c>
      <c r="AA466" t="str">
        <f t="shared" si="87"/>
        <v>May</v>
      </c>
    </row>
    <row r="467" spans="1:27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14" t="s">
        <v>8221</v>
      </c>
      <c r="G467" t="s">
        <v>8224</v>
      </c>
      <c r="H467" t="s">
        <v>8246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77"/>
        <v>26.953125</v>
      </c>
      <c r="P467" s="6">
        <f t="shared" si="78"/>
        <v>17.25</v>
      </c>
      <c r="Q467" t="str">
        <f t="shared" si="79"/>
        <v>film &amp; video</v>
      </c>
      <c r="R467" t="str">
        <f t="shared" si="80"/>
        <v>animation</v>
      </c>
      <c r="S467" s="28">
        <f t="shared" si="81"/>
        <v>41800.911736111106</v>
      </c>
      <c r="T467" s="28">
        <f t="shared" si="82"/>
        <v>41816.911736111106</v>
      </c>
      <c r="U467">
        <f t="shared" si="83"/>
        <v>2014</v>
      </c>
      <c r="V467" s="15">
        <f t="shared" si="84"/>
        <v>41800</v>
      </c>
      <c r="W467" s="15">
        <f t="shared" si="85"/>
        <v>41816</v>
      </c>
      <c r="X467" s="15">
        <v>41800</v>
      </c>
      <c r="Y467" s="15">
        <v>41816</v>
      </c>
      <c r="Z467" t="str">
        <f t="shared" si="86"/>
        <v>June</v>
      </c>
      <c r="AA467" t="str">
        <f t="shared" si="87"/>
        <v>June</v>
      </c>
    </row>
    <row r="468" spans="1:27" ht="45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14" t="s">
        <v>8221</v>
      </c>
      <c r="G468" t="s">
        <v>8224</v>
      </c>
      <c r="H468" t="s">
        <v>8246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77"/>
        <v>0.76</v>
      </c>
      <c r="P468" s="6">
        <f t="shared" si="78"/>
        <v>15.2</v>
      </c>
      <c r="Q468" t="str">
        <f t="shared" si="79"/>
        <v>film &amp; video</v>
      </c>
      <c r="R468" t="str">
        <f t="shared" si="80"/>
        <v>animation</v>
      </c>
      <c r="S468" s="28">
        <f t="shared" si="81"/>
        <v>41129.734537037039</v>
      </c>
      <c r="T468" s="28">
        <f t="shared" si="82"/>
        <v>41159.734537037039</v>
      </c>
      <c r="U468">
        <f t="shared" si="83"/>
        <v>2012</v>
      </c>
      <c r="V468" s="15">
        <f t="shared" si="84"/>
        <v>41129</v>
      </c>
      <c r="W468" s="15">
        <f t="shared" si="85"/>
        <v>41159</v>
      </c>
      <c r="X468" s="15">
        <v>41129</v>
      </c>
      <c r="Y468" s="15">
        <v>41159</v>
      </c>
      <c r="Z468" t="str">
        <f t="shared" si="86"/>
        <v>August</v>
      </c>
      <c r="AA468" t="str">
        <f t="shared" si="87"/>
        <v>September</v>
      </c>
    </row>
    <row r="469" spans="1:27" ht="45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14" t="s">
        <v>8221</v>
      </c>
      <c r="G469" t="s">
        <v>8224</v>
      </c>
      <c r="H469" t="s">
        <v>8246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77"/>
        <v>21.574999999999999</v>
      </c>
      <c r="P469" s="6">
        <f t="shared" si="78"/>
        <v>110.64102564102564</v>
      </c>
      <c r="Q469" t="str">
        <f t="shared" si="79"/>
        <v>film &amp; video</v>
      </c>
      <c r="R469" t="str">
        <f t="shared" si="80"/>
        <v>animation</v>
      </c>
      <c r="S469" s="28">
        <f t="shared" si="81"/>
        <v>41135.471458333333</v>
      </c>
      <c r="T469" s="28">
        <f t="shared" si="82"/>
        <v>41180.471458333333</v>
      </c>
      <c r="U469">
        <f t="shared" si="83"/>
        <v>2012</v>
      </c>
      <c r="V469" s="15">
        <f t="shared" si="84"/>
        <v>41135</v>
      </c>
      <c r="W469" s="15">
        <f t="shared" si="85"/>
        <v>41180</v>
      </c>
      <c r="X469" s="15">
        <v>41135</v>
      </c>
      <c r="Y469" s="15">
        <v>41180</v>
      </c>
      <c r="Z469" t="str">
        <f t="shared" si="86"/>
        <v>August</v>
      </c>
      <c r="AA469" t="str">
        <f t="shared" si="87"/>
        <v>September</v>
      </c>
    </row>
    <row r="470" spans="1:27" ht="45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14" t="s">
        <v>8221</v>
      </c>
      <c r="G470" t="s">
        <v>8224</v>
      </c>
      <c r="H470" t="s">
        <v>8246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77"/>
        <v>0</v>
      </c>
      <c r="P470" s="6" t="e">
        <f t="shared" si="78"/>
        <v>#DIV/0!</v>
      </c>
      <c r="Q470" t="str">
        <f t="shared" si="79"/>
        <v>film &amp; video</v>
      </c>
      <c r="R470" t="str">
        <f t="shared" si="80"/>
        <v>animation</v>
      </c>
      <c r="S470" s="28">
        <f t="shared" si="81"/>
        <v>41040.959293981483</v>
      </c>
      <c r="T470" s="28">
        <f t="shared" si="82"/>
        <v>41100.952141203699</v>
      </c>
      <c r="U470">
        <f t="shared" si="83"/>
        <v>2012</v>
      </c>
      <c r="V470" s="15">
        <f t="shared" si="84"/>
        <v>41040</v>
      </c>
      <c r="W470" s="15">
        <f t="shared" si="85"/>
        <v>41100</v>
      </c>
      <c r="X470" s="15">
        <v>41040</v>
      </c>
      <c r="Y470" s="15">
        <v>41100</v>
      </c>
      <c r="Z470" t="str">
        <f t="shared" si="86"/>
        <v>May</v>
      </c>
      <c r="AA470" t="str">
        <f t="shared" si="87"/>
        <v>July</v>
      </c>
    </row>
    <row r="471" spans="1:27" ht="30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14" t="s">
        <v>8221</v>
      </c>
      <c r="G471" t="s">
        <v>8225</v>
      </c>
      <c r="H471" t="s">
        <v>8247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77"/>
        <v>0</v>
      </c>
      <c r="P471" s="6" t="e">
        <f t="shared" si="78"/>
        <v>#DIV/0!</v>
      </c>
      <c r="Q471" t="str">
        <f t="shared" si="79"/>
        <v>film &amp; video</v>
      </c>
      <c r="R471" t="str">
        <f t="shared" si="80"/>
        <v>animation</v>
      </c>
      <c r="S471" s="28">
        <f t="shared" si="81"/>
        <v>41827.781527777777</v>
      </c>
      <c r="T471" s="28">
        <f t="shared" si="82"/>
        <v>41887.781527777777</v>
      </c>
      <c r="U471">
        <f t="shared" si="83"/>
        <v>2014</v>
      </c>
      <c r="V471" s="15">
        <f t="shared" si="84"/>
        <v>41827</v>
      </c>
      <c r="W471" s="15">
        <f t="shared" si="85"/>
        <v>41887</v>
      </c>
      <c r="X471" s="15">
        <v>41827</v>
      </c>
      <c r="Y471" s="15">
        <v>41887</v>
      </c>
      <c r="Z471" t="str">
        <f t="shared" si="86"/>
        <v>July</v>
      </c>
      <c r="AA471" t="str">
        <f t="shared" si="87"/>
        <v>September</v>
      </c>
    </row>
    <row r="472" spans="1:27" ht="45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14" t="s">
        <v>8221</v>
      </c>
      <c r="G472" t="s">
        <v>8224</v>
      </c>
      <c r="H472" t="s">
        <v>8246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77"/>
        <v>1.02</v>
      </c>
      <c r="P472" s="6">
        <f t="shared" si="78"/>
        <v>25.5</v>
      </c>
      <c r="Q472" t="str">
        <f t="shared" si="79"/>
        <v>film &amp; video</v>
      </c>
      <c r="R472" t="str">
        <f t="shared" si="80"/>
        <v>animation</v>
      </c>
      <c r="S472" s="28">
        <f t="shared" si="81"/>
        <v>41604.959363425922</v>
      </c>
      <c r="T472" s="28">
        <f t="shared" si="82"/>
        <v>41654.958333333328</v>
      </c>
      <c r="U472">
        <f t="shared" si="83"/>
        <v>2013</v>
      </c>
      <c r="V472" s="15">
        <f t="shared" si="84"/>
        <v>41604</v>
      </c>
      <c r="W472" s="15">
        <f t="shared" si="85"/>
        <v>41654</v>
      </c>
      <c r="X472" s="15">
        <v>41604</v>
      </c>
      <c r="Y472" s="15">
        <v>41654</v>
      </c>
      <c r="Z472" t="str">
        <f t="shared" si="86"/>
        <v>November</v>
      </c>
      <c r="AA472" t="str">
        <f t="shared" si="87"/>
        <v>January</v>
      </c>
    </row>
    <row r="473" spans="1:27" ht="60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14" t="s">
        <v>8221</v>
      </c>
      <c r="G473" t="s">
        <v>8224</v>
      </c>
      <c r="H473" t="s">
        <v>8246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77"/>
        <v>11.892727272727273</v>
      </c>
      <c r="P473" s="6">
        <f t="shared" si="78"/>
        <v>38.476470588235294</v>
      </c>
      <c r="Q473" t="str">
        <f t="shared" si="79"/>
        <v>film &amp; video</v>
      </c>
      <c r="R473" t="str">
        <f t="shared" si="80"/>
        <v>animation</v>
      </c>
      <c r="S473" s="28">
        <f t="shared" si="81"/>
        <v>41703.513645833329</v>
      </c>
      <c r="T473" s="28">
        <f t="shared" si="82"/>
        <v>41748.471979166665</v>
      </c>
      <c r="U473">
        <f t="shared" si="83"/>
        <v>2014</v>
      </c>
      <c r="V473" s="15">
        <f t="shared" si="84"/>
        <v>41703</v>
      </c>
      <c r="W473" s="15">
        <f t="shared" si="85"/>
        <v>41748</v>
      </c>
      <c r="X473" s="15">
        <v>41703</v>
      </c>
      <c r="Y473" s="15">
        <v>41748</v>
      </c>
      <c r="Z473" t="str">
        <f t="shared" si="86"/>
        <v>March</v>
      </c>
      <c r="AA473" t="str">
        <f t="shared" si="87"/>
        <v>April</v>
      </c>
    </row>
    <row r="474" spans="1:27" ht="45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14" t="s">
        <v>8221</v>
      </c>
      <c r="G474" t="s">
        <v>8224</v>
      </c>
      <c r="H474" t="s">
        <v>8246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77"/>
        <v>17.625</v>
      </c>
      <c r="P474" s="6">
        <f t="shared" si="78"/>
        <v>28.2</v>
      </c>
      <c r="Q474" t="str">
        <f t="shared" si="79"/>
        <v>film &amp; video</v>
      </c>
      <c r="R474" t="str">
        <f t="shared" si="80"/>
        <v>animation</v>
      </c>
      <c r="S474" s="28">
        <f t="shared" si="81"/>
        <v>41844.714328703703</v>
      </c>
      <c r="T474" s="28">
        <f t="shared" si="82"/>
        <v>41874.714328703703</v>
      </c>
      <c r="U474">
        <f t="shared" si="83"/>
        <v>2014</v>
      </c>
      <c r="V474" s="15">
        <f t="shared" si="84"/>
        <v>41844</v>
      </c>
      <c r="W474" s="15">
        <f t="shared" si="85"/>
        <v>41874</v>
      </c>
      <c r="X474" s="15">
        <v>41844</v>
      </c>
      <c r="Y474" s="15">
        <v>41874</v>
      </c>
      <c r="Z474" t="str">
        <f t="shared" si="86"/>
        <v>July</v>
      </c>
      <c r="AA474" t="str">
        <f t="shared" si="87"/>
        <v>August</v>
      </c>
    </row>
    <row r="475" spans="1:27" ht="45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14" t="s">
        <v>8221</v>
      </c>
      <c r="G475" t="s">
        <v>8224</v>
      </c>
      <c r="H475" t="s">
        <v>8246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77"/>
        <v>2.87</v>
      </c>
      <c r="P475" s="6">
        <f t="shared" si="78"/>
        <v>61.5</v>
      </c>
      <c r="Q475" t="str">
        <f t="shared" si="79"/>
        <v>film &amp; video</v>
      </c>
      <c r="R475" t="str">
        <f t="shared" si="80"/>
        <v>animation</v>
      </c>
      <c r="S475" s="28">
        <f t="shared" si="81"/>
        <v>41869.489803240736</v>
      </c>
      <c r="T475" s="28">
        <f t="shared" si="82"/>
        <v>41899.489803240736</v>
      </c>
      <c r="U475">
        <f t="shared" si="83"/>
        <v>2014</v>
      </c>
      <c r="V475" s="15">
        <f t="shared" si="84"/>
        <v>41869</v>
      </c>
      <c r="W475" s="15">
        <f t="shared" si="85"/>
        <v>41899</v>
      </c>
      <c r="X475" s="15">
        <v>41869</v>
      </c>
      <c r="Y475" s="15">
        <v>41899</v>
      </c>
      <c r="Z475" t="str">
        <f t="shared" si="86"/>
        <v>August</v>
      </c>
      <c r="AA475" t="str">
        <f t="shared" si="87"/>
        <v>September</v>
      </c>
    </row>
    <row r="476" spans="1:27" ht="45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14" t="s">
        <v>8221</v>
      </c>
      <c r="G476" t="s">
        <v>8224</v>
      </c>
      <c r="H476" t="s">
        <v>8246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77"/>
        <v>3.0303030303030304E-2</v>
      </c>
      <c r="P476" s="6">
        <f t="shared" si="78"/>
        <v>1</v>
      </c>
      <c r="Q476" t="str">
        <f t="shared" si="79"/>
        <v>film &amp; video</v>
      </c>
      <c r="R476" t="str">
        <f t="shared" si="80"/>
        <v>animation</v>
      </c>
      <c r="S476" s="28">
        <f t="shared" si="81"/>
        <v>42753.120706018519</v>
      </c>
      <c r="T476" s="28">
        <f t="shared" si="82"/>
        <v>42783.120706018519</v>
      </c>
      <c r="U476">
        <f t="shared" si="83"/>
        <v>2017</v>
      </c>
      <c r="V476" s="15">
        <f t="shared" si="84"/>
        <v>42753</v>
      </c>
      <c r="W476" s="15">
        <f t="shared" si="85"/>
        <v>42783</v>
      </c>
      <c r="X476" s="15">
        <v>42753</v>
      </c>
      <c r="Y476" s="15">
        <v>42783</v>
      </c>
      <c r="Z476" t="str">
        <f t="shared" si="86"/>
        <v>January</v>
      </c>
      <c r="AA476" t="str">
        <f t="shared" si="87"/>
        <v>February</v>
      </c>
    </row>
    <row r="477" spans="1:27" ht="45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14" t="s">
        <v>8221</v>
      </c>
      <c r="G477" t="s">
        <v>8224</v>
      </c>
      <c r="H477" t="s">
        <v>8246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77"/>
        <v>0</v>
      </c>
      <c r="P477" s="6" t="e">
        <f t="shared" si="78"/>
        <v>#DIV/0!</v>
      </c>
      <c r="Q477" t="str">
        <f t="shared" si="79"/>
        <v>film &amp; video</v>
      </c>
      <c r="R477" t="str">
        <f t="shared" si="80"/>
        <v>animation</v>
      </c>
      <c r="S477" s="28">
        <f t="shared" si="81"/>
        <v>42099.877812500003</v>
      </c>
      <c r="T477" s="28">
        <f t="shared" si="82"/>
        <v>42129.877812500003</v>
      </c>
      <c r="U477">
        <f t="shared" si="83"/>
        <v>2015</v>
      </c>
      <c r="V477" s="15">
        <f t="shared" si="84"/>
        <v>42099</v>
      </c>
      <c r="W477" s="15">
        <f t="shared" si="85"/>
        <v>42129</v>
      </c>
      <c r="X477" s="15">
        <v>42099</v>
      </c>
      <c r="Y477" s="15">
        <v>42129</v>
      </c>
      <c r="Z477" t="str">
        <f t="shared" si="86"/>
        <v>April</v>
      </c>
      <c r="AA477" t="str">
        <f t="shared" si="87"/>
        <v>May</v>
      </c>
    </row>
    <row r="478" spans="1:27" ht="30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14" t="s">
        <v>8221</v>
      </c>
      <c r="G478" t="s">
        <v>8224</v>
      </c>
      <c r="H478" t="s">
        <v>8246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77"/>
        <v>2.230268181818182</v>
      </c>
      <c r="P478" s="6">
        <f t="shared" si="78"/>
        <v>39.569274193548388</v>
      </c>
      <c r="Q478" t="str">
        <f t="shared" si="79"/>
        <v>film &amp; video</v>
      </c>
      <c r="R478" t="str">
        <f t="shared" si="80"/>
        <v>animation</v>
      </c>
      <c r="S478" s="28">
        <f t="shared" si="81"/>
        <v>41757.76667824074</v>
      </c>
      <c r="T478" s="28">
        <f t="shared" si="82"/>
        <v>41792.957638888889</v>
      </c>
      <c r="U478">
        <f t="shared" si="83"/>
        <v>2014</v>
      </c>
      <c r="V478" s="15">
        <f t="shared" si="84"/>
        <v>41757</v>
      </c>
      <c r="W478" s="15">
        <f t="shared" si="85"/>
        <v>41792</v>
      </c>
      <c r="X478" s="15">
        <v>41757</v>
      </c>
      <c r="Y478" s="15">
        <v>41792</v>
      </c>
      <c r="Z478" t="str">
        <f t="shared" si="86"/>
        <v>April</v>
      </c>
      <c r="AA478" t="str">
        <f t="shared" si="87"/>
        <v>June</v>
      </c>
    </row>
    <row r="479" spans="1:27" ht="45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14" t="s">
        <v>8221</v>
      </c>
      <c r="G479" t="s">
        <v>8224</v>
      </c>
      <c r="H479" t="s">
        <v>8246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77"/>
        <v>0</v>
      </c>
      <c r="P479" s="6" t="e">
        <f t="shared" si="78"/>
        <v>#DIV/0!</v>
      </c>
      <c r="Q479" t="str">
        <f t="shared" si="79"/>
        <v>film &amp; video</v>
      </c>
      <c r="R479" t="str">
        <f t="shared" si="80"/>
        <v>animation</v>
      </c>
      <c r="S479" s="28">
        <f t="shared" si="81"/>
        <v>40987.626550925925</v>
      </c>
      <c r="T479" s="28">
        <f t="shared" si="82"/>
        <v>41047.626550925925</v>
      </c>
      <c r="U479">
        <f t="shared" si="83"/>
        <v>2012</v>
      </c>
      <c r="V479" s="15">
        <f t="shared" si="84"/>
        <v>40987</v>
      </c>
      <c r="W479" s="15">
        <f t="shared" si="85"/>
        <v>41047</v>
      </c>
      <c r="X479" s="15">
        <v>40987</v>
      </c>
      <c r="Y479" s="15">
        <v>41047</v>
      </c>
      <c r="Z479" t="str">
        <f t="shared" si="86"/>
        <v>March</v>
      </c>
      <c r="AA479" t="str">
        <f t="shared" si="87"/>
        <v>May</v>
      </c>
    </row>
    <row r="480" spans="1:27" ht="45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14" t="s">
        <v>8221</v>
      </c>
      <c r="G480" t="s">
        <v>8224</v>
      </c>
      <c r="H480" t="s">
        <v>8246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77"/>
        <v>0</v>
      </c>
      <c r="P480" s="6" t="e">
        <f t="shared" si="78"/>
        <v>#DIV/0!</v>
      </c>
      <c r="Q480" t="str">
        <f t="shared" si="79"/>
        <v>film &amp; video</v>
      </c>
      <c r="R480" t="str">
        <f t="shared" si="80"/>
        <v>animation</v>
      </c>
      <c r="S480" s="28">
        <f t="shared" si="81"/>
        <v>42065.702650462961</v>
      </c>
      <c r="T480" s="28">
        <f t="shared" si="82"/>
        <v>42095.660983796297</v>
      </c>
      <c r="U480">
        <f t="shared" si="83"/>
        <v>2015</v>
      </c>
      <c r="V480" s="15">
        <f t="shared" si="84"/>
        <v>42065</v>
      </c>
      <c r="W480" s="15">
        <f t="shared" si="85"/>
        <v>42095</v>
      </c>
      <c r="X480" s="15">
        <v>42065</v>
      </c>
      <c r="Y480" s="15">
        <v>42095</v>
      </c>
      <c r="Z480" t="str">
        <f t="shared" si="86"/>
        <v>March</v>
      </c>
      <c r="AA480" t="str">
        <f t="shared" si="87"/>
        <v>April</v>
      </c>
    </row>
    <row r="481" spans="1:27" ht="45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14" t="s">
        <v>8221</v>
      </c>
      <c r="G481" t="s">
        <v>8224</v>
      </c>
      <c r="H481" t="s">
        <v>8246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77"/>
        <v>32.56</v>
      </c>
      <c r="P481" s="6">
        <f t="shared" si="78"/>
        <v>88.8</v>
      </c>
      <c r="Q481" t="str">
        <f t="shared" si="79"/>
        <v>film &amp; video</v>
      </c>
      <c r="R481" t="str">
        <f t="shared" si="80"/>
        <v>animation</v>
      </c>
      <c r="S481" s="28">
        <f t="shared" si="81"/>
        <v>41904.199479166666</v>
      </c>
      <c r="T481" s="28">
        <f t="shared" si="82"/>
        <v>41964.24114583333</v>
      </c>
      <c r="U481">
        <f t="shared" si="83"/>
        <v>2014</v>
      </c>
      <c r="V481" s="15">
        <f t="shared" si="84"/>
        <v>41904</v>
      </c>
      <c r="W481" s="15">
        <f t="shared" si="85"/>
        <v>41964</v>
      </c>
      <c r="X481" s="15">
        <v>41904</v>
      </c>
      <c r="Y481" s="15">
        <v>41964</v>
      </c>
      <c r="Z481" t="str">
        <f t="shared" si="86"/>
        <v>September</v>
      </c>
      <c r="AA481" t="str">
        <f t="shared" si="87"/>
        <v>November</v>
      </c>
    </row>
    <row r="482" spans="1:27" ht="45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14" t="s">
        <v>8221</v>
      </c>
      <c r="G482" t="s">
        <v>8224</v>
      </c>
      <c r="H482" t="s">
        <v>8246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77"/>
        <v>19.41</v>
      </c>
      <c r="P482" s="6">
        <f t="shared" si="78"/>
        <v>55.457142857142856</v>
      </c>
      <c r="Q482" t="str">
        <f t="shared" si="79"/>
        <v>film &amp; video</v>
      </c>
      <c r="R482" t="str">
        <f t="shared" si="80"/>
        <v>animation</v>
      </c>
      <c r="S482" s="28">
        <f t="shared" si="81"/>
        <v>41465.29184027778</v>
      </c>
      <c r="T482" s="28">
        <f t="shared" si="82"/>
        <v>41495.29184027778</v>
      </c>
      <c r="U482">
        <f t="shared" si="83"/>
        <v>2013</v>
      </c>
      <c r="V482" s="15">
        <f t="shared" si="84"/>
        <v>41465</v>
      </c>
      <c r="W482" s="15">
        <f t="shared" si="85"/>
        <v>41495</v>
      </c>
      <c r="X482" s="15">
        <v>41465</v>
      </c>
      <c r="Y482" s="15">
        <v>41495</v>
      </c>
      <c r="Z482" t="str">
        <f t="shared" si="86"/>
        <v>July</v>
      </c>
      <c r="AA482" t="str">
        <f t="shared" si="87"/>
        <v>August</v>
      </c>
    </row>
    <row r="483" spans="1:27" ht="45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14" t="s">
        <v>8221</v>
      </c>
      <c r="G483" t="s">
        <v>8224</v>
      </c>
      <c r="H483" t="s">
        <v>8246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77"/>
        <v>6.1</v>
      </c>
      <c r="P483" s="6">
        <f t="shared" si="78"/>
        <v>87.142857142857139</v>
      </c>
      <c r="Q483" t="str">
        <f t="shared" si="79"/>
        <v>film &amp; video</v>
      </c>
      <c r="R483" t="str">
        <f t="shared" si="80"/>
        <v>animation</v>
      </c>
      <c r="S483" s="28">
        <f t="shared" si="81"/>
        <v>41162.46399305555</v>
      </c>
      <c r="T483" s="28">
        <f t="shared" si="82"/>
        <v>41192.46399305555</v>
      </c>
      <c r="U483">
        <f t="shared" si="83"/>
        <v>2012</v>
      </c>
      <c r="V483" s="15">
        <f t="shared" si="84"/>
        <v>41162</v>
      </c>
      <c r="W483" s="15">
        <f t="shared" si="85"/>
        <v>41192</v>
      </c>
      <c r="X483" s="15">
        <v>41162</v>
      </c>
      <c r="Y483" s="15">
        <v>41192</v>
      </c>
      <c r="Z483" t="str">
        <f t="shared" si="86"/>
        <v>September</v>
      </c>
      <c r="AA483" t="str">
        <f t="shared" si="87"/>
        <v>October</v>
      </c>
    </row>
    <row r="484" spans="1:27" ht="45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14" t="s">
        <v>8221</v>
      </c>
      <c r="G484" t="s">
        <v>8224</v>
      </c>
      <c r="H484" t="s">
        <v>8246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77"/>
        <v>0.1</v>
      </c>
      <c r="P484" s="6">
        <f t="shared" si="78"/>
        <v>10</v>
      </c>
      <c r="Q484" t="str">
        <f t="shared" si="79"/>
        <v>film &amp; video</v>
      </c>
      <c r="R484" t="str">
        <f t="shared" si="80"/>
        <v>animation</v>
      </c>
      <c r="S484" s="28">
        <f t="shared" si="81"/>
        <v>42447.688541666663</v>
      </c>
      <c r="T484" s="28">
        <f t="shared" si="82"/>
        <v>42474.398611111108</v>
      </c>
      <c r="U484">
        <f t="shared" si="83"/>
        <v>2016</v>
      </c>
      <c r="V484" s="15">
        <f t="shared" si="84"/>
        <v>42447</v>
      </c>
      <c r="W484" s="15">
        <f t="shared" si="85"/>
        <v>42474</v>
      </c>
      <c r="X484" s="15">
        <v>42447</v>
      </c>
      <c r="Y484" s="15">
        <v>42474</v>
      </c>
      <c r="Z484" t="str">
        <f t="shared" si="86"/>
        <v>March</v>
      </c>
      <c r="AA484" t="str">
        <f t="shared" si="87"/>
        <v>April</v>
      </c>
    </row>
    <row r="485" spans="1:27" ht="45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14" t="s">
        <v>8221</v>
      </c>
      <c r="G485" t="s">
        <v>8225</v>
      </c>
      <c r="H485" t="s">
        <v>8247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77"/>
        <v>50.2</v>
      </c>
      <c r="P485" s="6">
        <f t="shared" si="78"/>
        <v>51.224489795918366</v>
      </c>
      <c r="Q485" t="str">
        <f t="shared" si="79"/>
        <v>film &amp; video</v>
      </c>
      <c r="R485" t="str">
        <f t="shared" si="80"/>
        <v>animation</v>
      </c>
      <c r="S485" s="28">
        <f t="shared" si="81"/>
        <v>41242.989259259259</v>
      </c>
      <c r="T485" s="28">
        <f t="shared" si="82"/>
        <v>41302.989259259259</v>
      </c>
      <c r="U485">
        <f t="shared" si="83"/>
        <v>2012</v>
      </c>
      <c r="V485" s="15">
        <f t="shared" si="84"/>
        <v>41242</v>
      </c>
      <c r="W485" s="15">
        <f t="shared" si="85"/>
        <v>41302</v>
      </c>
      <c r="X485" s="15">
        <v>41242</v>
      </c>
      <c r="Y485" s="15">
        <v>41302</v>
      </c>
      <c r="Z485" t="str">
        <f t="shared" si="86"/>
        <v>November</v>
      </c>
      <c r="AA485" t="str">
        <f t="shared" si="87"/>
        <v>January</v>
      </c>
    </row>
    <row r="486" spans="1:27" ht="60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14" t="s">
        <v>8221</v>
      </c>
      <c r="G486" t="s">
        <v>8225</v>
      </c>
      <c r="H486" t="s">
        <v>8247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77"/>
        <v>0.18625</v>
      </c>
      <c r="P486" s="6">
        <f t="shared" si="78"/>
        <v>13.545454545454545</v>
      </c>
      <c r="Q486" t="str">
        <f t="shared" si="79"/>
        <v>film &amp; video</v>
      </c>
      <c r="R486" t="str">
        <f t="shared" si="80"/>
        <v>animation</v>
      </c>
      <c r="S486" s="28">
        <f t="shared" si="81"/>
        <v>42272.731157407405</v>
      </c>
      <c r="T486" s="28">
        <f t="shared" si="82"/>
        <v>42313.772824074076</v>
      </c>
      <c r="U486">
        <f t="shared" si="83"/>
        <v>2015</v>
      </c>
      <c r="V486" s="15">
        <f t="shared" si="84"/>
        <v>42272</v>
      </c>
      <c r="W486" s="15">
        <f t="shared" si="85"/>
        <v>42313</v>
      </c>
      <c r="X486" s="15">
        <v>42272</v>
      </c>
      <c r="Y486" s="15">
        <v>42313</v>
      </c>
      <c r="Z486" t="str">
        <f t="shared" si="86"/>
        <v>September</v>
      </c>
      <c r="AA486" t="str">
        <f t="shared" si="87"/>
        <v>November</v>
      </c>
    </row>
    <row r="487" spans="1:27" ht="30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14" t="s">
        <v>8221</v>
      </c>
      <c r="G487" t="s">
        <v>8225</v>
      </c>
      <c r="H487" t="s">
        <v>8247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77"/>
        <v>21.906971229845084</v>
      </c>
      <c r="P487" s="6">
        <f t="shared" si="78"/>
        <v>66.520080000000007</v>
      </c>
      <c r="Q487" t="str">
        <f t="shared" si="79"/>
        <v>film &amp; video</v>
      </c>
      <c r="R487" t="str">
        <f t="shared" si="80"/>
        <v>animation</v>
      </c>
      <c r="S487" s="28">
        <f t="shared" si="81"/>
        <v>41381.297442129631</v>
      </c>
      <c r="T487" s="28">
        <f t="shared" si="82"/>
        <v>41411.297442129631</v>
      </c>
      <c r="U487">
        <f t="shared" si="83"/>
        <v>2013</v>
      </c>
      <c r="V487" s="15">
        <f t="shared" si="84"/>
        <v>41381</v>
      </c>
      <c r="W487" s="15">
        <f t="shared" si="85"/>
        <v>41411</v>
      </c>
      <c r="X487" s="15">
        <v>41381</v>
      </c>
      <c r="Y487" s="15">
        <v>41411</v>
      </c>
      <c r="Z487" t="str">
        <f t="shared" si="86"/>
        <v>April</v>
      </c>
      <c r="AA487" t="str">
        <f t="shared" si="87"/>
        <v>May</v>
      </c>
    </row>
    <row r="488" spans="1:27" ht="45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14" t="s">
        <v>8221</v>
      </c>
      <c r="G488" t="s">
        <v>8226</v>
      </c>
      <c r="H488" t="s">
        <v>8248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77"/>
        <v>9.0909090909090905E-3</v>
      </c>
      <c r="P488" s="6">
        <f t="shared" si="78"/>
        <v>50</v>
      </c>
      <c r="Q488" t="str">
        <f t="shared" si="79"/>
        <v>film &amp; video</v>
      </c>
      <c r="R488" t="str">
        <f t="shared" si="80"/>
        <v>animation</v>
      </c>
      <c r="S488" s="28">
        <f t="shared" si="81"/>
        <v>41761.734247685185</v>
      </c>
      <c r="T488" s="28">
        <f t="shared" si="82"/>
        <v>41791.734247685185</v>
      </c>
      <c r="U488">
        <f t="shared" si="83"/>
        <v>2014</v>
      </c>
      <c r="V488" s="15">
        <f t="shared" si="84"/>
        <v>41761</v>
      </c>
      <c r="W488" s="15">
        <f t="shared" si="85"/>
        <v>41791</v>
      </c>
      <c r="X488" s="15">
        <v>41761</v>
      </c>
      <c r="Y488" s="15">
        <v>41791</v>
      </c>
      <c r="Z488" t="str">
        <f t="shared" si="86"/>
        <v>May</v>
      </c>
      <c r="AA488" t="str">
        <f t="shared" si="87"/>
        <v>June</v>
      </c>
    </row>
    <row r="489" spans="1:27" ht="45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14" t="s">
        <v>8221</v>
      </c>
      <c r="G489" t="s">
        <v>8229</v>
      </c>
      <c r="H489" t="s">
        <v>8251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77"/>
        <v>0</v>
      </c>
      <c r="P489" s="6" t="e">
        <f t="shared" si="78"/>
        <v>#DIV/0!</v>
      </c>
      <c r="Q489" t="str">
        <f t="shared" si="79"/>
        <v>film &amp; video</v>
      </c>
      <c r="R489" t="str">
        <f t="shared" si="80"/>
        <v>animation</v>
      </c>
      <c r="S489" s="28">
        <f t="shared" si="81"/>
        <v>42669.386504629627</v>
      </c>
      <c r="T489" s="28">
        <f t="shared" si="82"/>
        <v>42729.428171296291</v>
      </c>
      <c r="U489">
        <f t="shared" si="83"/>
        <v>2016</v>
      </c>
      <c r="V489" s="15">
        <f t="shared" si="84"/>
        <v>42669</v>
      </c>
      <c r="W489" s="15">
        <f t="shared" si="85"/>
        <v>42729</v>
      </c>
      <c r="X489" s="15">
        <v>42669</v>
      </c>
      <c r="Y489" s="15">
        <v>42729</v>
      </c>
      <c r="Z489" t="str">
        <f t="shared" si="86"/>
        <v>October</v>
      </c>
      <c r="AA489" t="str">
        <f t="shared" si="87"/>
        <v>December</v>
      </c>
    </row>
    <row r="490" spans="1:27" ht="30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14" t="s">
        <v>8221</v>
      </c>
      <c r="G490" t="s">
        <v>8224</v>
      </c>
      <c r="H490" t="s">
        <v>8246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77"/>
        <v>0</v>
      </c>
      <c r="P490" s="6" t="e">
        <f t="shared" si="78"/>
        <v>#DIV/0!</v>
      </c>
      <c r="Q490" t="str">
        <f t="shared" si="79"/>
        <v>film &amp; video</v>
      </c>
      <c r="R490" t="str">
        <f t="shared" si="80"/>
        <v>animation</v>
      </c>
      <c r="S490" s="28">
        <f t="shared" si="81"/>
        <v>42713.84606481481</v>
      </c>
      <c r="T490" s="28">
        <f t="shared" si="82"/>
        <v>42743.84606481481</v>
      </c>
      <c r="U490">
        <f t="shared" si="83"/>
        <v>2016</v>
      </c>
      <c r="V490" s="15">
        <f t="shared" si="84"/>
        <v>42713</v>
      </c>
      <c r="W490" s="15">
        <f t="shared" si="85"/>
        <v>42743</v>
      </c>
      <c r="X490" s="15">
        <v>42713</v>
      </c>
      <c r="Y490" s="15">
        <v>42743</v>
      </c>
      <c r="Z490" t="str">
        <f t="shared" si="86"/>
        <v>December</v>
      </c>
      <c r="AA490" t="str">
        <f t="shared" si="87"/>
        <v>January</v>
      </c>
    </row>
    <row r="491" spans="1:27" ht="45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14" t="s">
        <v>8221</v>
      </c>
      <c r="G491" t="s">
        <v>8224</v>
      </c>
      <c r="H491" t="s">
        <v>8246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77"/>
        <v>0.28667813379201834</v>
      </c>
      <c r="P491" s="6">
        <f t="shared" si="78"/>
        <v>71.666666666666671</v>
      </c>
      <c r="Q491" t="str">
        <f t="shared" si="79"/>
        <v>film &amp; video</v>
      </c>
      <c r="R491" t="str">
        <f t="shared" si="80"/>
        <v>animation</v>
      </c>
      <c r="S491" s="28">
        <f t="shared" si="81"/>
        <v>40882.273333333331</v>
      </c>
      <c r="T491" s="28">
        <f t="shared" si="82"/>
        <v>40913.272916666661</v>
      </c>
      <c r="U491">
        <f t="shared" si="83"/>
        <v>2011</v>
      </c>
      <c r="V491" s="15">
        <f t="shared" si="84"/>
        <v>40882</v>
      </c>
      <c r="W491" s="15">
        <f t="shared" si="85"/>
        <v>40913</v>
      </c>
      <c r="X491" s="15">
        <v>40882</v>
      </c>
      <c r="Y491" s="15">
        <v>40913</v>
      </c>
      <c r="Z491" t="str">
        <f t="shared" si="86"/>
        <v>December</v>
      </c>
      <c r="AA491" t="str">
        <f t="shared" si="87"/>
        <v>January</v>
      </c>
    </row>
    <row r="492" spans="1:27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14" t="s">
        <v>8221</v>
      </c>
      <c r="G492" t="s">
        <v>8224</v>
      </c>
      <c r="H492" t="s">
        <v>8246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77"/>
        <v>0</v>
      </c>
      <c r="P492" s="6" t="e">
        <f t="shared" si="78"/>
        <v>#DIV/0!</v>
      </c>
      <c r="Q492" t="str">
        <f t="shared" si="79"/>
        <v>film &amp; video</v>
      </c>
      <c r="R492" t="str">
        <f t="shared" si="80"/>
        <v>animation</v>
      </c>
      <c r="S492" s="28">
        <f t="shared" si="81"/>
        <v>41113.760243055549</v>
      </c>
      <c r="T492" s="28">
        <f t="shared" si="82"/>
        <v>41143.760243055549</v>
      </c>
      <c r="U492">
        <f t="shared" si="83"/>
        <v>2012</v>
      </c>
      <c r="V492" s="15">
        <f t="shared" si="84"/>
        <v>41113</v>
      </c>
      <c r="W492" s="15">
        <f t="shared" si="85"/>
        <v>41143</v>
      </c>
      <c r="X492" s="15">
        <v>41113</v>
      </c>
      <c r="Y492" s="15">
        <v>41143</v>
      </c>
      <c r="Z492" t="str">
        <f t="shared" si="86"/>
        <v>July</v>
      </c>
      <c r="AA492" t="str">
        <f t="shared" si="87"/>
        <v>August</v>
      </c>
    </row>
    <row r="493" spans="1:27" ht="45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14" t="s">
        <v>8221</v>
      </c>
      <c r="G493" t="s">
        <v>8224</v>
      </c>
      <c r="H493" t="s">
        <v>8246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77"/>
        <v>0</v>
      </c>
      <c r="P493" s="6" t="e">
        <f t="shared" si="78"/>
        <v>#DIV/0!</v>
      </c>
      <c r="Q493" t="str">
        <f t="shared" si="79"/>
        <v>film &amp; video</v>
      </c>
      <c r="R493" t="str">
        <f t="shared" si="80"/>
        <v>animation</v>
      </c>
      <c r="S493" s="28">
        <f t="shared" si="81"/>
        <v>42366.774293981478</v>
      </c>
      <c r="T493" s="28">
        <f t="shared" si="82"/>
        <v>42396.774293981478</v>
      </c>
      <c r="U493">
        <f t="shared" si="83"/>
        <v>2015</v>
      </c>
      <c r="V493" s="15">
        <f t="shared" si="84"/>
        <v>42366</v>
      </c>
      <c r="W493" s="15">
        <f t="shared" si="85"/>
        <v>42396</v>
      </c>
      <c r="X493" s="15">
        <v>42366</v>
      </c>
      <c r="Y493" s="15">
        <v>42396</v>
      </c>
      <c r="Z493" t="str">
        <f t="shared" si="86"/>
        <v>December</v>
      </c>
      <c r="AA493" t="str">
        <f t="shared" si="87"/>
        <v>January</v>
      </c>
    </row>
    <row r="494" spans="1:27" ht="45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14" t="s">
        <v>8221</v>
      </c>
      <c r="G494" t="s">
        <v>8235</v>
      </c>
      <c r="H494" t="s">
        <v>8255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77"/>
        <v>0</v>
      </c>
      <c r="P494" s="6" t="e">
        <f t="shared" si="78"/>
        <v>#DIV/0!</v>
      </c>
      <c r="Q494" t="str">
        <f t="shared" si="79"/>
        <v>film &amp; video</v>
      </c>
      <c r="R494" t="str">
        <f t="shared" si="80"/>
        <v>animation</v>
      </c>
      <c r="S494" s="28">
        <f t="shared" si="81"/>
        <v>42595.826736111114</v>
      </c>
      <c r="T494" s="28">
        <f t="shared" si="82"/>
        <v>42655.826736111114</v>
      </c>
      <c r="U494">
        <f t="shared" si="83"/>
        <v>2016</v>
      </c>
      <c r="V494" s="15">
        <f t="shared" si="84"/>
        <v>42595</v>
      </c>
      <c r="W494" s="15">
        <f t="shared" si="85"/>
        <v>42655</v>
      </c>
      <c r="X494" s="15">
        <v>42595</v>
      </c>
      <c r="Y494" s="15">
        <v>42655</v>
      </c>
      <c r="Z494" t="str">
        <f t="shared" si="86"/>
        <v>August</v>
      </c>
      <c r="AA494" t="str">
        <f t="shared" si="87"/>
        <v>October</v>
      </c>
    </row>
    <row r="495" spans="1:27" ht="45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14" t="s">
        <v>8221</v>
      </c>
      <c r="G495" t="s">
        <v>8225</v>
      </c>
      <c r="H495" t="s">
        <v>8247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77"/>
        <v>0</v>
      </c>
      <c r="P495" s="6" t="e">
        <f t="shared" si="78"/>
        <v>#DIV/0!</v>
      </c>
      <c r="Q495" t="str">
        <f t="shared" si="79"/>
        <v>film &amp; video</v>
      </c>
      <c r="R495" t="str">
        <f t="shared" si="80"/>
        <v>animation</v>
      </c>
      <c r="S495" s="28">
        <f t="shared" si="81"/>
        <v>42114.517800925925</v>
      </c>
      <c r="T495" s="28">
        <f t="shared" si="82"/>
        <v>42144.517800925925</v>
      </c>
      <c r="U495">
        <f t="shared" si="83"/>
        <v>2015</v>
      </c>
      <c r="V495" s="15">
        <f t="shared" si="84"/>
        <v>42114</v>
      </c>
      <c r="W495" s="15">
        <f t="shared" si="85"/>
        <v>42144</v>
      </c>
      <c r="X495" s="15">
        <v>42114</v>
      </c>
      <c r="Y495" s="15">
        <v>42144</v>
      </c>
      <c r="Z495" t="str">
        <f t="shared" si="86"/>
        <v>April</v>
      </c>
      <c r="AA495" t="str">
        <f t="shared" si="87"/>
        <v>May</v>
      </c>
    </row>
    <row r="496" spans="1:27" ht="45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14" t="s">
        <v>8221</v>
      </c>
      <c r="G496" t="s">
        <v>8224</v>
      </c>
      <c r="H496" t="s">
        <v>8246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77"/>
        <v>0.155</v>
      </c>
      <c r="P496" s="6">
        <f t="shared" si="78"/>
        <v>10.333333333333334</v>
      </c>
      <c r="Q496" t="str">
        <f t="shared" si="79"/>
        <v>film &amp; video</v>
      </c>
      <c r="R496" t="str">
        <f t="shared" si="80"/>
        <v>animation</v>
      </c>
      <c r="S496" s="28">
        <f t="shared" si="81"/>
        <v>41799.62228009259</v>
      </c>
      <c r="T496" s="28">
        <f t="shared" si="82"/>
        <v>41822.916666666664</v>
      </c>
      <c r="U496">
        <f t="shared" si="83"/>
        <v>2014</v>
      </c>
      <c r="V496" s="15">
        <f t="shared" si="84"/>
        <v>41799</v>
      </c>
      <c r="W496" s="15">
        <f t="shared" si="85"/>
        <v>41822</v>
      </c>
      <c r="X496" s="15">
        <v>41799</v>
      </c>
      <c r="Y496" s="15">
        <v>41822</v>
      </c>
      <c r="Z496" t="str">
        <f t="shared" si="86"/>
        <v>June</v>
      </c>
      <c r="AA496" t="str">
        <f t="shared" si="87"/>
        <v>July</v>
      </c>
    </row>
    <row r="497" spans="1:27" ht="45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14" t="s">
        <v>8221</v>
      </c>
      <c r="G497" t="s">
        <v>8224</v>
      </c>
      <c r="H497" t="s">
        <v>8246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77"/>
        <v>0</v>
      </c>
      <c r="P497" s="6" t="e">
        <f t="shared" si="78"/>
        <v>#DIV/0!</v>
      </c>
      <c r="Q497" t="str">
        <f t="shared" si="79"/>
        <v>film &amp; video</v>
      </c>
      <c r="R497" t="str">
        <f t="shared" si="80"/>
        <v>animation</v>
      </c>
      <c r="S497" s="28">
        <f t="shared" si="81"/>
        <v>42171.619270833333</v>
      </c>
      <c r="T497" s="28">
        <f t="shared" si="82"/>
        <v>42201.619270833333</v>
      </c>
      <c r="U497">
        <f t="shared" si="83"/>
        <v>2015</v>
      </c>
      <c r="V497" s="15">
        <f t="shared" si="84"/>
        <v>42171</v>
      </c>
      <c r="W497" s="15">
        <f t="shared" si="85"/>
        <v>42201</v>
      </c>
      <c r="X497" s="15">
        <v>42171</v>
      </c>
      <c r="Y497" s="15">
        <v>42201</v>
      </c>
      <c r="Z497" t="str">
        <f t="shared" si="86"/>
        <v>June</v>
      </c>
      <c r="AA497" t="str">
        <f t="shared" si="87"/>
        <v>July</v>
      </c>
    </row>
    <row r="498" spans="1:27" ht="30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14" t="s">
        <v>8221</v>
      </c>
      <c r="G498" t="s">
        <v>8224</v>
      </c>
      <c r="H498" t="s">
        <v>8246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77"/>
        <v>1.6666666666666668E-3</v>
      </c>
      <c r="P498" s="6">
        <f t="shared" si="78"/>
        <v>1</v>
      </c>
      <c r="Q498" t="str">
        <f t="shared" si="79"/>
        <v>film &amp; video</v>
      </c>
      <c r="R498" t="str">
        <f t="shared" si="80"/>
        <v>animation</v>
      </c>
      <c r="S498" s="28">
        <f t="shared" si="81"/>
        <v>41620.723078703704</v>
      </c>
      <c r="T498" s="28">
        <f t="shared" si="82"/>
        <v>41680.723078703704</v>
      </c>
      <c r="U498">
        <f t="shared" si="83"/>
        <v>2013</v>
      </c>
      <c r="V498" s="15">
        <f t="shared" si="84"/>
        <v>41620</v>
      </c>
      <c r="W498" s="15">
        <f t="shared" si="85"/>
        <v>41680</v>
      </c>
      <c r="X498" s="15">
        <v>41620</v>
      </c>
      <c r="Y498" s="15">
        <v>41680</v>
      </c>
      <c r="Z498" t="str">
        <f t="shared" si="86"/>
        <v>December</v>
      </c>
      <c r="AA498" t="str">
        <f t="shared" si="87"/>
        <v>February</v>
      </c>
    </row>
    <row r="499" spans="1:27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14" t="s">
        <v>8221</v>
      </c>
      <c r="G499" t="s">
        <v>8224</v>
      </c>
      <c r="H499" t="s">
        <v>8246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77"/>
        <v>0.6696428571428571</v>
      </c>
      <c r="P499" s="6">
        <f t="shared" si="78"/>
        <v>10</v>
      </c>
      <c r="Q499" t="str">
        <f t="shared" si="79"/>
        <v>film &amp; video</v>
      </c>
      <c r="R499" t="str">
        <f t="shared" si="80"/>
        <v>animation</v>
      </c>
      <c r="S499" s="28">
        <f t="shared" si="81"/>
        <v>41944.829456018517</v>
      </c>
      <c r="T499" s="28">
        <f t="shared" si="82"/>
        <v>41997.999999999993</v>
      </c>
      <c r="U499">
        <f t="shared" si="83"/>
        <v>2014</v>
      </c>
      <c r="V499" s="15">
        <f t="shared" si="84"/>
        <v>41944</v>
      </c>
      <c r="W499" s="15">
        <f t="shared" si="85"/>
        <v>41998</v>
      </c>
      <c r="X499" s="15">
        <v>41944</v>
      </c>
      <c r="Y499" s="15">
        <v>41998</v>
      </c>
      <c r="Z499" t="str">
        <f t="shared" si="86"/>
        <v>November</v>
      </c>
      <c r="AA499" t="str">
        <f t="shared" si="87"/>
        <v>December</v>
      </c>
    </row>
    <row r="500" spans="1:27" ht="45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14" t="s">
        <v>8221</v>
      </c>
      <c r="G500" t="s">
        <v>8224</v>
      </c>
      <c r="H500" t="s">
        <v>8246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77"/>
        <v>4.5985132395404564</v>
      </c>
      <c r="P500" s="6">
        <f t="shared" si="78"/>
        <v>136.09090909090909</v>
      </c>
      <c r="Q500" t="str">
        <f t="shared" si="79"/>
        <v>film &amp; video</v>
      </c>
      <c r="R500" t="str">
        <f t="shared" si="80"/>
        <v>animation</v>
      </c>
      <c r="S500" s="28">
        <f t="shared" si="81"/>
        <v>40858.553807870368</v>
      </c>
      <c r="T500" s="28">
        <f t="shared" si="82"/>
        <v>40900.553807870368</v>
      </c>
      <c r="U500">
        <f t="shared" si="83"/>
        <v>2011</v>
      </c>
      <c r="V500" s="15">
        <f t="shared" si="84"/>
        <v>40858</v>
      </c>
      <c r="W500" s="15">
        <f t="shared" si="85"/>
        <v>40900</v>
      </c>
      <c r="X500" s="15">
        <v>40858</v>
      </c>
      <c r="Y500" s="15">
        <v>40900</v>
      </c>
      <c r="Z500" t="str">
        <f t="shared" si="86"/>
        <v>November</v>
      </c>
      <c r="AA500" t="str">
        <f t="shared" si="87"/>
        <v>December</v>
      </c>
    </row>
    <row r="501" spans="1:27" ht="60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14" t="s">
        <v>8221</v>
      </c>
      <c r="G501" t="s">
        <v>8224</v>
      </c>
      <c r="H501" t="s">
        <v>8246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77"/>
        <v>9.5500000000000007</v>
      </c>
      <c r="P501" s="6">
        <f t="shared" si="78"/>
        <v>73.461538461538467</v>
      </c>
      <c r="Q501" t="str">
        <f t="shared" si="79"/>
        <v>film &amp; video</v>
      </c>
      <c r="R501" t="str">
        <f t="shared" si="80"/>
        <v>animation</v>
      </c>
      <c r="S501" s="28">
        <f t="shared" si="81"/>
        <v>40043.687129629623</v>
      </c>
      <c r="T501" s="28">
        <f t="shared" si="82"/>
        <v>40098.665972222218</v>
      </c>
      <c r="U501">
        <f t="shared" si="83"/>
        <v>2009</v>
      </c>
      <c r="V501" s="15">
        <f t="shared" si="84"/>
        <v>40043</v>
      </c>
      <c r="W501" s="15">
        <f t="shared" si="85"/>
        <v>40098</v>
      </c>
      <c r="X501" s="15">
        <v>40043</v>
      </c>
      <c r="Y501" s="15">
        <v>40098</v>
      </c>
      <c r="Z501" t="str">
        <f t="shared" si="86"/>
        <v>August</v>
      </c>
      <c r="AA501" t="str">
        <f t="shared" si="87"/>
        <v>October</v>
      </c>
    </row>
    <row r="502" spans="1:27" ht="60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14" t="s">
        <v>8221</v>
      </c>
      <c r="G502" t="s">
        <v>8224</v>
      </c>
      <c r="H502" t="s">
        <v>8246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77"/>
        <v>3.3076923076923079</v>
      </c>
      <c r="P502" s="6">
        <f t="shared" si="78"/>
        <v>53.75</v>
      </c>
      <c r="Q502" t="str">
        <f t="shared" si="79"/>
        <v>film &amp; video</v>
      </c>
      <c r="R502" t="str">
        <f t="shared" si="80"/>
        <v>animation</v>
      </c>
      <c r="S502" s="28">
        <f t="shared" si="81"/>
        <v>40247.677673611106</v>
      </c>
      <c r="T502" s="28">
        <f t="shared" si="82"/>
        <v>40306.719444444439</v>
      </c>
      <c r="U502">
        <f t="shared" si="83"/>
        <v>2010</v>
      </c>
      <c r="V502" s="15">
        <f t="shared" si="84"/>
        <v>40247</v>
      </c>
      <c r="W502" s="15">
        <f t="shared" si="85"/>
        <v>40306</v>
      </c>
      <c r="X502" s="15">
        <v>40247</v>
      </c>
      <c r="Y502" s="15">
        <v>40306</v>
      </c>
      <c r="Z502" t="str">
        <f t="shared" si="86"/>
        <v>March</v>
      </c>
      <c r="AA502" t="str">
        <f t="shared" si="87"/>
        <v>May</v>
      </c>
    </row>
    <row r="503" spans="1:27" ht="45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14" t="s">
        <v>8221</v>
      </c>
      <c r="G503" t="s">
        <v>8224</v>
      </c>
      <c r="H503" t="s">
        <v>8246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77"/>
        <v>0</v>
      </c>
      <c r="P503" s="6" t="e">
        <f t="shared" si="78"/>
        <v>#DIV/0!</v>
      </c>
      <c r="Q503" t="str">
        <f t="shared" si="79"/>
        <v>film &amp; video</v>
      </c>
      <c r="R503" t="str">
        <f t="shared" si="80"/>
        <v>animation</v>
      </c>
      <c r="S503" s="28">
        <f t="shared" si="81"/>
        <v>40703.026053240741</v>
      </c>
      <c r="T503" s="28">
        <f t="shared" si="82"/>
        <v>40733.026053240741</v>
      </c>
      <c r="U503">
        <f t="shared" si="83"/>
        <v>2011</v>
      </c>
      <c r="V503" s="15">
        <f t="shared" si="84"/>
        <v>40703</v>
      </c>
      <c r="W503" s="15">
        <f t="shared" si="85"/>
        <v>40733</v>
      </c>
      <c r="X503" s="15">
        <v>40703</v>
      </c>
      <c r="Y503" s="15">
        <v>40733</v>
      </c>
      <c r="Z503" t="str">
        <f t="shared" si="86"/>
        <v>June</v>
      </c>
      <c r="AA503" t="str">
        <f t="shared" si="87"/>
        <v>July</v>
      </c>
    </row>
    <row r="504" spans="1:27" ht="45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14" t="s">
        <v>8221</v>
      </c>
      <c r="G504" t="s">
        <v>8224</v>
      </c>
      <c r="H504" t="s">
        <v>8246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77"/>
        <v>1.1499999999999999</v>
      </c>
      <c r="P504" s="6">
        <f t="shared" si="78"/>
        <v>57.5</v>
      </c>
      <c r="Q504" t="str">
        <f t="shared" si="79"/>
        <v>film &amp; video</v>
      </c>
      <c r="R504" t="str">
        <f t="shared" si="80"/>
        <v>animation</v>
      </c>
      <c r="S504" s="28">
        <f t="shared" si="81"/>
        <v>40956.345196759255</v>
      </c>
      <c r="T504" s="28">
        <f t="shared" si="82"/>
        <v>40986.303530092591</v>
      </c>
      <c r="U504">
        <f t="shared" si="83"/>
        <v>2012</v>
      </c>
      <c r="V504" s="15">
        <f t="shared" si="84"/>
        <v>40956</v>
      </c>
      <c r="W504" s="15">
        <f t="shared" si="85"/>
        <v>40986</v>
      </c>
      <c r="X504" s="15">
        <v>40956</v>
      </c>
      <c r="Y504" s="15">
        <v>40986</v>
      </c>
      <c r="Z504" t="str">
        <f t="shared" si="86"/>
        <v>February</v>
      </c>
      <c r="AA504" t="str">
        <f t="shared" si="87"/>
        <v>March</v>
      </c>
    </row>
    <row r="505" spans="1:27" ht="45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14" t="s">
        <v>8221</v>
      </c>
      <c r="G505" t="s">
        <v>8225</v>
      </c>
      <c r="H505" t="s">
        <v>8247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77"/>
        <v>1.7538461538461538</v>
      </c>
      <c r="P505" s="6">
        <f t="shared" si="78"/>
        <v>12.666666666666666</v>
      </c>
      <c r="Q505" t="str">
        <f t="shared" si="79"/>
        <v>film &amp; video</v>
      </c>
      <c r="R505" t="str">
        <f t="shared" si="80"/>
        <v>animation</v>
      </c>
      <c r="S505" s="28">
        <f t="shared" si="81"/>
        <v>41991.318321759252</v>
      </c>
      <c r="T505" s="28">
        <f t="shared" si="82"/>
        <v>42021.318321759252</v>
      </c>
      <c r="U505">
        <f t="shared" si="83"/>
        <v>2014</v>
      </c>
      <c r="V505" s="15">
        <f t="shared" si="84"/>
        <v>41991</v>
      </c>
      <c r="W505" s="15">
        <f t="shared" si="85"/>
        <v>42021</v>
      </c>
      <c r="X505" s="15">
        <v>41991</v>
      </c>
      <c r="Y505" s="15">
        <v>42021</v>
      </c>
      <c r="Z505" t="str">
        <f t="shared" si="86"/>
        <v>December</v>
      </c>
      <c r="AA505" t="str">
        <f t="shared" si="87"/>
        <v>January</v>
      </c>
    </row>
    <row r="506" spans="1:27" ht="45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14" t="s">
        <v>8221</v>
      </c>
      <c r="G506" t="s">
        <v>8224</v>
      </c>
      <c r="H506" t="s">
        <v>8246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77"/>
        <v>1.3673469387755102</v>
      </c>
      <c r="P506" s="6">
        <f t="shared" si="78"/>
        <v>67</v>
      </c>
      <c r="Q506" t="str">
        <f t="shared" si="79"/>
        <v>film &amp; video</v>
      </c>
      <c r="R506" t="str">
        <f t="shared" si="80"/>
        <v>animation</v>
      </c>
      <c r="S506" s="28">
        <f t="shared" si="81"/>
        <v>40949.775312499994</v>
      </c>
      <c r="T506" s="28">
        <f t="shared" si="82"/>
        <v>41009.73364583333</v>
      </c>
      <c r="U506">
        <f t="shared" si="83"/>
        <v>2012</v>
      </c>
      <c r="V506" s="15">
        <f t="shared" si="84"/>
        <v>40949</v>
      </c>
      <c r="W506" s="15">
        <f t="shared" si="85"/>
        <v>41009</v>
      </c>
      <c r="X506" s="15">
        <v>40949</v>
      </c>
      <c r="Y506" s="15">
        <v>41009</v>
      </c>
      <c r="Z506" t="str">
        <f t="shared" si="86"/>
        <v>February</v>
      </c>
      <c r="AA506" t="str">
        <f t="shared" si="87"/>
        <v>April</v>
      </c>
    </row>
    <row r="507" spans="1:27" ht="45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14" t="s">
        <v>8221</v>
      </c>
      <c r="G507" t="s">
        <v>8224</v>
      </c>
      <c r="H507" t="s">
        <v>8246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77"/>
        <v>0.43333333333333329</v>
      </c>
      <c r="P507" s="6">
        <f t="shared" si="78"/>
        <v>3.7142857142857144</v>
      </c>
      <c r="Q507" t="str">
        <f t="shared" si="79"/>
        <v>film &amp; video</v>
      </c>
      <c r="R507" t="str">
        <f t="shared" si="80"/>
        <v>animation</v>
      </c>
      <c r="S507" s="28">
        <f t="shared" si="81"/>
        <v>42317.889884259253</v>
      </c>
      <c r="T507" s="28">
        <f t="shared" si="82"/>
        <v>42362.889884259253</v>
      </c>
      <c r="U507">
        <f t="shared" si="83"/>
        <v>2015</v>
      </c>
      <c r="V507" s="15">
        <f t="shared" si="84"/>
        <v>42317</v>
      </c>
      <c r="W507" s="15">
        <f t="shared" si="85"/>
        <v>42362</v>
      </c>
      <c r="X507" s="15">
        <v>42317</v>
      </c>
      <c r="Y507" s="15">
        <v>42362</v>
      </c>
      <c r="Z507" t="str">
        <f t="shared" si="86"/>
        <v>November</v>
      </c>
      <c r="AA507" t="str">
        <f t="shared" si="87"/>
        <v>December</v>
      </c>
    </row>
    <row r="508" spans="1:27" ht="45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14" t="s">
        <v>8221</v>
      </c>
      <c r="G508" t="s">
        <v>8224</v>
      </c>
      <c r="H508" t="s">
        <v>8246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77"/>
        <v>0.125</v>
      </c>
      <c r="P508" s="6">
        <f t="shared" si="78"/>
        <v>250</v>
      </c>
      <c r="Q508" t="str">
        <f t="shared" si="79"/>
        <v>film &amp; video</v>
      </c>
      <c r="R508" t="str">
        <f t="shared" si="80"/>
        <v>animation</v>
      </c>
      <c r="S508" s="28">
        <f t="shared" si="81"/>
        <v>41466.343981481477</v>
      </c>
      <c r="T508" s="28">
        <f t="shared" si="82"/>
        <v>41496.343981481477</v>
      </c>
      <c r="U508">
        <f t="shared" si="83"/>
        <v>2013</v>
      </c>
      <c r="V508" s="15">
        <f t="shared" si="84"/>
        <v>41466</v>
      </c>
      <c r="W508" s="15">
        <f t="shared" si="85"/>
        <v>41496</v>
      </c>
      <c r="X508" s="15">
        <v>41466</v>
      </c>
      <c r="Y508" s="15">
        <v>41496</v>
      </c>
      <c r="Z508" t="str">
        <f t="shared" si="86"/>
        <v>July</v>
      </c>
      <c r="AA508" t="str">
        <f t="shared" si="87"/>
        <v>August</v>
      </c>
    </row>
    <row r="509" spans="1:27" ht="45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14" t="s">
        <v>8221</v>
      </c>
      <c r="G509" t="s">
        <v>8224</v>
      </c>
      <c r="H509" t="s">
        <v>8246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77"/>
        <v>3.2</v>
      </c>
      <c r="P509" s="6">
        <f t="shared" si="78"/>
        <v>64</v>
      </c>
      <c r="Q509" t="str">
        <f t="shared" si="79"/>
        <v>film &amp; video</v>
      </c>
      <c r="R509" t="str">
        <f t="shared" si="80"/>
        <v>animation</v>
      </c>
      <c r="S509" s="28">
        <f t="shared" si="81"/>
        <v>41156.750659722216</v>
      </c>
      <c r="T509" s="28">
        <f t="shared" si="82"/>
        <v>41201.750659722216</v>
      </c>
      <c r="U509">
        <f t="shared" si="83"/>
        <v>2012</v>
      </c>
      <c r="V509" s="15">
        <f t="shared" si="84"/>
        <v>41156</v>
      </c>
      <c r="W509" s="15">
        <f t="shared" si="85"/>
        <v>41201</v>
      </c>
      <c r="X509" s="15">
        <v>41156</v>
      </c>
      <c r="Y509" s="15">
        <v>41201</v>
      </c>
      <c r="Z509" t="str">
        <f t="shared" si="86"/>
        <v>September</v>
      </c>
      <c r="AA509" t="str">
        <f t="shared" si="87"/>
        <v>October</v>
      </c>
    </row>
    <row r="510" spans="1:27" ht="45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14" t="s">
        <v>8221</v>
      </c>
      <c r="G510" t="s">
        <v>8224</v>
      </c>
      <c r="H510" t="s">
        <v>8246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77"/>
        <v>0.8</v>
      </c>
      <c r="P510" s="6">
        <f t="shared" si="78"/>
        <v>133.33333333333334</v>
      </c>
      <c r="Q510" t="str">
        <f t="shared" si="79"/>
        <v>film &amp; video</v>
      </c>
      <c r="R510" t="str">
        <f t="shared" si="80"/>
        <v>animation</v>
      </c>
      <c r="S510" s="28">
        <f t="shared" si="81"/>
        <v>40994.815983796296</v>
      </c>
      <c r="T510" s="28">
        <f t="shared" si="82"/>
        <v>41054.384722222218</v>
      </c>
      <c r="U510">
        <f t="shared" si="83"/>
        <v>2012</v>
      </c>
      <c r="V510" s="15">
        <f t="shared" si="84"/>
        <v>40994</v>
      </c>
      <c r="W510" s="15">
        <f t="shared" si="85"/>
        <v>41054</v>
      </c>
      <c r="X510" s="15">
        <v>40994</v>
      </c>
      <c r="Y510" s="15">
        <v>41054</v>
      </c>
      <c r="Z510" t="str">
        <f t="shared" si="86"/>
        <v>March</v>
      </c>
      <c r="AA510" t="str">
        <f t="shared" si="87"/>
        <v>May</v>
      </c>
    </row>
    <row r="511" spans="1:27" ht="45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14" t="s">
        <v>8221</v>
      </c>
      <c r="G511" t="s">
        <v>8225</v>
      </c>
      <c r="H511" t="s">
        <v>8247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77"/>
        <v>0.2</v>
      </c>
      <c r="P511" s="6">
        <f t="shared" si="78"/>
        <v>10</v>
      </c>
      <c r="Q511" t="str">
        <f t="shared" si="79"/>
        <v>film &amp; video</v>
      </c>
      <c r="R511" t="str">
        <f t="shared" si="80"/>
        <v>animation</v>
      </c>
      <c r="S511" s="28">
        <f t="shared" si="81"/>
        <v>42153.423263888886</v>
      </c>
      <c r="T511" s="28">
        <f t="shared" si="82"/>
        <v>42183.423263888886</v>
      </c>
      <c r="U511">
        <f t="shared" si="83"/>
        <v>2015</v>
      </c>
      <c r="V511" s="15">
        <f t="shared" si="84"/>
        <v>42153</v>
      </c>
      <c r="W511" s="15">
        <f t="shared" si="85"/>
        <v>42183</v>
      </c>
      <c r="X511" s="15">
        <v>42153</v>
      </c>
      <c r="Y511" s="15">
        <v>42183</v>
      </c>
      <c r="Z511" t="str">
        <f t="shared" si="86"/>
        <v>May</v>
      </c>
      <c r="AA511" t="str">
        <f t="shared" si="87"/>
        <v>June</v>
      </c>
    </row>
    <row r="512" spans="1:27" ht="45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14" t="s">
        <v>8221</v>
      </c>
      <c r="G512" t="s">
        <v>8224</v>
      </c>
      <c r="H512" t="s">
        <v>8246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77"/>
        <v>0</v>
      </c>
      <c r="P512" s="6" t="e">
        <f t="shared" si="78"/>
        <v>#DIV/0!</v>
      </c>
      <c r="Q512" t="str">
        <f t="shared" si="79"/>
        <v>film &amp; video</v>
      </c>
      <c r="R512" t="str">
        <f t="shared" si="80"/>
        <v>animation</v>
      </c>
      <c r="S512" s="28">
        <f t="shared" si="81"/>
        <v>42399.968043981477</v>
      </c>
      <c r="T512" s="28">
        <f t="shared" si="82"/>
        <v>42429.968043981477</v>
      </c>
      <c r="U512">
        <f t="shared" si="83"/>
        <v>2016</v>
      </c>
      <c r="V512" s="15">
        <f t="shared" si="84"/>
        <v>42399</v>
      </c>
      <c r="W512" s="15">
        <f t="shared" si="85"/>
        <v>42429</v>
      </c>
      <c r="X512" s="15">
        <v>42399</v>
      </c>
      <c r="Y512" s="15">
        <v>42429</v>
      </c>
      <c r="Z512" t="str">
        <f t="shared" si="86"/>
        <v>January</v>
      </c>
      <c r="AA512" t="str">
        <f t="shared" si="87"/>
        <v>February</v>
      </c>
    </row>
    <row r="513" spans="1:27" ht="45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14" t="s">
        <v>8221</v>
      </c>
      <c r="G513" t="s">
        <v>8224</v>
      </c>
      <c r="H513" t="s">
        <v>8246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77"/>
        <v>3</v>
      </c>
      <c r="P513" s="6">
        <f t="shared" si="78"/>
        <v>30</v>
      </c>
      <c r="Q513" t="str">
        <f t="shared" si="79"/>
        <v>film &amp; video</v>
      </c>
      <c r="R513" t="str">
        <f t="shared" si="80"/>
        <v>animation</v>
      </c>
      <c r="S513" s="28">
        <f t="shared" si="81"/>
        <v>41340.09469907407</v>
      </c>
      <c r="T513" s="28">
        <f t="shared" si="82"/>
        <v>41370.053032407406</v>
      </c>
      <c r="U513">
        <f t="shared" si="83"/>
        <v>2013</v>
      </c>
      <c r="V513" s="15">
        <f t="shared" si="84"/>
        <v>41340</v>
      </c>
      <c r="W513" s="15">
        <f t="shared" si="85"/>
        <v>41370</v>
      </c>
      <c r="X513" s="15">
        <v>41340</v>
      </c>
      <c r="Y513" s="15">
        <v>41370</v>
      </c>
      <c r="Z513" t="str">
        <f t="shared" si="86"/>
        <v>March</v>
      </c>
      <c r="AA513" t="str">
        <f t="shared" si="87"/>
        <v>April</v>
      </c>
    </row>
    <row r="514" spans="1:27" ht="45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14" t="s">
        <v>8221</v>
      </c>
      <c r="G514" t="s">
        <v>8224</v>
      </c>
      <c r="H514" t="s">
        <v>8246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ref="O514:O577" si="88">SUM(E514/D514)*100</f>
        <v>0.13749999999999998</v>
      </c>
      <c r="P514" s="6">
        <f t="shared" ref="P514:P577" si="89">SUM(E514/L514)</f>
        <v>5.5</v>
      </c>
      <c r="Q514" t="str">
        <f t="shared" si="79"/>
        <v>film &amp; video</v>
      </c>
      <c r="R514" t="str">
        <f t="shared" si="80"/>
        <v>animation</v>
      </c>
      <c r="S514" s="28">
        <f t="shared" si="81"/>
        <v>42649.533877314818</v>
      </c>
      <c r="T514" s="28">
        <f t="shared" si="82"/>
        <v>42694.575543981475</v>
      </c>
      <c r="U514">
        <f t="shared" si="83"/>
        <v>2016</v>
      </c>
      <c r="V514" s="15">
        <f t="shared" si="84"/>
        <v>42649</v>
      </c>
      <c r="W514" s="15">
        <f t="shared" si="85"/>
        <v>42694</v>
      </c>
      <c r="X514" s="15">
        <v>42649</v>
      </c>
      <c r="Y514" s="15">
        <v>42694</v>
      </c>
      <c r="Z514" t="str">
        <f t="shared" si="86"/>
        <v>October</v>
      </c>
      <c r="AA514" t="str">
        <f t="shared" si="87"/>
        <v>November</v>
      </c>
    </row>
    <row r="515" spans="1:27" ht="30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14" t="s">
        <v>8221</v>
      </c>
      <c r="G515" t="s">
        <v>8224</v>
      </c>
      <c r="H515" t="s">
        <v>8246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si="88"/>
        <v>13.923999999999999</v>
      </c>
      <c r="P515" s="6">
        <f t="shared" si="89"/>
        <v>102.38235294117646</v>
      </c>
      <c r="Q515" t="str">
        <f t="shared" ref="Q515:Q578" si="90">LEFT(N515,FIND("/", N515) - 1)</f>
        <v>film &amp; video</v>
      </c>
      <c r="R515" t="str">
        <f t="shared" ref="R515:R578" si="91">RIGHT(N515,LEN(N515) - FIND("/",N515))</f>
        <v>animation</v>
      </c>
      <c r="S515" s="28">
        <f t="shared" ref="S515:S578" si="92">(J515/86400)+25569+(-5/24)</f>
        <v>42552.445659722223</v>
      </c>
      <c r="T515" s="28">
        <f t="shared" ref="T515:T578" si="93">(I515/86400)+25569+(-5/24)</f>
        <v>42597.083333333336</v>
      </c>
      <c r="U515">
        <f t="shared" ref="U515:U578" si="94">YEAR(S515)</f>
        <v>2016</v>
      </c>
      <c r="V515" s="15">
        <f t="shared" ref="V515:V578" si="95">INT(S515)</f>
        <v>42552</v>
      </c>
      <c r="W515" s="15">
        <f t="shared" ref="W515:W578" si="96">INT(T515)</f>
        <v>42597</v>
      </c>
      <c r="X515" s="15">
        <v>42552</v>
      </c>
      <c r="Y515" s="15">
        <v>42597</v>
      </c>
      <c r="Z515" t="str">
        <f t="shared" ref="Z515:Z578" si="97">TEXT(V515, "mmmm")</f>
        <v>July</v>
      </c>
      <c r="AA515" t="str">
        <f t="shared" ref="AA515:AA578" si="98">TEXT(W515, "mmmm")</f>
        <v>August</v>
      </c>
    </row>
    <row r="516" spans="1:27" ht="45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14" t="s">
        <v>8221</v>
      </c>
      <c r="G516" t="s">
        <v>8229</v>
      </c>
      <c r="H516" t="s">
        <v>8251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88"/>
        <v>3.3333333333333335</v>
      </c>
      <c r="P516" s="6">
        <f t="shared" si="89"/>
        <v>16.666666666666668</v>
      </c>
      <c r="Q516" t="str">
        <f t="shared" si="90"/>
        <v>film &amp; video</v>
      </c>
      <c r="R516" t="str">
        <f t="shared" si="91"/>
        <v>animation</v>
      </c>
      <c r="S516" s="28">
        <f t="shared" si="92"/>
        <v>41830.405636574069</v>
      </c>
      <c r="T516" s="28">
        <f t="shared" si="93"/>
        <v>41860.405636574069</v>
      </c>
      <c r="U516">
        <f t="shared" si="94"/>
        <v>2014</v>
      </c>
      <c r="V516" s="15">
        <f t="shared" si="95"/>
        <v>41830</v>
      </c>
      <c r="W516" s="15">
        <f t="shared" si="96"/>
        <v>41860</v>
      </c>
      <c r="X516" s="15">
        <v>41830</v>
      </c>
      <c r="Y516" s="15">
        <v>41860</v>
      </c>
      <c r="Z516" t="str">
        <f t="shared" si="97"/>
        <v>July</v>
      </c>
      <c r="AA516" t="str">
        <f t="shared" si="98"/>
        <v>August</v>
      </c>
    </row>
    <row r="517" spans="1:27" ht="45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14" t="s">
        <v>8221</v>
      </c>
      <c r="G517" t="s">
        <v>8224</v>
      </c>
      <c r="H517" t="s">
        <v>8246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88"/>
        <v>25.41340206185567</v>
      </c>
      <c r="P517" s="6">
        <f t="shared" si="89"/>
        <v>725.02941176470586</v>
      </c>
      <c r="Q517" t="str">
        <f t="shared" si="90"/>
        <v>film &amp; video</v>
      </c>
      <c r="R517" t="str">
        <f t="shared" si="91"/>
        <v>animation</v>
      </c>
      <c r="S517" s="28">
        <f t="shared" si="92"/>
        <v>42327.282418981478</v>
      </c>
      <c r="T517" s="28">
        <f t="shared" si="93"/>
        <v>42367.282418981478</v>
      </c>
      <c r="U517">
        <f t="shared" si="94"/>
        <v>2015</v>
      </c>
      <c r="V517" s="15">
        <f t="shared" si="95"/>
        <v>42327</v>
      </c>
      <c r="W517" s="15">
        <f t="shared" si="96"/>
        <v>42367</v>
      </c>
      <c r="X517" s="15">
        <v>42327</v>
      </c>
      <c r="Y517" s="15">
        <v>42367</v>
      </c>
      <c r="Z517" t="str">
        <f t="shared" si="97"/>
        <v>November</v>
      </c>
      <c r="AA517" t="str">
        <f t="shared" si="98"/>
        <v>December</v>
      </c>
    </row>
    <row r="518" spans="1:27" ht="30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14" t="s">
        <v>8221</v>
      </c>
      <c r="G518" t="s">
        <v>8225</v>
      </c>
      <c r="H518" t="s">
        <v>8247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88"/>
        <v>0</v>
      </c>
      <c r="P518" s="6" t="e">
        <f t="shared" si="89"/>
        <v>#DIV/0!</v>
      </c>
      <c r="Q518" t="str">
        <f t="shared" si="90"/>
        <v>film &amp; video</v>
      </c>
      <c r="R518" t="str">
        <f t="shared" si="91"/>
        <v>animation</v>
      </c>
      <c r="S518" s="28">
        <f t="shared" si="92"/>
        <v>42091.570370370369</v>
      </c>
      <c r="T518" s="28">
        <f t="shared" si="93"/>
        <v>42151.570370370369</v>
      </c>
      <c r="U518">
        <f t="shared" si="94"/>
        <v>2015</v>
      </c>
      <c r="V518" s="15">
        <f t="shared" si="95"/>
        <v>42091</v>
      </c>
      <c r="W518" s="15">
        <f t="shared" si="96"/>
        <v>42151</v>
      </c>
      <c r="X518" s="15">
        <v>42091</v>
      </c>
      <c r="Y518" s="15">
        <v>42151</v>
      </c>
      <c r="Z518" t="str">
        <f t="shared" si="97"/>
        <v>March</v>
      </c>
      <c r="AA518" t="str">
        <f t="shared" si="98"/>
        <v>May</v>
      </c>
    </row>
    <row r="519" spans="1:27" ht="45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14" t="s">
        <v>8221</v>
      </c>
      <c r="G519" t="s">
        <v>8224</v>
      </c>
      <c r="H519" t="s">
        <v>8246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88"/>
        <v>1.3666666666666667</v>
      </c>
      <c r="P519" s="6">
        <f t="shared" si="89"/>
        <v>68.333333333333329</v>
      </c>
      <c r="Q519" t="str">
        <f t="shared" si="90"/>
        <v>film &amp; video</v>
      </c>
      <c r="R519" t="str">
        <f t="shared" si="91"/>
        <v>animation</v>
      </c>
      <c r="S519" s="28">
        <f t="shared" si="92"/>
        <v>42738.406956018516</v>
      </c>
      <c r="T519" s="28">
        <f t="shared" si="93"/>
        <v>42768.406956018516</v>
      </c>
      <c r="U519">
        <f t="shared" si="94"/>
        <v>2017</v>
      </c>
      <c r="V519" s="15">
        <f t="shared" si="95"/>
        <v>42738</v>
      </c>
      <c r="W519" s="15">
        <f t="shared" si="96"/>
        <v>42768</v>
      </c>
      <c r="X519" s="15">
        <v>42738</v>
      </c>
      <c r="Y519" s="15">
        <v>42768</v>
      </c>
      <c r="Z519" t="str">
        <f t="shared" si="97"/>
        <v>January</v>
      </c>
      <c r="AA519" t="str">
        <f t="shared" si="98"/>
        <v>February</v>
      </c>
    </row>
    <row r="520" spans="1:27" ht="45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14" t="s">
        <v>8221</v>
      </c>
      <c r="G520" t="s">
        <v>8224</v>
      </c>
      <c r="H520" t="s">
        <v>8246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88"/>
        <v>0</v>
      </c>
      <c r="P520" s="6" t="e">
        <f t="shared" si="89"/>
        <v>#DIV/0!</v>
      </c>
      <c r="Q520" t="str">
        <f t="shared" si="90"/>
        <v>film &amp; video</v>
      </c>
      <c r="R520" t="str">
        <f t="shared" si="91"/>
        <v>animation</v>
      </c>
      <c r="S520" s="28">
        <f t="shared" si="92"/>
        <v>42223.407685185179</v>
      </c>
      <c r="T520" s="28">
        <f t="shared" si="93"/>
        <v>42253.406944444439</v>
      </c>
      <c r="U520">
        <f t="shared" si="94"/>
        <v>2015</v>
      </c>
      <c r="V520" s="15">
        <f t="shared" si="95"/>
        <v>42223</v>
      </c>
      <c r="W520" s="15">
        <f t="shared" si="96"/>
        <v>42253</v>
      </c>
      <c r="X520" s="15">
        <v>42223</v>
      </c>
      <c r="Y520" s="15">
        <v>42253</v>
      </c>
      <c r="Z520" t="str">
        <f t="shared" si="97"/>
        <v>August</v>
      </c>
      <c r="AA520" t="str">
        <f t="shared" si="98"/>
        <v>September</v>
      </c>
    </row>
    <row r="521" spans="1:27" ht="45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14" t="s">
        <v>8221</v>
      </c>
      <c r="G521" t="s">
        <v>8224</v>
      </c>
      <c r="H521" t="s">
        <v>8246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88"/>
        <v>22.881426547787683</v>
      </c>
      <c r="P521" s="6">
        <f t="shared" si="89"/>
        <v>39.228571428571428</v>
      </c>
      <c r="Q521" t="str">
        <f t="shared" si="90"/>
        <v>film &amp; video</v>
      </c>
      <c r="R521" t="str">
        <f t="shared" si="91"/>
        <v>animation</v>
      </c>
      <c r="S521" s="28">
        <f t="shared" si="92"/>
        <v>41218.183113425919</v>
      </c>
      <c r="T521" s="28">
        <f t="shared" si="93"/>
        <v>41248.183113425919</v>
      </c>
      <c r="U521">
        <f t="shared" si="94"/>
        <v>2012</v>
      </c>
      <c r="V521" s="15">
        <f t="shared" si="95"/>
        <v>41218</v>
      </c>
      <c r="W521" s="15">
        <f t="shared" si="96"/>
        <v>41248</v>
      </c>
      <c r="X521" s="15">
        <v>41218</v>
      </c>
      <c r="Y521" s="15">
        <v>41248</v>
      </c>
      <c r="Z521" t="str">
        <f t="shared" si="97"/>
        <v>November</v>
      </c>
      <c r="AA521" t="str">
        <f t="shared" si="98"/>
        <v>December</v>
      </c>
    </row>
    <row r="522" spans="1:27" ht="45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14" t="s">
        <v>8219</v>
      </c>
      <c r="G522" t="s">
        <v>8225</v>
      </c>
      <c r="H522" t="s">
        <v>8247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88"/>
        <v>102.1</v>
      </c>
      <c r="P522" s="6">
        <f t="shared" si="89"/>
        <v>150.14705882352942</v>
      </c>
      <c r="Q522" t="str">
        <f t="shared" si="90"/>
        <v>theater</v>
      </c>
      <c r="R522" t="str">
        <f t="shared" si="91"/>
        <v>plays</v>
      </c>
      <c r="S522" s="28">
        <f t="shared" si="92"/>
        <v>42318.493761574071</v>
      </c>
      <c r="T522" s="28">
        <f t="shared" si="93"/>
        <v>42348.493761574071</v>
      </c>
      <c r="U522">
        <f t="shared" si="94"/>
        <v>2015</v>
      </c>
      <c r="V522" s="15">
        <f t="shared" si="95"/>
        <v>42318</v>
      </c>
      <c r="W522" s="15">
        <f t="shared" si="96"/>
        <v>42348</v>
      </c>
      <c r="X522" s="15">
        <v>42318</v>
      </c>
      <c r="Y522" s="15">
        <v>42348</v>
      </c>
      <c r="Z522" t="str">
        <f t="shared" si="97"/>
        <v>November</v>
      </c>
      <c r="AA522" t="str">
        <f t="shared" si="98"/>
        <v>December</v>
      </c>
    </row>
    <row r="523" spans="1:27" ht="45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14" t="s">
        <v>8219</v>
      </c>
      <c r="G523" t="s">
        <v>8224</v>
      </c>
      <c r="H523" t="s">
        <v>8246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88"/>
        <v>104.64</v>
      </c>
      <c r="P523" s="6">
        <f t="shared" si="89"/>
        <v>93.428571428571431</v>
      </c>
      <c r="Q523" t="str">
        <f t="shared" si="90"/>
        <v>theater</v>
      </c>
      <c r="R523" t="str">
        <f t="shared" si="91"/>
        <v>plays</v>
      </c>
      <c r="S523" s="28">
        <f t="shared" si="92"/>
        <v>42645.884479166663</v>
      </c>
      <c r="T523" s="28">
        <f t="shared" si="93"/>
        <v>42674.999305555553</v>
      </c>
      <c r="U523">
        <f t="shared" si="94"/>
        <v>2016</v>
      </c>
      <c r="V523" s="15">
        <f t="shared" si="95"/>
        <v>42645</v>
      </c>
      <c r="W523" s="15">
        <f t="shared" si="96"/>
        <v>42674</v>
      </c>
      <c r="X523" s="15">
        <v>42645</v>
      </c>
      <c r="Y523" s="15">
        <v>42674</v>
      </c>
      <c r="Z523" t="str">
        <f t="shared" si="97"/>
        <v>October</v>
      </c>
      <c r="AA523" t="str">
        <f t="shared" si="98"/>
        <v>October</v>
      </c>
    </row>
    <row r="524" spans="1:27" ht="45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14" t="s">
        <v>8219</v>
      </c>
      <c r="G524" t="s">
        <v>8224</v>
      </c>
      <c r="H524" t="s">
        <v>8246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88"/>
        <v>114.66666666666667</v>
      </c>
      <c r="P524" s="6">
        <f t="shared" si="89"/>
        <v>110.96774193548387</v>
      </c>
      <c r="Q524" t="str">
        <f t="shared" si="90"/>
        <v>theater</v>
      </c>
      <c r="R524" t="str">
        <f t="shared" si="91"/>
        <v>plays</v>
      </c>
      <c r="S524" s="28">
        <f t="shared" si="92"/>
        <v>42429.832465277774</v>
      </c>
      <c r="T524" s="28">
        <f t="shared" si="93"/>
        <v>42449.790798611109</v>
      </c>
      <c r="U524">
        <f t="shared" si="94"/>
        <v>2016</v>
      </c>
      <c r="V524" s="15">
        <f t="shared" si="95"/>
        <v>42429</v>
      </c>
      <c r="W524" s="15">
        <f t="shared" si="96"/>
        <v>42449</v>
      </c>
      <c r="X524" s="15">
        <v>42429</v>
      </c>
      <c r="Y524" s="15">
        <v>42449</v>
      </c>
      <c r="Z524" t="str">
        <f t="shared" si="97"/>
        <v>February</v>
      </c>
      <c r="AA524" t="str">
        <f t="shared" si="98"/>
        <v>March</v>
      </c>
    </row>
    <row r="525" spans="1:27" ht="45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14" t="s">
        <v>8219</v>
      </c>
      <c r="G525" t="s">
        <v>8224</v>
      </c>
      <c r="H525" t="s">
        <v>8246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88"/>
        <v>120.6</v>
      </c>
      <c r="P525" s="6">
        <f t="shared" si="89"/>
        <v>71.785714285714292</v>
      </c>
      <c r="Q525" t="str">
        <f t="shared" si="90"/>
        <v>theater</v>
      </c>
      <c r="R525" t="str">
        <f t="shared" si="91"/>
        <v>plays</v>
      </c>
      <c r="S525" s="28">
        <f t="shared" si="92"/>
        <v>42237.924490740734</v>
      </c>
      <c r="T525" s="28">
        <f t="shared" si="93"/>
        <v>42267.924490740734</v>
      </c>
      <c r="U525">
        <f t="shared" si="94"/>
        <v>2015</v>
      </c>
      <c r="V525" s="15">
        <f t="shared" si="95"/>
        <v>42237</v>
      </c>
      <c r="W525" s="15">
        <f t="shared" si="96"/>
        <v>42267</v>
      </c>
      <c r="X525" s="15">
        <v>42237</v>
      </c>
      <c r="Y525" s="15">
        <v>42267</v>
      </c>
      <c r="Z525" t="str">
        <f t="shared" si="97"/>
        <v>August</v>
      </c>
      <c r="AA525" t="str">
        <f t="shared" si="98"/>
        <v>September</v>
      </c>
    </row>
    <row r="526" spans="1:27" ht="45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14" t="s">
        <v>8219</v>
      </c>
      <c r="G526" t="s">
        <v>8225</v>
      </c>
      <c r="H526" t="s">
        <v>8247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88"/>
        <v>108.67285714285715</v>
      </c>
      <c r="P526" s="6">
        <f t="shared" si="89"/>
        <v>29.258076923076924</v>
      </c>
      <c r="Q526" t="str">
        <f t="shared" si="90"/>
        <v>theater</v>
      </c>
      <c r="R526" t="str">
        <f t="shared" si="91"/>
        <v>plays</v>
      </c>
      <c r="S526" s="28">
        <f t="shared" si="92"/>
        <v>42492.508900462963</v>
      </c>
      <c r="T526" s="28">
        <f t="shared" si="93"/>
        <v>42522.508900462963</v>
      </c>
      <c r="U526">
        <f t="shared" si="94"/>
        <v>2016</v>
      </c>
      <c r="V526" s="15">
        <f t="shared" si="95"/>
        <v>42492</v>
      </c>
      <c r="W526" s="15">
        <f t="shared" si="96"/>
        <v>42522</v>
      </c>
      <c r="X526" s="15">
        <v>42492</v>
      </c>
      <c r="Y526" s="15">
        <v>42522</v>
      </c>
      <c r="Z526" t="str">
        <f t="shared" si="97"/>
        <v>May</v>
      </c>
      <c r="AA526" t="str">
        <f t="shared" si="98"/>
        <v>June</v>
      </c>
    </row>
    <row r="527" spans="1:27" ht="45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14" t="s">
        <v>8219</v>
      </c>
      <c r="G527" t="s">
        <v>8224</v>
      </c>
      <c r="H527" t="s">
        <v>8246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88"/>
        <v>100</v>
      </c>
      <c r="P527" s="6">
        <f t="shared" si="89"/>
        <v>1000</v>
      </c>
      <c r="Q527" t="str">
        <f t="shared" si="90"/>
        <v>theater</v>
      </c>
      <c r="R527" t="str">
        <f t="shared" si="91"/>
        <v>plays</v>
      </c>
      <c r="S527" s="28">
        <f t="shared" si="92"/>
        <v>41850.192604166667</v>
      </c>
      <c r="T527" s="28">
        <f t="shared" si="93"/>
        <v>41895.192604166667</v>
      </c>
      <c r="U527">
        <f t="shared" si="94"/>
        <v>2014</v>
      </c>
      <c r="V527" s="15">
        <f t="shared" si="95"/>
        <v>41850</v>
      </c>
      <c r="W527" s="15">
        <f t="shared" si="96"/>
        <v>41895</v>
      </c>
      <c r="X527" s="15">
        <v>41850</v>
      </c>
      <c r="Y527" s="15">
        <v>41895</v>
      </c>
      <c r="Z527" t="str">
        <f t="shared" si="97"/>
        <v>July</v>
      </c>
      <c r="AA527" t="str">
        <f t="shared" si="98"/>
        <v>September</v>
      </c>
    </row>
    <row r="528" spans="1:27" ht="45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14" t="s">
        <v>8219</v>
      </c>
      <c r="G528" t="s">
        <v>8225</v>
      </c>
      <c r="H528" t="s">
        <v>8247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88"/>
        <v>113.99999999999999</v>
      </c>
      <c r="P528" s="6">
        <f t="shared" si="89"/>
        <v>74.347826086956516</v>
      </c>
      <c r="Q528" t="str">
        <f t="shared" si="90"/>
        <v>theater</v>
      </c>
      <c r="R528" t="str">
        <f t="shared" si="91"/>
        <v>plays</v>
      </c>
      <c r="S528" s="28">
        <f t="shared" si="92"/>
        <v>42192.383611111109</v>
      </c>
      <c r="T528" s="28">
        <f t="shared" si="93"/>
        <v>42223.499999999993</v>
      </c>
      <c r="U528">
        <f t="shared" si="94"/>
        <v>2015</v>
      </c>
      <c r="V528" s="15">
        <f t="shared" si="95"/>
        <v>42192</v>
      </c>
      <c r="W528" s="15">
        <f t="shared" si="96"/>
        <v>42223</v>
      </c>
      <c r="X528" s="15">
        <v>42192</v>
      </c>
      <c r="Y528" s="15">
        <v>42223</v>
      </c>
      <c r="Z528" t="str">
        <f t="shared" si="97"/>
        <v>July</v>
      </c>
      <c r="AA528" t="str">
        <f t="shared" si="98"/>
        <v>August</v>
      </c>
    </row>
    <row r="529" spans="1:27" ht="45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14" t="s">
        <v>8219</v>
      </c>
      <c r="G529" t="s">
        <v>8224</v>
      </c>
      <c r="H529" t="s">
        <v>8246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88"/>
        <v>100.85</v>
      </c>
      <c r="P529" s="6">
        <f t="shared" si="89"/>
        <v>63.829113924050631</v>
      </c>
      <c r="Q529" t="str">
        <f t="shared" si="90"/>
        <v>theater</v>
      </c>
      <c r="R529" t="str">
        <f t="shared" si="91"/>
        <v>plays</v>
      </c>
      <c r="S529" s="28">
        <f t="shared" si="92"/>
        <v>42752.997291666667</v>
      </c>
      <c r="T529" s="28">
        <f t="shared" si="93"/>
        <v>42783.461805555555</v>
      </c>
      <c r="U529">
        <f t="shared" si="94"/>
        <v>2017</v>
      </c>
      <c r="V529" s="15">
        <f t="shared" si="95"/>
        <v>42752</v>
      </c>
      <c r="W529" s="15">
        <f t="shared" si="96"/>
        <v>42783</v>
      </c>
      <c r="X529" s="15">
        <v>42752</v>
      </c>
      <c r="Y529" s="15">
        <v>42783</v>
      </c>
      <c r="Z529" t="str">
        <f t="shared" si="97"/>
        <v>January</v>
      </c>
      <c r="AA529" t="str">
        <f t="shared" si="98"/>
        <v>February</v>
      </c>
    </row>
    <row r="530" spans="1:27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14" t="s">
        <v>8219</v>
      </c>
      <c r="G530" t="s">
        <v>8224</v>
      </c>
      <c r="H530" t="s">
        <v>8246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88"/>
        <v>115.65217391304347</v>
      </c>
      <c r="P530" s="6">
        <f t="shared" si="89"/>
        <v>44.333333333333336</v>
      </c>
      <c r="Q530" t="str">
        <f t="shared" si="90"/>
        <v>theater</v>
      </c>
      <c r="R530" t="str">
        <f t="shared" si="91"/>
        <v>plays</v>
      </c>
      <c r="S530" s="28">
        <f t="shared" si="92"/>
        <v>42155.71188657407</v>
      </c>
      <c r="T530" s="28">
        <f t="shared" si="93"/>
        <v>42176.680555555555</v>
      </c>
      <c r="U530">
        <f t="shared" si="94"/>
        <v>2015</v>
      </c>
      <c r="V530" s="15">
        <f t="shared" si="95"/>
        <v>42155</v>
      </c>
      <c r="W530" s="15">
        <f t="shared" si="96"/>
        <v>42176</v>
      </c>
      <c r="X530" s="15">
        <v>42155</v>
      </c>
      <c r="Y530" s="15">
        <v>42176</v>
      </c>
      <c r="Z530" t="str">
        <f t="shared" si="97"/>
        <v>May</v>
      </c>
      <c r="AA530" t="str">
        <f t="shared" si="98"/>
        <v>June</v>
      </c>
    </row>
    <row r="531" spans="1:27" ht="45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14" t="s">
        <v>8219</v>
      </c>
      <c r="G531" t="s">
        <v>8229</v>
      </c>
      <c r="H531" t="s">
        <v>8251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88"/>
        <v>130.41666666666666</v>
      </c>
      <c r="P531" s="6">
        <f t="shared" si="89"/>
        <v>86.944444444444443</v>
      </c>
      <c r="Q531" t="str">
        <f t="shared" si="90"/>
        <v>theater</v>
      </c>
      <c r="R531" t="str">
        <f t="shared" si="91"/>
        <v>plays</v>
      </c>
      <c r="S531" s="28">
        <f t="shared" si="92"/>
        <v>42724.822847222218</v>
      </c>
      <c r="T531" s="28">
        <f t="shared" si="93"/>
        <v>42745.999999999993</v>
      </c>
      <c r="U531">
        <f t="shared" si="94"/>
        <v>2016</v>
      </c>
      <c r="V531" s="15">
        <f t="shared" si="95"/>
        <v>42724</v>
      </c>
      <c r="W531" s="15">
        <f t="shared" si="96"/>
        <v>42746</v>
      </c>
      <c r="X531" s="15">
        <v>42724</v>
      </c>
      <c r="Y531" s="15">
        <v>42746</v>
      </c>
      <c r="Z531" t="str">
        <f t="shared" si="97"/>
        <v>December</v>
      </c>
      <c r="AA531" t="str">
        <f t="shared" si="98"/>
        <v>January</v>
      </c>
    </row>
    <row r="532" spans="1:27" ht="45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14" t="s">
        <v>8219</v>
      </c>
      <c r="G532" t="s">
        <v>8224</v>
      </c>
      <c r="H532" t="s">
        <v>8246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88"/>
        <v>107.78267254038178</v>
      </c>
      <c r="P532" s="6">
        <f t="shared" si="89"/>
        <v>126.55172413793103</v>
      </c>
      <c r="Q532" t="str">
        <f t="shared" si="90"/>
        <v>theater</v>
      </c>
      <c r="R532" t="str">
        <f t="shared" si="91"/>
        <v>plays</v>
      </c>
      <c r="S532" s="28">
        <f t="shared" si="92"/>
        <v>42157.382731481477</v>
      </c>
      <c r="T532" s="28">
        <f t="shared" si="93"/>
        <v>42178.874999999993</v>
      </c>
      <c r="U532">
        <f t="shared" si="94"/>
        <v>2015</v>
      </c>
      <c r="V532" s="15">
        <f t="shared" si="95"/>
        <v>42157</v>
      </c>
      <c r="W532" s="15">
        <f t="shared" si="96"/>
        <v>42178</v>
      </c>
      <c r="X532" s="15">
        <v>42157</v>
      </c>
      <c r="Y532" s="15">
        <v>42178</v>
      </c>
      <c r="Z532" t="str">
        <f t="shared" si="97"/>
        <v>June</v>
      </c>
      <c r="AA532" t="str">
        <f t="shared" si="98"/>
        <v>June</v>
      </c>
    </row>
    <row r="533" spans="1:27" ht="45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14" t="s">
        <v>8219</v>
      </c>
      <c r="G533" t="s">
        <v>8224</v>
      </c>
      <c r="H533" t="s">
        <v>8246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88"/>
        <v>100</v>
      </c>
      <c r="P533" s="6">
        <f t="shared" si="89"/>
        <v>129.03225806451613</v>
      </c>
      <c r="Q533" t="str">
        <f t="shared" si="90"/>
        <v>theater</v>
      </c>
      <c r="R533" t="str">
        <f t="shared" si="91"/>
        <v>plays</v>
      </c>
      <c r="S533" s="28">
        <f t="shared" si="92"/>
        <v>42675.856817129628</v>
      </c>
      <c r="T533" s="28">
        <f t="shared" si="93"/>
        <v>42721.082638888889</v>
      </c>
      <c r="U533">
        <f t="shared" si="94"/>
        <v>2016</v>
      </c>
      <c r="V533" s="15">
        <f t="shared" si="95"/>
        <v>42675</v>
      </c>
      <c r="W533" s="15">
        <f t="shared" si="96"/>
        <v>42721</v>
      </c>
      <c r="X533" s="15">
        <v>42675</v>
      </c>
      <c r="Y533" s="15">
        <v>42721</v>
      </c>
      <c r="Z533" t="str">
        <f t="shared" si="97"/>
        <v>November</v>
      </c>
      <c r="AA533" t="str">
        <f t="shared" si="98"/>
        <v>December</v>
      </c>
    </row>
    <row r="534" spans="1:27" ht="45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14" t="s">
        <v>8219</v>
      </c>
      <c r="G534" t="s">
        <v>8224</v>
      </c>
      <c r="H534" t="s">
        <v>8246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88"/>
        <v>123.25</v>
      </c>
      <c r="P534" s="6">
        <f t="shared" si="89"/>
        <v>71.242774566473983</v>
      </c>
      <c r="Q534" t="str">
        <f t="shared" si="90"/>
        <v>theater</v>
      </c>
      <c r="R534" t="str">
        <f t="shared" si="91"/>
        <v>plays</v>
      </c>
      <c r="S534" s="28">
        <f t="shared" si="92"/>
        <v>42472.798703703702</v>
      </c>
      <c r="T534" s="28">
        <f t="shared" si="93"/>
        <v>42502.798703703702</v>
      </c>
      <c r="U534">
        <f t="shared" si="94"/>
        <v>2016</v>
      </c>
      <c r="V534" s="15">
        <f t="shared" si="95"/>
        <v>42472</v>
      </c>
      <c r="W534" s="15">
        <f t="shared" si="96"/>
        <v>42502</v>
      </c>
      <c r="X534" s="15">
        <v>42472</v>
      </c>
      <c r="Y534" s="15">
        <v>42502</v>
      </c>
      <c r="Z534" t="str">
        <f t="shared" si="97"/>
        <v>April</v>
      </c>
      <c r="AA534" t="str">
        <f t="shared" si="98"/>
        <v>May</v>
      </c>
    </row>
    <row r="535" spans="1:27" ht="45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14" t="s">
        <v>8219</v>
      </c>
      <c r="G535" t="s">
        <v>8225</v>
      </c>
      <c r="H535" t="s">
        <v>8247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88"/>
        <v>100.2</v>
      </c>
      <c r="P535" s="6">
        <f t="shared" si="89"/>
        <v>117.88235294117646</v>
      </c>
      <c r="Q535" t="str">
        <f t="shared" si="90"/>
        <v>theater</v>
      </c>
      <c r="R535" t="str">
        <f t="shared" si="91"/>
        <v>plays</v>
      </c>
      <c r="S535" s="28">
        <f t="shared" si="92"/>
        <v>42482.226446759254</v>
      </c>
      <c r="T535" s="28">
        <f t="shared" si="93"/>
        <v>42506.226446759254</v>
      </c>
      <c r="U535">
        <f t="shared" si="94"/>
        <v>2016</v>
      </c>
      <c r="V535" s="15">
        <f t="shared" si="95"/>
        <v>42482</v>
      </c>
      <c r="W535" s="15">
        <f t="shared" si="96"/>
        <v>42506</v>
      </c>
      <c r="X535" s="15">
        <v>42482</v>
      </c>
      <c r="Y535" s="15">
        <v>42506</v>
      </c>
      <c r="Z535" t="str">
        <f t="shared" si="97"/>
        <v>April</v>
      </c>
      <c r="AA535" t="str">
        <f t="shared" si="98"/>
        <v>May</v>
      </c>
    </row>
    <row r="536" spans="1:27" ht="45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14" t="s">
        <v>8219</v>
      </c>
      <c r="G536" t="s">
        <v>8234</v>
      </c>
      <c r="H536" t="s">
        <v>8254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88"/>
        <v>104.66666666666666</v>
      </c>
      <c r="P536" s="6">
        <f t="shared" si="89"/>
        <v>327.08333333333331</v>
      </c>
      <c r="Q536" t="str">
        <f t="shared" si="90"/>
        <v>theater</v>
      </c>
      <c r="R536" t="str">
        <f t="shared" si="91"/>
        <v>plays</v>
      </c>
      <c r="S536" s="28">
        <f t="shared" si="92"/>
        <v>42270.602662037032</v>
      </c>
      <c r="T536" s="28">
        <f t="shared" si="93"/>
        <v>42309.749999999993</v>
      </c>
      <c r="U536">
        <f t="shared" si="94"/>
        <v>2015</v>
      </c>
      <c r="V536" s="15">
        <f t="shared" si="95"/>
        <v>42270</v>
      </c>
      <c r="W536" s="15">
        <f t="shared" si="96"/>
        <v>42309</v>
      </c>
      <c r="X536" s="15">
        <v>42270</v>
      </c>
      <c r="Y536" s="15">
        <v>42309</v>
      </c>
      <c r="Z536" t="str">
        <f t="shared" si="97"/>
        <v>September</v>
      </c>
      <c r="AA536" t="str">
        <f t="shared" si="98"/>
        <v>November</v>
      </c>
    </row>
    <row r="537" spans="1:27" ht="30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14" t="s">
        <v>8219</v>
      </c>
      <c r="G537" t="s">
        <v>8225</v>
      </c>
      <c r="H537" t="s">
        <v>8247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88"/>
        <v>102.49999999999999</v>
      </c>
      <c r="P537" s="6">
        <f t="shared" si="89"/>
        <v>34.745762711864408</v>
      </c>
      <c r="Q537" t="str">
        <f t="shared" si="90"/>
        <v>theater</v>
      </c>
      <c r="R537" t="str">
        <f t="shared" si="91"/>
        <v>plays</v>
      </c>
      <c r="S537" s="28">
        <f t="shared" si="92"/>
        <v>42711.336863425924</v>
      </c>
      <c r="T537" s="28">
        <f t="shared" si="93"/>
        <v>42741.336863425924</v>
      </c>
      <c r="U537">
        <f t="shared" si="94"/>
        <v>2016</v>
      </c>
      <c r="V537" s="15">
        <f t="shared" si="95"/>
        <v>42711</v>
      </c>
      <c r="W537" s="15">
        <f t="shared" si="96"/>
        <v>42741</v>
      </c>
      <c r="X537" s="15">
        <v>42711</v>
      </c>
      <c r="Y537" s="15">
        <v>42741</v>
      </c>
      <c r="Z537" t="str">
        <f t="shared" si="97"/>
        <v>December</v>
      </c>
      <c r="AA537" t="str">
        <f t="shared" si="98"/>
        <v>January</v>
      </c>
    </row>
    <row r="538" spans="1:27" ht="45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14" t="s">
        <v>8219</v>
      </c>
      <c r="G538" t="s">
        <v>8225</v>
      </c>
      <c r="H538" t="s">
        <v>8247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88"/>
        <v>118.25757575757576</v>
      </c>
      <c r="P538" s="6">
        <f t="shared" si="89"/>
        <v>100.06410256410257</v>
      </c>
      <c r="Q538" t="str">
        <f t="shared" si="90"/>
        <v>theater</v>
      </c>
      <c r="R538" t="str">
        <f t="shared" si="91"/>
        <v>plays</v>
      </c>
      <c r="S538" s="28">
        <f t="shared" si="92"/>
        <v>42179.136655092589</v>
      </c>
      <c r="T538" s="28">
        <f t="shared" si="93"/>
        <v>42219.541666666664</v>
      </c>
      <c r="U538">
        <f t="shared" si="94"/>
        <v>2015</v>
      </c>
      <c r="V538" s="15">
        <f t="shared" si="95"/>
        <v>42179</v>
      </c>
      <c r="W538" s="15">
        <f t="shared" si="96"/>
        <v>42219</v>
      </c>
      <c r="X538" s="15">
        <v>42179</v>
      </c>
      <c r="Y538" s="15">
        <v>42219</v>
      </c>
      <c r="Z538" t="str">
        <f t="shared" si="97"/>
        <v>June</v>
      </c>
      <c r="AA538" t="str">
        <f t="shared" si="98"/>
        <v>August</v>
      </c>
    </row>
    <row r="539" spans="1:27" ht="45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14" t="s">
        <v>8219</v>
      </c>
      <c r="G539" t="s">
        <v>8224</v>
      </c>
      <c r="H539" t="s">
        <v>8246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88"/>
        <v>120.5</v>
      </c>
      <c r="P539" s="6">
        <f t="shared" si="89"/>
        <v>40.847457627118644</v>
      </c>
      <c r="Q539" t="str">
        <f t="shared" si="90"/>
        <v>theater</v>
      </c>
      <c r="R539" t="str">
        <f t="shared" si="91"/>
        <v>plays</v>
      </c>
      <c r="S539" s="28">
        <f t="shared" si="92"/>
        <v>42282.560081018521</v>
      </c>
      <c r="T539" s="28">
        <f t="shared" si="93"/>
        <v>42312.601747685178</v>
      </c>
      <c r="U539">
        <f t="shared" si="94"/>
        <v>2015</v>
      </c>
      <c r="V539" s="15">
        <f t="shared" si="95"/>
        <v>42282</v>
      </c>
      <c r="W539" s="15">
        <f t="shared" si="96"/>
        <v>42312</v>
      </c>
      <c r="X539" s="15">
        <v>42282</v>
      </c>
      <c r="Y539" s="15">
        <v>42312</v>
      </c>
      <c r="Z539" t="str">
        <f t="shared" si="97"/>
        <v>October</v>
      </c>
      <c r="AA539" t="str">
        <f t="shared" si="98"/>
        <v>November</v>
      </c>
    </row>
    <row r="540" spans="1:27" ht="45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14" t="s">
        <v>8219</v>
      </c>
      <c r="G540" t="s">
        <v>8224</v>
      </c>
      <c r="H540" t="s">
        <v>8246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88"/>
        <v>302.42</v>
      </c>
      <c r="P540" s="6">
        <f t="shared" si="89"/>
        <v>252.01666666666668</v>
      </c>
      <c r="Q540" t="str">
        <f t="shared" si="90"/>
        <v>theater</v>
      </c>
      <c r="R540" t="str">
        <f t="shared" si="91"/>
        <v>plays</v>
      </c>
      <c r="S540" s="28">
        <f t="shared" si="92"/>
        <v>42473.586377314808</v>
      </c>
      <c r="T540" s="28">
        <f t="shared" si="93"/>
        <v>42503.586377314808</v>
      </c>
      <c r="U540">
        <f t="shared" si="94"/>
        <v>2016</v>
      </c>
      <c r="V540" s="15">
        <f t="shared" si="95"/>
        <v>42473</v>
      </c>
      <c r="W540" s="15">
        <f t="shared" si="96"/>
        <v>42503</v>
      </c>
      <c r="X540" s="15">
        <v>42473</v>
      </c>
      <c r="Y540" s="15">
        <v>42503</v>
      </c>
      <c r="Z540" t="str">
        <f t="shared" si="97"/>
        <v>April</v>
      </c>
      <c r="AA540" t="str">
        <f t="shared" si="98"/>
        <v>May</v>
      </c>
    </row>
    <row r="541" spans="1:27" ht="45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14" t="s">
        <v>8219</v>
      </c>
      <c r="G541" t="s">
        <v>8225</v>
      </c>
      <c r="H541" t="s">
        <v>8247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88"/>
        <v>100.64400000000001</v>
      </c>
      <c r="P541" s="6">
        <f t="shared" si="89"/>
        <v>25.161000000000001</v>
      </c>
      <c r="Q541" t="str">
        <f t="shared" si="90"/>
        <v>theater</v>
      </c>
      <c r="R541" t="str">
        <f t="shared" si="91"/>
        <v>plays</v>
      </c>
      <c r="S541" s="28">
        <f t="shared" si="92"/>
        <v>42534.841516203705</v>
      </c>
      <c r="T541" s="28">
        <f t="shared" si="93"/>
        <v>42555.841516203705</v>
      </c>
      <c r="U541">
        <f t="shared" si="94"/>
        <v>2016</v>
      </c>
      <c r="V541" s="15">
        <f t="shared" si="95"/>
        <v>42534</v>
      </c>
      <c r="W541" s="15">
        <f t="shared" si="96"/>
        <v>42555</v>
      </c>
      <c r="X541" s="15">
        <v>42534</v>
      </c>
      <c r="Y541" s="15">
        <v>42555</v>
      </c>
      <c r="Z541" t="str">
        <f t="shared" si="97"/>
        <v>June</v>
      </c>
      <c r="AA541" t="str">
        <f t="shared" si="98"/>
        <v>July</v>
      </c>
    </row>
    <row r="542" spans="1:27" ht="60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14" t="s">
        <v>8221</v>
      </c>
      <c r="G542" t="s">
        <v>8224</v>
      </c>
      <c r="H542" t="s">
        <v>8246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88"/>
        <v>6.6666666666666671E-3</v>
      </c>
      <c r="P542" s="6">
        <f t="shared" si="89"/>
        <v>1</v>
      </c>
      <c r="Q542" t="str">
        <f t="shared" si="90"/>
        <v>technology</v>
      </c>
      <c r="R542" t="str">
        <f t="shared" si="91"/>
        <v>web</v>
      </c>
      <c r="S542" s="28">
        <f t="shared" si="92"/>
        <v>42009.608865740738</v>
      </c>
      <c r="T542" s="28">
        <f t="shared" si="93"/>
        <v>42039.608865740738</v>
      </c>
      <c r="U542">
        <f t="shared" si="94"/>
        <v>2015</v>
      </c>
      <c r="V542" s="15">
        <f t="shared" si="95"/>
        <v>42009</v>
      </c>
      <c r="W542" s="15">
        <f t="shared" si="96"/>
        <v>42039</v>
      </c>
      <c r="X542" s="15">
        <v>42009</v>
      </c>
      <c r="Y542" s="15">
        <v>42039</v>
      </c>
      <c r="Z542" t="str">
        <f t="shared" si="97"/>
        <v>January</v>
      </c>
      <c r="AA542" t="str">
        <f t="shared" si="98"/>
        <v>February</v>
      </c>
    </row>
    <row r="543" spans="1:27" ht="45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14" t="s">
        <v>8221</v>
      </c>
      <c r="G543" t="s">
        <v>8224</v>
      </c>
      <c r="H543" t="s">
        <v>8246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88"/>
        <v>0.55555555555555558</v>
      </c>
      <c r="P543" s="6">
        <f t="shared" si="89"/>
        <v>25</v>
      </c>
      <c r="Q543" t="str">
        <f t="shared" si="90"/>
        <v>technology</v>
      </c>
      <c r="R543" t="str">
        <f t="shared" si="91"/>
        <v>web</v>
      </c>
      <c r="S543" s="28">
        <f t="shared" si="92"/>
        <v>42275.838356481479</v>
      </c>
      <c r="T543" s="28">
        <f t="shared" si="93"/>
        <v>42305.838356481479</v>
      </c>
      <c r="U543">
        <f t="shared" si="94"/>
        <v>2015</v>
      </c>
      <c r="V543" s="15">
        <f t="shared" si="95"/>
        <v>42275</v>
      </c>
      <c r="W543" s="15">
        <f t="shared" si="96"/>
        <v>42305</v>
      </c>
      <c r="X543" s="15">
        <v>42275</v>
      </c>
      <c r="Y543" s="15">
        <v>42305</v>
      </c>
      <c r="Z543" t="str">
        <f t="shared" si="97"/>
        <v>September</v>
      </c>
      <c r="AA543" t="str">
        <f t="shared" si="98"/>
        <v>October</v>
      </c>
    </row>
    <row r="544" spans="1:27" ht="45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14" t="s">
        <v>8221</v>
      </c>
      <c r="G544" t="s">
        <v>8224</v>
      </c>
      <c r="H544" t="s">
        <v>8246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88"/>
        <v>3.9999999999999996E-4</v>
      </c>
      <c r="P544" s="6">
        <f t="shared" si="89"/>
        <v>1</v>
      </c>
      <c r="Q544" t="str">
        <f t="shared" si="90"/>
        <v>technology</v>
      </c>
      <c r="R544" t="str">
        <f t="shared" si="91"/>
        <v>web</v>
      </c>
      <c r="S544" s="28">
        <f t="shared" si="92"/>
        <v>42433.529120370367</v>
      </c>
      <c r="T544" s="28">
        <f t="shared" si="93"/>
        <v>42493.487453703703</v>
      </c>
      <c r="U544">
        <f t="shared" si="94"/>
        <v>2016</v>
      </c>
      <c r="V544" s="15">
        <f t="shared" si="95"/>
        <v>42433</v>
      </c>
      <c r="W544" s="15">
        <f t="shared" si="96"/>
        <v>42493</v>
      </c>
      <c r="X544" s="15">
        <v>42433</v>
      </c>
      <c r="Y544" s="15">
        <v>42493</v>
      </c>
      <c r="Z544" t="str">
        <f t="shared" si="97"/>
        <v>March</v>
      </c>
      <c r="AA544" t="str">
        <f t="shared" si="98"/>
        <v>May</v>
      </c>
    </row>
    <row r="545" spans="1:27" ht="45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14" t="s">
        <v>8221</v>
      </c>
      <c r="G545" t="s">
        <v>8226</v>
      </c>
      <c r="H545" t="s">
        <v>8248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88"/>
        <v>0.31818181818181818</v>
      </c>
      <c r="P545" s="6">
        <f t="shared" si="89"/>
        <v>35</v>
      </c>
      <c r="Q545" t="str">
        <f t="shared" si="90"/>
        <v>technology</v>
      </c>
      <c r="R545" t="str">
        <f t="shared" si="91"/>
        <v>web</v>
      </c>
      <c r="S545" s="28">
        <f t="shared" si="92"/>
        <v>41913.88381944444</v>
      </c>
      <c r="T545" s="28">
        <f t="shared" si="93"/>
        <v>41943.88381944444</v>
      </c>
      <c r="U545">
        <f t="shared" si="94"/>
        <v>2014</v>
      </c>
      <c r="V545" s="15">
        <f t="shared" si="95"/>
        <v>41913</v>
      </c>
      <c r="W545" s="15">
        <f t="shared" si="96"/>
        <v>41943</v>
      </c>
      <c r="X545" s="15">
        <v>41913</v>
      </c>
      <c r="Y545" s="15">
        <v>41943</v>
      </c>
      <c r="Z545" t="str">
        <f t="shared" si="97"/>
        <v>October</v>
      </c>
      <c r="AA545" t="str">
        <f t="shared" si="98"/>
        <v>October</v>
      </c>
    </row>
    <row r="546" spans="1:27" ht="45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14" t="s">
        <v>8221</v>
      </c>
      <c r="G546" t="s">
        <v>8224</v>
      </c>
      <c r="H546" t="s">
        <v>8246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88"/>
        <v>1.2</v>
      </c>
      <c r="P546" s="6">
        <f t="shared" si="89"/>
        <v>3</v>
      </c>
      <c r="Q546" t="str">
        <f t="shared" si="90"/>
        <v>technology</v>
      </c>
      <c r="R546" t="str">
        <f t="shared" si="91"/>
        <v>web</v>
      </c>
      <c r="S546" s="28">
        <f t="shared" si="92"/>
        <v>42525.448611111111</v>
      </c>
      <c r="T546" s="28">
        <f t="shared" si="93"/>
        <v>42555.448611111111</v>
      </c>
      <c r="U546">
        <f t="shared" si="94"/>
        <v>2016</v>
      </c>
      <c r="V546" s="15">
        <f t="shared" si="95"/>
        <v>42525</v>
      </c>
      <c r="W546" s="15">
        <f t="shared" si="96"/>
        <v>42555</v>
      </c>
      <c r="X546" s="15">
        <v>42525</v>
      </c>
      <c r="Y546" s="15">
        <v>42555</v>
      </c>
      <c r="Z546" t="str">
        <f t="shared" si="97"/>
        <v>June</v>
      </c>
      <c r="AA546" t="str">
        <f t="shared" si="98"/>
        <v>July</v>
      </c>
    </row>
    <row r="547" spans="1:27" ht="45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14" t="s">
        <v>8221</v>
      </c>
      <c r="G547" t="s">
        <v>8230</v>
      </c>
      <c r="H547" t="s">
        <v>8249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88"/>
        <v>27.383999999999997</v>
      </c>
      <c r="P547" s="6">
        <f t="shared" si="89"/>
        <v>402.70588235294116</v>
      </c>
      <c r="Q547" t="str">
        <f t="shared" si="90"/>
        <v>technology</v>
      </c>
      <c r="R547" t="str">
        <f t="shared" si="91"/>
        <v>web</v>
      </c>
      <c r="S547" s="28">
        <f t="shared" si="92"/>
        <v>42283.38413194444</v>
      </c>
      <c r="T547" s="28">
        <f t="shared" si="93"/>
        <v>42323.425798611112</v>
      </c>
      <c r="U547">
        <f t="shared" si="94"/>
        <v>2015</v>
      </c>
      <c r="V547" s="15">
        <f t="shared" si="95"/>
        <v>42283</v>
      </c>
      <c r="W547" s="15">
        <f t="shared" si="96"/>
        <v>42323</v>
      </c>
      <c r="X547" s="15">
        <v>42283</v>
      </c>
      <c r="Y547" s="15">
        <v>42323</v>
      </c>
      <c r="Z547" t="str">
        <f t="shared" si="97"/>
        <v>October</v>
      </c>
      <c r="AA547" t="str">
        <f t="shared" si="98"/>
        <v>November</v>
      </c>
    </row>
    <row r="548" spans="1:27" ht="45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14" t="s">
        <v>8221</v>
      </c>
      <c r="G548" t="s">
        <v>8224</v>
      </c>
      <c r="H548" t="s">
        <v>8246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88"/>
        <v>8.666666666666667E-2</v>
      </c>
      <c r="P548" s="6">
        <f t="shared" si="89"/>
        <v>26</v>
      </c>
      <c r="Q548" t="str">
        <f t="shared" si="90"/>
        <v>technology</v>
      </c>
      <c r="R548" t="str">
        <f t="shared" si="91"/>
        <v>web</v>
      </c>
      <c r="S548" s="28">
        <f t="shared" si="92"/>
        <v>42249.459664351853</v>
      </c>
      <c r="T548" s="28">
        <f t="shared" si="93"/>
        <v>42294.459664351853</v>
      </c>
      <c r="U548">
        <f t="shared" si="94"/>
        <v>2015</v>
      </c>
      <c r="V548" s="15">
        <f t="shared" si="95"/>
        <v>42249</v>
      </c>
      <c r="W548" s="15">
        <f t="shared" si="96"/>
        <v>42294</v>
      </c>
      <c r="X548" s="15">
        <v>42249</v>
      </c>
      <c r="Y548" s="15">
        <v>42294</v>
      </c>
      <c r="Z548" t="str">
        <f t="shared" si="97"/>
        <v>September</v>
      </c>
      <c r="AA548" t="str">
        <f t="shared" si="98"/>
        <v>October</v>
      </c>
    </row>
    <row r="549" spans="1:27" ht="45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14" t="s">
        <v>8221</v>
      </c>
      <c r="G549" t="s">
        <v>8225</v>
      </c>
      <c r="H549" t="s">
        <v>8247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88"/>
        <v>0</v>
      </c>
      <c r="P549" s="6" t="e">
        <f t="shared" si="89"/>
        <v>#DIV/0!</v>
      </c>
      <c r="Q549" t="str">
        <f t="shared" si="90"/>
        <v>technology</v>
      </c>
      <c r="R549" t="str">
        <f t="shared" si="91"/>
        <v>web</v>
      </c>
      <c r="S549" s="28">
        <f t="shared" si="92"/>
        <v>42380.488009259258</v>
      </c>
      <c r="T549" s="28">
        <f t="shared" si="93"/>
        <v>42410.488009259258</v>
      </c>
      <c r="U549">
        <f t="shared" si="94"/>
        <v>2016</v>
      </c>
      <c r="V549" s="15">
        <f t="shared" si="95"/>
        <v>42380</v>
      </c>
      <c r="W549" s="15">
        <f t="shared" si="96"/>
        <v>42410</v>
      </c>
      <c r="X549" s="15">
        <v>42380</v>
      </c>
      <c r="Y549" s="15">
        <v>42410</v>
      </c>
      <c r="Z549" t="str">
        <f t="shared" si="97"/>
        <v>January</v>
      </c>
      <c r="AA549" t="str">
        <f t="shared" si="98"/>
        <v>February</v>
      </c>
    </row>
    <row r="550" spans="1:27" ht="45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14" t="s">
        <v>8221</v>
      </c>
      <c r="G550" t="s">
        <v>8225</v>
      </c>
      <c r="H550" t="s">
        <v>8247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88"/>
        <v>0.09</v>
      </c>
      <c r="P550" s="6">
        <f t="shared" si="89"/>
        <v>9</v>
      </c>
      <c r="Q550" t="str">
        <f t="shared" si="90"/>
        <v>technology</v>
      </c>
      <c r="R550" t="str">
        <f t="shared" si="91"/>
        <v>web</v>
      </c>
      <c r="S550" s="28">
        <f t="shared" si="92"/>
        <v>42276.695</v>
      </c>
      <c r="T550" s="28">
        <f t="shared" si="93"/>
        <v>42306.695</v>
      </c>
      <c r="U550">
        <f t="shared" si="94"/>
        <v>2015</v>
      </c>
      <c r="V550" s="15">
        <f t="shared" si="95"/>
        <v>42276</v>
      </c>
      <c r="W550" s="15">
        <f t="shared" si="96"/>
        <v>42306</v>
      </c>
      <c r="X550" s="15">
        <v>42276</v>
      </c>
      <c r="Y550" s="15">
        <v>42306</v>
      </c>
      <c r="Z550" t="str">
        <f t="shared" si="97"/>
        <v>September</v>
      </c>
      <c r="AA550" t="str">
        <f t="shared" si="98"/>
        <v>October</v>
      </c>
    </row>
    <row r="551" spans="1:27" ht="45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14" t="s">
        <v>8221</v>
      </c>
      <c r="G551" t="s">
        <v>8225</v>
      </c>
      <c r="H551" t="s">
        <v>8247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88"/>
        <v>2.7199999999999998</v>
      </c>
      <c r="P551" s="6">
        <f t="shared" si="89"/>
        <v>8.5</v>
      </c>
      <c r="Q551" t="str">
        <f t="shared" si="90"/>
        <v>technology</v>
      </c>
      <c r="R551" t="str">
        <f t="shared" si="91"/>
        <v>web</v>
      </c>
      <c r="S551" s="28">
        <f t="shared" si="92"/>
        <v>42163.428495370368</v>
      </c>
      <c r="T551" s="28">
        <f t="shared" si="93"/>
        <v>42193.428495370368</v>
      </c>
      <c r="U551">
        <f t="shared" si="94"/>
        <v>2015</v>
      </c>
      <c r="V551" s="15">
        <f t="shared" si="95"/>
        <v>42163</v>
      </c>
      <c r="W551" s="15">
        <f t="shared" si="96"/>
        <v>42193</v>
      </c>
      <c r="X551" s="15">
        <v>42163</v>
      </c>
      <c r="Y551" s="15">
        <v>42193</v>
      </c>
      <c r="Z551" t="str">
        <f t="shared" si="97"/>
        <v>June</v>
      </c>
      <c r="AA551" t="str">
        <f t="shared" si="98"/>
        <v>July</v>
      </c>
    </row>
    <row r="552" spans="1:27" ht="45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14" t="s">
        <v>8221</v>
      </c>
      <c r="G552" t="s">
        <v>8229</v>
      </c>
      <c r="H552" t="s">
        <v>8251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88"/>
        <v>0.70000000000000007</v>
      </c>
      <c r="P552" s="6">
        <f t="shared" si="89"/>
        <v>8.75</v>
      </c>
      <c r="Q552" t="str">
        <f t="shared" si="90"/>
        <v>technology</v>
      </c>
      <c r="R552" t="str">
        <f t="shared" si="91"/>
        <v>web</v>
      </c>
      <c r="S552" s="28">
        <f t="shared" si="92"/>
        <v>42753.47042824074</v>
      </c>
      <c r="T552" s="28">
        <f t="shared" si="93"/>
        <v>42765.999999999993</v>
      </c>
      <c r="U552">
        <f t="shared" si="94"/>
        <v>2017</v>
      </c>
      <c r="V552" s="15">
        <f t="shared" si="95"/>
        <v>42753</v>
      </c>
      <c r="W552" s="15">
        <f t="shared" si="96"/>
        <v>42766</v>
      </c>
      <c r="X552" s="15">
        <v>42753</v>
      </c>
      <c r="Y552" s="15">
        <v>42766</v>
      </c>
      <c r="Z552" t="str">
        <f t="shared" si="97"/>
        <v>January</v>
      </c>
      <c r="AA552" t="str">
        <f t="shared" si="98"/>
        <v>January</v>
      </c>
    </row>
    <row r="553" spans="1:27" ht="45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14" t="s">
        <v>8221</v>
      </c>
      <c r="G553" t="s">
        <v>8224</v>
      </c>
      <c r="H553" t="s">
        <v>8246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88"/>
        <v>5.0413333333333332</v>
      </c>
      <c r="P553" s="6">
        <f t="shared" si="89"/>
        <v>135.03571428571428</v>
      </c>
      <c r="Q553" t="str">
        <f t="shared" si="90"/>
        <v>technology</v>
      </c>
      <c r="R553" t="str">
        <f t="shared" si="91"/>
        <v>web</v>
      </c>
      <c r="S553" s="28">
        <f t="shared" si="92"/>
        <v>42173.067407407405</v>
      </c>
      <c r="T553" s="28">
        <f t="shared" si="93"/>
        <v>42217.536805555552</v>
      </c>
      <c r="U553">
        <f t="shared" si="94"/>
        <v>2015</v>
      </c>
      <c r="V553" s="15">
        <f t="shared" si="95"/>
        <v>42173</v>
      </c>
      <c r="W553" s="15">
        <f t="shared" si="96"/>
        <v>42217</v>
      </c>
      <c r="X553" s="15">
        <v>42173</v>
      </c>
      <c r="Y553" s="15">
        <v>42217</v>
      </c>
      <c r="Z553" t="str">
        <f t="shared" si="97"/>
        <v>June</v>
      </c>
      <c r="AA553" t="str">
        <f t="shared" si="98"/>
        <v>August</v>
      </c>
    </row>
    <row r="554" spans="1:27" ht="45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14" t="s">
        <v>8221</v>
      </c>
      <c r="G554" t="s">
        <v>8229</v>
      </c>
      <c r="H554" t="s">
        <v>8251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88"/>
        <v>0</v>
      </c>
      <c r="P554" s="6" t="e">
        <f t="shared" si="89"/>
        <v>#DIV/0!</v>
      </c>
      <c r="Q554" t="str">
        <f t="shared" si="90"/>
        <v>technology</v>
      </c>
      <c r="R554" t="str">
        <f t="shared" si="91"/>
        <v>web</v>
      </c>
      <c r="S554" s="28">
        <f t="shared" si="92"/>
        <v>42318.408518518518</v>
      </c>
      <c r="T554" s="28">
        <f t="shared" si="93"/>
        <v>42378.408518518518</v>
      </c>
      <c r="U554">
        <f t="shared" si="94"/>
        <v>2015</v>
      </c>
      <c r="V554" s="15">
        <f t="shared" si="95"/>
        <v>42318</v>
      </c>
      <c r="W554" s="15">
        <f t="shared" si="96"/>
        <v>42378</v>
      </c>
      <c r="X554" s="15">
        <v>42318</v>
      </c>
      <c r="Y554" s="15">
        <v>42378</v>
      </c>
      <c r="Z554" t="str">
        <f t="shared" si="97"/>
        <v>November</v>
      </c>
      <c r="AA554" t="str">
        <f t="shared" si="98"/>
        <v>January</v>
      </c>
    </row>
    <row r="555" spans="1:27" ht="45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14" t="s">
        <v>8221</v>
      </c>
      <c r="G555" t="s">
        <v>8224</v>
      </c>
      <c r="H555" t="s">
        <v>8246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88"/>
        <v>0.49199999999999999</v>
      </c>
      <c r="P555" s="6">
        <f t="shared" si="89"/>
        <v>20.5</v>
      </c>
      <c r="Q555" t="str">
        <f t="shared" si="90"/>
        <v>technology</v>
      </c>
      <c r="R555" t="str">
        <f t="shared" si="91"/>
        <v>web</v>
      </c>
      <c r="S555" s="28">
        <f t="shared" si="92"/>
        <v>41927.511469907404</v>
      </c>
      <c r="T555" s="28">
        <f t="shared" si="93"/>
        <v>41957.553136574068</v>
      </c>
      <c r="U555">
        <f t="shared" si="94"/>
        <v>2014</v>
      </c>
      <c r="V555" s="15">
        <f t="shared" si="95"/>
        <v>41927</v>
      </c>
      <c r="W555" s="15">
        <f t="shared" si="96"/>
        <v>41957</v>
      </c>
      <c r="X555" s="15">
        <v>41927</v>
      </c>
      <c r="Y555" s="15">
        <v>41957</v>
      </c>
      <c r="Z555" t="str">
        <f t="shared" si="97"/>
        <v>October</v>
      </c>
      <c r="AA555" t="str">
        <f t="shared" si="98"/>
        <v>November</v>
      </c>
    </row>
    <row r="556" spans="1:27" ht="45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14" t="s">
        <v>8221</v>
      </c>
      <c r="G556" t="s">
        <v>8224</v>
      </c>
      <c r="H556" t="s">
        <v>8246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88"/>
        <v>36.589147286821706</v>
      </c>
      <c r="P556" s="6">
        <f t="shared" si="89"/>
        <v>64.36363636363636</v>
      </c>
      <c r="Q556" t="str">
        <f t="shared" si="90"/>
        <v>technology</v>
      </c>
      <c r="R556" t="str">
        <f t="shared" si="91"/>
        <v>web</v>
      </c>
      <c r="S556" s="28">
        <f t="shared" si="92"/>
        <v>41901.476527777777</v>
      </c>
      <c r="T556" s="28">
        <f t="shared" si="93"/>
        <v>41931.476527777777</v>
      </c>
      <c r="U556">
        <f t="shared" si="94"/>
        <v>2014</v>
      </c>
      <c r="V556" s="15">
        <f t="shared" si="95"/>
        <v>41901</v>
      </c>
      <c r="W556" s="15">
        <f t="shared" si="96"/>
        <v>41931</v>
      </c>
      <c r="X556" s="15">
        <v>41901</v>
      </c>
      <c r="Y556" s="15">
        <v>41931</v>
      </c>
      <c r="Z556" t="str">
        <f t="shared" si="97"/>
        <v>September</v>
      </c>
      <c r="AA556" t="str">
        <f t="shared" si="98"/>
        <v>October</v>
      </c>
    </row>
    <row r="557" spans="1:27" ht="45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14" t="s">
        <v>8221</v>
      </c>
      <c r="G557" t="s">
        <v>8225</v>
      </c>
      <c r="H557" t="s">
        <v>8247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88"/>
        <v>0</v>
      </c>
      <c r="P557" s="6" t="e">
        <f t="shared" si="89"/>
        <v>#DIV/0!</v>
      </c>
      <c r="Q557" t="str">
        <f t="shared" si="90"/>
        <v>technology</v>
      </c>
      <c r="R557" t="str">
        <f t="shared" si="91"/>
        <v>web</v>
      </c>
      <c r="S557" s="28">
        <f t="shared" si="92"/>
        <v>42503.145173611112</v>
      </c>
      <c r="T557" s="28">
        <f t="shared" si="93"/>
        <v>42533.145173611112</v>
      </c>
      <c r="U557">
        <f t="shared" si="94"/>
        <v>2016</v>
      </c>
      <c r="V557" s="15">
        <f t="shared" si="95"/>
        <v>42503</v>
      </c>
      <c r="W557" s="15">
        <f t="shared" si="96"/>
        <v>42533</v>
      </c>
      <c r="X557" s="15">
        <v>42503</v>
      </c>
      <c r="Y557" s="15">
        <v>42533</v>
      </c>
      <c r="Z557" t="str">
        <f t="shared" si="97"/>
        <v>May</v>
      </c>
      <c r="AA557" t="str">
        <f t="shared" si="98"/>
        <v>June</v>
      </c>
    </row>
    <row r="558" spans="1:27" ht="30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14" t="s">
        <v>8221</v>
      </c>
      <c r="G558" t="s">
        <v>8224</v>
      </c>
      <c r="H558" t="s">
        <v>8246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88"/>
        <v>2.5</v>
      </c>
      <c r="P558" s="6">
        <f t="shared" si="89"/>
        <v>200</v>
      </c>
      <c r="Q558" t="str">
        <f t="shared" si="90"/>
        <v>technology</v>
      </c>
      <c r="R558" t="str">
        <f t="shared" si="91"/>
        <v>web</v>
      </c>
      <c r="S558" s="28">
        <f t="shared" si="92"/>
        <v>42345.651817129627</v>
      </c>
      <c r="T558" s="28">
        <f t="shared" si="93"/>
        <v>42375.651817129627</v>
      </c>
      <c r="U558">
        <f t="shared" si="94"/>
        <v>2015</v>
      </c>
      <c r="V558" s="15">
        <f t="shared" si="95"/>
        <v>42345</v>
      </c>
      <c r="W558" s="15">
        <f t="shared" si="96"/>
        <v>42375</v>
      </c>
      <c r="X558" s="15">
        <v>42345</v>
      </c>
      <c r="Y558" s="15">
        <v>42375</v>
      </c>
      <c r="Z558" t="str">
        <f t="shared" si="97"/>
        <v>December</v>
      </c>
      <c r="AA558" t="str">
        <f t="shared" si="98"/>
        <v>January</v>
      </c>
    </row>
    <row r="559" spans="1:27" ht="45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14" t="s">
        <v>8221</v>
      </c>
      <c r="G559" t="s">
        <v>8236</v>
      </c>
      <c r="H559" t="s">
        <v>8249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88"/>
        <v>0.91066666666666674</v>
      </c>
      <c r="P559" s="6">
        <f t="shared" si="89"/>
        <v>68.3</v>
      </c>
      <c r="Q559" t="str">
        <f t="shared" si="90"/>
        <v>technology</v>
      </c>
      <c r="R559" t="str">
        <f t="shared" si="91"/>
        <v>web</v>
      </c>
      <c r="S559" s="28">
        <f t="shared" si="92"/>
        <v>42676.733831018515</v>
      </c>
      <c r="T559" s="28">
        <f t="shared" si="93"/>
        <v>42706.775497685179</v>
      </c>
      <c r="U559">
        <f t="shared" si="94"/>
        <v>2016</v>
      </c>
      <c r="V559" s="15">
        <f t="shared" si="95"/>
        <v>42676</v>
      </c>
      <c r="W559" s="15">
        <f t="shared" si="96"/>
        <v>42706</v>
      </c>
      <c r="X559" s="15">
        <v>42676</v>
      </c>
      <c r="Y559" s="15">
        <v>42706</v>
      </c>
      <c r="Z559" t="str">
        <f t="shared" si="97"/>
        <v>November</v>
      </c>
      <c r="AA559" t="str">
        <f t="shared" si="98"/>
        <v>December</v>
      </c>
    </row>
    <row r="560" spans="1:27" ht="45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14" t="s">
        <v>8221</v>
      </c>
      <c r="G560" t="s">
        <v>8224</v>
      </c>
      <c r="H560" t="s">
        <v>8246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88"/>
        <v>0</v>
      </c>
      <c r="P560" s="6" t="e">
        <f t="shared" si="89"/>
        <v>#DIV/0!</v>
      </c>
      <c r="Q560" t="str">
        <f t="shared" si="90"/>
        <v>technology</v>
      </c>
      <c r="R560" t="str">
        <f t="shared" si="91"/>
        <v>web</v>
      </c>
      <c r="S560" s="28">
        <f t="shared" si="92"/>
        <v>42057.674826388888</v>
      </c>
      <c r="T560" s="28">
        <f t="shared" si="93"/>
        <v>42087.633159722223</v>
      </c>
      <c r="U560">
        <f t="shared" si="94"/>
        <v>2015</v>
      </c>
      <c r="V560" s="15">
        <f t="shared" si="95"/>
        <v>42057</v>
      </c>
      <c r="W560" s="15">
        <f t="shared" si="96"/>
        <v>42087</v>
      </c>
      <c r="X560" s="15">
        <v>42057</v>
      </c>
      <c r="Y560" s="15">
        <v>42087</v>
      </c>
      <c r="Z560" t="str">
        <f t="shared" si="97"/>
        <v>February</v>
      </c>
      <c r="AA560" t="str">
        <f t="shared" si="98"/>
        <v>March</v>
      </c>
    </row>
    <row r="561" spans="1:27" ht="45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14" t="s">
        <v>8221</v>
      </c>
      <c r="G561" t="s">
        <v>8224</v>
      </c>
      <c r="H561" t="s">
        <v>8246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88"/>
        <v>2.0833333333333336E-2</v>
      </c>
      <c r="P561" s="6">
        <f t="shared" si="89"/>
        <v>50</v>
      </c>
      <c r="Q561" t="str">
        <f t="shared" si="90"/>
        <v>technology</v>
      </c>
      <c r="R561" t="str">
        <f t="shared" si="91"/>
        <v>web</v>
      </c>
      <c r="S561" s="28">
        <f t="shared" si="92"/>
        <v>42321.074768518512</v>
      </c>
      <c r="T561" s="28">
        <f t="shared" si="93"/>
        <v>42351.074768518512</v>
      </c>
      <c r="U561">
        <f t="shared" si="94"/>
        <v>2015</v>
      </c>
      <c r="V561" s="15">
        <f t="shared" si="95"/>
        <v>42321</v>
      </c>
      <c r="W561" s="15">
        <f t="shared" si="96"/>
        <v>42351</v>
      </c>
      <c r="X561" s="15">
        <v>42321</v>
      </c>
      <c r="Y561" s="15">
        <v>42351</v>
      </c>
      <c r="Z561" t="str">
        <f t="shared" si="97"/>
        <v>November</v>
      </c>
      <c r="AA561" t="str">
        <f t="shared" si="98"/>
        <v>December</v>
      </c>
    </row>
    <row r="562" spans="1:27" ht="45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14" t="s">
        <v>8221</v>
      </c>
      <c r="G562" t="s">
        <v>8229</v>
      </c>
      <c r="H562" t="s">
        <v>8251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88"/>
        <v>1.2E-2</v>
      </c>
      <c r="P562" s="6">
        <f t="shared" si="89"/>
        <v>4</v>
      </c>
      <c r="Q562" t="str">
        <f t="shared" si="90"/>
        <v>technology</v>
      </c>
      <c r="R562" t="str">
        <f t="shared" si="91"/>
        <v>web</v>
      </c>
      <c r="S562" s="28">
        <f t="shared" si="92"/>
        <v>41960.563020833331</v>
      </c>
      <c r="T562" s="28">
        <f t="shared" si="93"/>
        <v>41990.563020833331</v>
      </c>
      <c r="U562">
        <f t="shared" si="94"/>
        <v>2014</v>
      </c>
      <c r="V562" s="15">
        <f t="shared" si="95"/>
        <v>41960</v>
      </c>
      <c r="W562" s="15">
        <f t="shared" si="96"/>
        <v>41990</v>
      </c>
      <c r="X562" s="15">
        <v>41960</v>
      </c>
      <c r="Y562" s="15">
        <v>41990</v>
      </c>
      <c r="Z562" t="str">
        <f t="shared" si="97"/>
        <v>November</v>
      </c>
      <c r="AA562" t="str">
        <f t="shared" si="98"/>
        <v>December</v>
      </c>
    </row>
    <row r="563" spans="1:27" ht="45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14" t="s">
        <v>8221</v>
      </c>
      <c r="G563" t="s">
        <v>8224</v>
      </c>
      <c r="H563" t="s">
        <v>8246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88"/>
        <v>0.36666666666666664</v>
      </c>
      <c r="P563" s="6">
        <f t="shared" si="89"/>
        <v>27.5</v>
      </c>
      <c r="Q563" t="str">
        <f t="shared" si="90"/>
        <v>technology</v>
      </c>
      <c r="R563" t="str">
        <f t="shared" si="91"/>
        <v>web</v>
      </c>
      <c r="S563" s="28">
        <f t="shared" si="92"/>
        <v>42268.450381944444</v>
      </c>
      <c r="T563" s="28">
        <f t="shared" si="93"/>
        <v>42303.450381944444</v>
      </c>
      <c r="U563">
        <f t="shared" si="94"/>
        <v>2015</v>
      </c>
      <c r="V563" s="15">
        <f t="shared" si="95"/>
        <v>42268</v>
      </c>
      <c r="W563" s="15">
        <f t="shared" si="96"/>
        <v>42303</v>
      </c>
      <c r="X563" s="15">
        <v>42268</v>
      </c>
      <c r="Y563" s="15">
        <v>42303</v>
      </c>
      <c r="Z563" t="str">
        <f t="shared" si="97"/>
        <v>September</v>
      </c>
      <c r="AA563" t="str">
        <f t="shared" si="98"/>
        <v>October</v>
      </c>
    </row>
    <row r="564" spans="1:27" ht="45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14" t="s">
        <v>8221</v>
      </c>
      <c r="G564" t="s">
        <v>8233</v>
      </c>
      <c r="H564" t="s">
        <v>8249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88"/>
        <v>0</v>
      </c>
      <c r="P564" s="6" t="e">
        <f t="shared" si="89"/>
        <v>#DIV/0!</v>
      </c>
      <c r="Q564" t="str">
        <f t="shared" si="90"/>
        <v>technology</v>
      </c>
      <c r="R564" t="str">
        <f t="shared" si="91"/>
        <v>web</v>
      </c>
      <c r="S564" s="28">
        <f t="shared" si="92"/>
        <v>42692.180729166663</v>
      </c>
      <c r="T564" s="28">
        <f t="shared" si="93"/>
        <v>42722.180729166663</v>
      </c>
      <c r="U564">
        <f t="shared" si="94"/>
        <v>2016</v>
      </c>
      <c r="V564" s="15">
        <f t="shared" si="95"/>
        <v>42692</v>
      </c>
      <c r="W564" s="15">
        <f t="shared" si="96"/>
        <v>42722</v>
      </c>
      <c r="X564" s="15">
        <v>42692</v>
      </c>
      <c r="Y564" s="15">
        <v>42722</v>
      </c>
      <c r="Z564" t="str">
        <f t="shared" si="97"/>
        <v>November</v>
      </c>
      <c r="AA564" t="str">
        <f t="shared" si="98"/>
        <v>December</v>
      </c>
    </row>
    <row r="565" spans="1:27" ht="45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14" t="s">
        <v>8221</v>
      </c>
      <c r="G565" t="s">
        <v>8226</v>
      </c>
      <c r="H565" t="s">
        <v>8248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88"/>
        <v>9.0666666666666659E-2</v>
      </c>
      <c r="P565" s="6">
        <f t="shared" si="89"/>
        <v>34</v>
      </c>
      <c r="Q565" t="str">
        <f t="shared" si="90"/>
        <v>technology</v>
      </c>
      <c r="R565" t="str">
        <f t="shared" si="91"/>
        <v>web</v>
      </c>
      <c r="S565" s="28">
        <f t="shared" si="92"/>
        <v>42021.861655092587</v>
      </c>
      <c r="T565" s="28">
        <f t="shared" si="93"/>
        <v>42051.861655092587</v>
      </c>
      <c r="U565">
        <f t="shared" si="94"/>
        <v>2015</v>
      </c>
      <c r="V565" s="15">
        <f t="shared" si="95"/>
        <v>42021</v>
      </c>
      <c r="W565" s="15">
        <f t="shared" si="96"/>
        <v>42051</v>
      </c>
      <c r="X565" s="15">
        <v>42021</v>
      </c>
      <c r="Y565" s="15">
        <v>42051</v>
      </c>
      <c r="Z565" t="str">
        <f t="shared" si="97"/>
        <v>January</v>
      </c>
      <c r="AA565" t="str">
        <f t="shared" si="98"/>
        <v>February</v>
      </c>
    </row>
    <row r="566" spans="1:27" ht="45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14" t="s">
        <v>8221</v>
      </c>
      <c r="G566" t="s">
        <v>8230</v>
      </c>
      <c r="H566" t="s">
        <v>8249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88"/>
        <v>5.5555555555555558E-3</v>
      </c>
      <c r="P566" s="6">
        <f t="shared" si="89"/>
        <v>1</v>
      </c>
      <c r="Q566" t="str">
        <f t="shared" si="90"/>
        <v>technology</v>
      </c>
      <c r="R566" t="str">
        <f t="shared" si="91"/>
        <v>web</v>
      </c>
      <c r="S566" s="28">
        <f t="shared" si="92"/>
        <v>42411.734664351847</v>
      </c>
      <c r="T566" s="28">
        <f t="shared" si="93"/>
        <v>42441.734664351847</v>
      </c>
      <c r="U566">
        <f t="shared" si="94"/>
        <v>2016</v>
      </c>
      <c r="V566" s="15">
        <f t="shared" si="95"/>
        <v>42411</v>
      </c>
      <c r="W566" s="15">
        <f t="shared" si="96"/>
        <v>42441</v>
      </c>
      <c r="X566" s="15">
        <v>42411</v>
      </c>
      <c r="Y566" s="15">
        <v>42441</v>
      </c>
      <c r="Z566" t="str">
        <f t="shared" si="97"/>
        <v>February</v>
      </c>
      <c r="AA566" t="str">
        <f t="shared" si="98"/>
        <v>March</v>
      </c>
    </row>
    <row r="567" spans="1:27" ht="45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14" t="s">
        <v>8221</v>
      </c>
      <c r="G567" t="s">
        <v>8225</v>
      </c>
      <c r="H567" t="s">
        <v>8247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88"/>
        <v>0</v>
      </c>
      <c r="P567" s="6" t="e">
        <f t="shared" si="89"/>
        <v>#DIV/0!</v>
      </c>
      <c r="Q567" t="str">
        <f t="shared" si="90"/>
        <v>technology</v>
      </c>
      <c r="R567" t="str">
        <f t="shared" si="91"/>
        <v>web</v>
      </c>
      <c r="S567" s="28">
        <f t="shared" si="92"/>
        <v>42165.576956018514</v>
      </c>
      <c r="T567" s="28">
        <f t="shared" si="93"/>
        <v>42195.576956018514</v>
      </c>
      <c r="U567">
        <f t="shared" si="94"/>
        <v>2015</v>
      </c>
      <c r="V567" s="15">
        <f t="shared" si="95"/>
        <v>42165</v>
      </c>
      <c r="W567" s="15">
        <f t="shared" si="96"/>
        <v>42195</v>
      </c>
      <c r="X567" s="15">
        <v>42165</v>
      </c>
      <c r="Y567" s="15">
        <v>42195</v>
      </c>
      <c r="Z567" t="str">
        <f t="shared" si="97"/>
        <v>June</v>
      </c>
      <c r="AA567" t="str">
        <f t="shared" si="98"/>
        <v>July</v>
      </c>
    </row>
    <row r="568" spans="1:27" ht="45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14" t="s">
        <v>8221</v>
      </c>
      <c r="G568" t="s">
        <v>8224</v>
      </c>
      <c r="H568" t="s">
        <v>8246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88"/>
        <v>0.02</v>
      </c>
      <c r="P568" s="6">
        <f t="shared" si="89"/>
        <v>1</v>
      </c>
      <c r="Q568" t="str">
        <f t="shared" si="90"/>
        <v>technology</v>
      </c>
      <c r="R568" t="str">
        <f t="shared" si="91"/>
        <v>web</v>
      </c>
      <c r="S568" s="28">
        <f t="shared" si="92"/>
        <v>42535.476076388884</v>
      </c>
      <c r="T568" s="28">
        <f t="shared" si="93"/>
        <v>42565.476076388884</v>
      </c>
      <c r="U568">
        <f t="shared" si="94"/>
        <v>2016</v>
      </c>
      <c r="V568" s="15">
        <f t="shared" si="95"/>
        <v>42535</v>
      </c>
      <c r="W568" s="15">
        <f t="shared" si="96"/>
        <v>42565</v>
      </c>
      <c r="X568" s="15">
        <v>42535</v>
      </c>
      <c r="Y568" s="15">
        <v>42565</v>
      </c>
      <c r="Z568" t="str">
        <f t="shared" si="97"/>
        <v>June</v>
      </c>
      <c r="AA568" t="str">
        <f t="shared" si="98"/>
        <v>July</v>
      </c>
    </row>
    <row r="569" spans="1:27" ht="45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14" t="s">
        <v>8221</v>
      </c>
      <c r="G569" t="s">
        <v>8224</v>
      </c>
      <c r="H569" t="s">
        <v>8246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88"/>
        <v>0</v>
      </c>
      <c r="P569" s="6" t="e">
        <f t="shared" si="89"/>
        <v>#DIV/0!</v>
      </c>
      <c r="Q569" t="str">
        <f t="shared" si="90"/>
        <v>technology</v>
      </c>
      <c r="R569" t="str">
        <f t="shared" si="91"/>
        <v>web</v>
      </c>
      <c r="S569" s="28">
        <f t="shared" si="92"/>
        <v>41975.634189814817</v>
      </c>
      <c r="T569" s="28">
        <f t="shared" si="93"/>
        <v>42005.634189814817</v>
      </c>
      <c r="U569">
        <f t="shared" si="94"/>
        <v>2014</v>
      </c>
      <c r="V569" s="15">
        <f t="shared" si="95"/>
        <v>41975</v>
      </c>
      <c r="W569" s="15">
        <f t="shared" si="96"/>
        <v>42005</v>
      </c>
      <c r="X569" s="15">
        <v>41975</v>
      </c>
      <c r="Y569" s="15">
        <v>42005</v>
      </c>
      <c r="Z569" t="str">
        <f t="shared" si="97"/>
        <v>December</v>
      </c>
      <c r="AA569" t="str">
        <f t="shared" si="98"/>
        <v>January</v>
      </c>
    </row>
    <row r="570" spans="1:27" ht="60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14" t="s">
        <v>8221</v>
      </c>
      <c r="G570" t="s">
        <v>8228</v>
      </c>
      <c r="H570" t="s">
        <v>8250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88"/>
        <v>1</v>
      </c>
      <c r="P570" s="6">
        <f t="shared" si="89"/>
        <v>49</v>
      </c>
      <c r="Q570" t="str">
        <f t="shared" si="90"/>
        <v>technology</v>
      </c>
      <c r="R570" t="str">
        <f t="shared" si="91"/>
        <v>web</v>
      </c>
      <c r="S570" s="28">
        <f t="shared" si="92"/>
        <v>42348.713229166664</v>
      </c>
      <c r="T570" s="28">
        <f t="shared" si="93"/>
        <v>42385.249999999993</v>
      </c>
      <c r="U570">
        <f t="shared" si="94"/>
        <v>2015</v>
      </c>
      <c r="V570" s="15">
        <f t="shared" si="95"/>
        <v>42348</v>
      </c>
      <c r="W570" s="15">
        <f t="shared" si="96"/>
        <v>42385</v>
      </c>
      <c r="X570" s="15">
        <v>42348</v>
      </c>
      <c r="Y570" s="15">
        <v>42385</v>
      </c>
      <c r="Z570" t="str">
        <f t="shared" si="97"/>
        <v>December</v>
      </c>
      <c r="AA570" t="str">
        <f t="shared" si="98"/>
        <v>January</v>
      </c>
    </row>
    <row r="571" spans="1:27" ht="45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14" t="s">
        <v>8221</v>
      </c>
      <c r="G571" t="s">
        <v>8229</v>
      </c>
      <c r="H571" t="s">
        <v>8251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88"/>
        <v>0.8</v>
      </c>
      <c r="P571" s="6">
        <f t="shared" si="89"/>
        <v>20</v>
      </c>
      <c r="Q571" t="str">
        <f t="shared" si="90"/>
        <v>technology</v>
      </c>
      <c r="R571" t="str">
        <f t="shared" si="91"/>
        <v>web</v>
      </c>
      <c r="S571" s="28">
        <f t="shared" si="92"/>
        <v>42340.639027777775</v>
      </c>
      <c r="T571" s="28">
        <f t="shared" si="93"/>
        <v>42370.639027777775</v>
      </c>
      <c r="U571">
        <f t="shared" si="94"/>
        <v>2015</v>
      </c>
      <c r="V571" s="15">
        <f t="shared" si="95"/>
        <v>42340</v>
      </c>
      <c r="W571" s="15">
        <f t="shared" si="96"/>
        <v>42370</v>
      </c>
      <c r="X571" s="15">
        <v>42340</v>
      </c>
      <c r="Y571" s="15">
        <v>42370</v>
      </c>
      <c r="Z571" t="str">
        <f t="shared" si="97"/>
        <v>December</v>
      </c>
      <c r="AA571" t="str">
        <f t="shared" si="98"/>
        <v>January</v>
      </c>
    </row>
    <row r="572" spans="1:27" ht="30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14" t="s">
        <v>8221</v>
      </c>
      <c r="G572" t="s">
        <v>8224</v>
      </c>
      <c r="H572" t="s">
        <v>8246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88"/>
        <v>0.16705882352941176</v>
      </c>
      <c r="P572" s="6">
        <f t="shared" si="89"/>
        <v>142</v>
      </c>
      <c r="Q572" t="str">
        <f t="shared" si="90"/>
        <v>technology</v>
      </c>
      <c r="R572" t="str">
        <f t="shared" si="91"/>
        <v>web</v>
      </c>
      <c r="S572" s="28">
        <f t="shared" si="92"/>
        <v>42388.589918981474</v>
      </c>
      <c r="T572" s="28">
        <f t="shared" si="93"/>
        <v>42418.589918981474</v>
      </c>
      <c r="U572">
        <f t="shared" si="94"/>
        <v>2016</v>
      </c>
      <c r="V572" s="15">
        <f t="shared" si="95"/>
        <v>42388</v>
      </c>
      <c r="W572" s="15">
        <f t="shared" si="96"/>
        <v>42418</v>
      </c>
      <c r="X572" s="15">
        <v>42388</v>
      </c>
      <c r="Y572" s="15">
        <v>42418</v>
      </c>
      <c r="Z572" t="str">
        <f t="shared" si="97"/>
        <v>January</v>
      </c>
      <c r="AA572" t="str">
        <f t="shared" si="98"/>
        <v>February</v>
      </c>
    </row>
    <row r="573" spans="1:27" ht="45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14" t="s">
        <v>8221</v>
      </c>
      <c r="G573" t="s">
        <v>8224</v>
      </c>
      <c r="H573" t="s">
        <v>8246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88"/>
        <v>0.42399999999999999</v>
      </c>
      <c r="P573" s="6">
        <f t="shared" si="89"/>
        <v>53</v>
      </c>
      <c r="Q573" t="str">
        <f t="shared" si="90"/>
        <v>technology</v>
      </c>
      <c r="R573" t="str">
        <f t="shared" si="91"/>
        <v>web</v>
      </c>
      <c r="S573" s="28">
        <f t="shared" si="92"/>
        <v>42192.607905092591</v>
      </c>
      <c r="T573" s="28">
        <f t="shared" si="93"/>
        <v>42211.957638888889</v>
      </c>
      <c r="U573">
        <f t="shared" si="94"/>
        <v>2015</v>
      </c>
      <c r="V573" s="15">
        <f t="shared" si="95"/>
        <v>42192</v>
      </c>
      <c r="W573" s="15">
        <f t="shared" si="96"/>
        <v>42211</v>
      </c>
      <c r="X573" s="15">
        <v>42192</v>
      </c>
      <c r="Y573" s="15">
        <v>42211</v>
      </c>
      <c r="Z573" t="str">
        <f t="shared" si="97"/>
        <v>July</v>
      </c>
      <c r="AA573" t="str">
        <f t="shared" si="98"/>
        <v>July</v>
      </c>
    </row>
    <row r="574" spans="1:27" ht="45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14" t="s">
        <v>8221</v>
      </c>
      <c r="G574" t="s">
        <v>8224</v>
      </c>
      <c r="H574" t="s">
        <v>8246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88"/>
        <v>0</v>
      </c>
      <c r="P574" s="6" t="e">
        <f t="shared" si="89"/>
        <v>#DIV/0!</v>
      </c>
      <c r="Q574" t="str">
        <f t="shared" si="90"/>
        <v>technology</v>
      </c>
      <c r="R574" t="str">
        <f t="shared" si="91"/>
        <v>web</v>
      </c>
      <c r="S574" s="28">
        <f t="shared" si="92"/>
        <v>42282.507962962962</v>
      </c>
      <c r="T574" s="28">
        <f t="shared" si="93"/>
        <v>42312.549629629626</v>
      </c>
      <c r="U574">
        <f t="shared" si="94"/>
        <v>2015</v>
      </c>
      <c r="V574" s="15">
        <f t="shared" si="95"/>
        <v>42282</v>
      </c>
      <c r="W574" s="15">
        <f t="shared" si="96"/>
        <v>42312</v>
      </c>
      <c r="X574" s="15">
        <v>42282</v>
      </c>
      <c r="Y574" s="15">
        <v>42312</v>
      </c>
      <c r="Z574" t="str">
        <f t="shared" si="97"/>
        <v>October</v>
      </c>
      <c r="AA574" t="str">
        <f t="shared" si="98"/>
        <v>November</v>
      </c>
    </row>
    <row r="575" spans="1:27" ht="45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14" t="s">
        <v>8221</v>
      </c>
      <c r="G575" t="s">
        <v>8224</v>
      </c>
      <c r="H575" t="s">
        <v>8246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88"/>
        <v>0.38925389253892539</v>
      </c>
      <c r="P575" s="6">
        <f t="shared" si="89"/>
        <v>38.444444444444443</v>
      </c>
      <c r="Q575" t="str">
        <f t="shared" si="90"/>
        <v>technology</v>
      </c>
      <c r="R575" t="str">
        <f t="shared" si="91"/>
        <v>web</v>
      </c>
      <c r="S575" s="28">
        <f t="shared" si="92"/>
        <v>41962.841793981475</v>
      </c>
      <c r="T575" s="28">
        <f t="shared" si="93"/>
        <v>42021.841666666667</v>
      </c>
      <c r="U575">
        <f t="shared" si="94"/>
        <v>2014</v>
      </c>
      <c r="V575" s="15">
        <f t="shared" si="95"/>
        <v>41962</v>
      </c>
      <c r="W575" s="15">
        <f t="shared" si="96"/>
        <v>42021</v>
      </c>
      <c r="X575" s="15">
        <v>41962</v>
      </c>
      <c r="Y575" s="15">
        <v>42021</v>
      </c>
      <c r="Z575" t="str">
        <f t="shared" si="97"/>
        <v>November</v>
      </c>
      <c r="AA575" t="str">
        <f t="shared" si="98"/>
        <v>January</v>
      </c>
    </row>
    <row r="576" spans="1:27" ht="45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14" t="s">
        <v>8221</v>
      </c>
      <c r="G576" t="s">
        <v>8225</v>
      </c>
      <c r="H576" t="s">
        <v>8247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88"/>
        <v>0.7155635062611807</v>
      </c>
      <c r="P576" s="6">
        <f t="shared" si="89"/>
        <v>20</v>
      </c>
      <c r="Q576" t="str">
        <f t="shared" si="90"/>
        <v>technology</v>
      </c>
      <c r="R576" t="str">
        <f t="shared" si="91"/>
        <v>web</v>
      </c>
      <c r="S576" s="28">
        <f t="shared" si="92"/>
        <v>42632.235034722216</v>
      </c>
      <c r="T576" s="28">
        <f t="shared" si="93"/>
        <v>42662.235034722216</v>
      </c>
      <c r="U576">
        <f t="shared" si="94"/>
        <v>2016</v>
      </c>
      <c r="V576" s="15">
        <f t="shared" si="95"/>
        <v>42632</v>
      </c>
      <c r="W576" s="15">
        <f t="shared" si="96"/>
        <v>42662</v>
      </c>
      <c r="X576" s="15">
        <v>42632</v>
      </c>
      <c r="Y576" s="15">
        <v>42662</v>
      </c>
      <c r="Z576" t="str">
        <f t="shared" si="97"/>
        <v>September</v>
      </c>
      <c r="AA576" t="str">
        <f t="shared" si="98"/>
        <v>October</v>
      </c>
    </row>
    <row r="577" spans="1:27" ht="45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14" t="s">
        <v>8221</v>
      </c>
      <c r="G577" t="s">
        <v>8236</v>
      </c>
      <c r="H577" t="s">
        <v>8249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88"/>
        <v>0.43166666666666664</v>
      </c>
      <c r="P577" s="6">
        <f t="shared" si="89"/>
        <v>64.75</v>
      </c>
      <c r="Q577" t="str">
        <f t="shared" si="90"/>
        <v>technology</v>
      </c>
      <c r="R577" t="str">
        <f t="shared" si="91"/>
        <v>web</v>
      </c>
      <c r="S577" s="28">
        <f t="shared" si="92"/>
        <v>42138.484293981477</v>
      </c>
      <c r="T577" s="28">
        <f t="shared" si="93"/>
        <v>42168.484293981477</v>
      </c>
      <c r="U577">
        <f t="shared" si="94"/>
        <v>2015</v>
      </c>
      <c r="V577" s="15">
        <f t="shared" si="95"/>
        <v>42138</v>
      </c>
      <c r="W577" s="15">
        <f t="shared" si="96"/>
        <v>42168</v>
      </c>
      <c r="X577" s="15">
        <v>42138</v>
      </c>
      <c r="Y577" s="15">
        <v>42168</v>
      </c>
      <c r="Z577" t="str">
        <f t="shared" si="97"/>
        <v>May</v>
      </c>
      <c r="AA577" t="str">
        <f t="shared" si="98"/>
        <v>June</v>
      </c>
    </row>
    <row r="578" spans="1:27" ht="45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14" t="s">
        <v>8221</v>
      </c>
      <c r="G578" t="s">
        <v>8224</v>
      </c>
      <c r="H578" t="s">
        <v>8246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ref="O578:O641" si="99">SUM(E578/D578)*100</f>
        <v>1.25E-3</v>
      </c>
      <c r="P578" s="6">
        <f t="shared" ref="P578:P641" si="100">SUM(E578/L578)</f>
        <v>1</v>
      </c>
      <c r="Q578" t="str">
        <f t="shared" si="90"/>
        <v>technology</v>
      </c>
      <c r="R578" t="str">
        <f t="shared" si="91"/>
        <v>web</v>
      </c>
      <c r="S578" s="28">
        <f t="shared" si="92"/>
        <v>42031.263333333329</v>
      </c>
      <c r="T578" s="28">
        <f t="shared" si="93"/>
        <v>42091.221666666665</v>
      </c>
      <c r="U578">
        <f t="shared" si="94"/>
        <v>2015</v>
      </c>
      <c r="V578" s="15">
        <f t="shared" si="95"/>
        <v>42031</v>
      </c>
      <c r="W578" s="15">
        <f t="shared" si="96"/>
        <v>42091</v>
      </c>
      <c r="X578" s="15">
        <v>42031</v>
      </c>
      <c r="Y578" s="15">
        <v>42091</v>
      </c>
      <c r="Z578" t="str">
        <f t="shared" si="97"/>
        <v>January</v>
      </c>
      <c r="AA578" t="str">
        <f t="shared" si="98"/>
        <v>March</v>
      </c>
    </row>
    <row r="579" spans="1:27" ht="45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14" t="s">
        <v>8221</v>
      </c>
      <c r="G579" t="s">
        <v>8224</v>
      </c>
      <c r="H579" t="s">
        <v>8246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si="99"/>
        <v>0.2</v>
      </c>
      <c r="P579" s="6">
        <f t="shared" si="100"/>
        <v>10</v>
      </c>
      <c r="Q579" t="str">
        <f t="shared" ref="Q579:Q642" si="101">LEFT(N579,FIND("/", N579) - 1)</f>
        <v>technology</v>
      </c>
      <c r="R579" t="str">
        <f t="shared" ref="R579:R642" si="102">RIGHT(N579,LEN(N579) - FIND("/",N579))</f>
        <v>web</v>
      </c>
      <c r="S579" s="28">
        <f t="shared" ref="S579:S642" si="103">(J579/86400)+25569+(-5/24)</f>
        <v>42450.380810185183</v>
      </c>
      <c r="T579" s="28">
        <f t="shared" ref="T579:T642" si="104">(I579/86400)+25569+(-5/24)</f>
        <v>42510.380810185183</v>
      </c>
      <c r="U579">
        <f t="shared" ref="U579:U642" si="105">YEAR(S579)</f>
        <v>2016</v>
      </c>
      <c r="V579" s="15">
        <f t="shared" ref="V579:V642" si="106">INT(S579)</f>
        <v>42450</v>
      </c>
      <c r="W579" s="15">
        <f t="shared" ref="W579:W642" si="107">INT(T579)</f>
        <v>42510</v>
      </c>
      <c r="X579" s="15">
        <v>42450</v>
      </c>
      <c r="Y579" s="15">
        <v>42510</v>
      </c>
      <c r="Z579" t="str">
        <f t="shared" ref="Z579:Z642" si="108">TEXT(V579, "mmmm")</f>
        <v>March</v>
      </c>
      <c r="AA579" t="str">
        <f t="shared" ref="AA579:AA642" si="109">TEXT(W579, "mmmm")</f>
        <v>May</v>
      </c>
    </row>
    <row r="580" spans="1:27" ht="30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14" t="s">
        <v>8221</v>
      </c>
      <c r="G580" t="s">
        <v>8225</v>
      </c>
      <c r="H580" t="s">
        <v>8247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99"/>
        <v>1.12E-2</v>
      </c>
      <c r="P580" s="6">
        <f t="shared" si="100"/>
        <v>2</v>
      </c>
      <c r="Q580" t="str">
        <f t="shared" si="101"/>
        <v>technology</v>
      </c>
      <c r="R580" t="str">
        <f t="shared" si="102"/>
        <v>web</v>
      </c>
      <c r="S580" s="28">
        <f t="shared" si="103"/>
        <v>42230.370289351849</v>
      </c>
      <c r="T580" s="28">
        <f t="shared" si="104"/>
        <v>42254.370289351849</v>
      </c>
      <c r="U580">
        <f t="shared" si="105"/>
        <v>2015</v>
      </c>
      <c r="V580" s="15">
        <f t="shared" si="106"/>
        <v>42230</v>
      </c>
      <c r="W580" s="15">
        <f t="shared" si="107"/>
        <v>42254</v>
      </c>
      <c r="X580" s="15">
        <v>42230</v>
      </c>
      <c r="Y580" s="15">
        <v>42254</v>
      </c>
      <c r="Z580" t="str">
        <f t="shared" si="108"/>
        <v>August</v>
      </c>
      <c r="AA580" t="str">
        <f t="shared" si="109"/>
        <v>September</v>
      </c>
    </row>
    <row r="581" spans="1:27" ht="30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14" t="s">
        <v>8221</v>
      </c>
      <c r="G581" t="s">
        <v>8224</v>
      </c>
      <c r="H581" t="s">
        <v>8246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99"/>
        <v>1.4583333333333333</v>
      </c>
      <c r="P581" s="6">
        <f t="shared" si="100"/>
        <v>35</v>
      </c>
      <c r="Q581" t="str">
        <f t="shared" si="101"/>
        <v>technology</v>
      </c>
      <c r="R581" t="str">
        <f t="shared" si="102"/>
        <v>web</v>
      </c>
      <c r="S581" s="28">
        <f t="shared" si="103"/>
        <v>41968.643784722219</v>
      </c>
      <c r="T581" s="28">
        <f t="shared" si="104"/>
        <v>41998.643784722219</v>
      </c>
      <c r="U581">
        <f t="shared" si="105"/>
        <v>2014</v>
      </c>
      <c r="V581" s="15">
        <f t="shared" si="106"/>
        <v>41968</v>
      </c>
      <c r="W581" s="15">
        <f t="shared" si="107"/>
        <v>41998</v>
      </c>
      <c r="X581" s="15">
        <v>41968</v>
      </c>
      <c r="Y581" s="15">
        <v>41998</v>
      </c>
      <c r="Z581" t="str">
        <f t="shared" si="108"/>
        <v>November</v>
      </c>
      <c r="AA581" t="str">
        <f t="shared" si="109"/>
        <v>December</v>
      </c>
    </row>
    <row r="582" spans="1:27" ht="45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14" t="s">
        <v>8221</v>
      </c>
      <c r="G582" t="s">
        <v>8224</v>
      </c>
      <c r="H582" t="s">
        <v>8246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99"/>
        <v>3.3333333333333333E-2</v>
      </c>
      <c r="P582" s="6">
        <f t="shared" si="100"/>
        <v>1</v>
      </c>
      <c r="Q582" t="str">
        <f t="shared" si="101"/>
        <v>technology</v>
      </c>
      <c r="R582" t="str">
        <f t="shared" si="102"/>
        <v>web</v>
      </c>
      <c r="S582" s="28">
        <f t="shared" si="103"/>
        <v>42605.699849537035</v>
      </c>
      <c r="T582" s="28">
        <f t="shared" si="104"/>
        <v>42635.699849537035</v>
      </c>
      <c r="U582">
        <f t="shared" si="105"/>
        <v>2016</v>
      </c>
      <c r="V582" s="15">
        <f t="shared" si="106"/>
        <v>42605</v>
      </c>
      <c r="W582" s="15">
        <f t="shared" si="107"/>
        <v>42635</v>
      </c>
      <c r="X582" s="15">
        <v>42605</v>
      </c>
      <c r="Y582" s="15">
        <v>42635</v>
      </c>
      <c r="Z582" t="str">
        <f t="shared" si="108"/>
        <v>August</v>
      </c>
      <c r="AA582" t="str">
        <f t="shared" si="109"/>
        <v>September</v>
      </c>
    </row>
    <row r="583" spans="1:27" ht="45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14" t="s">
        <v>8221</v>
      </c>
      <c r="G583" t="s">
        <v>8224</v>
      </c>
      <c r="H583" t="s">
        <v>8246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99"/>
        <v>0</v>
      </c>
      <c r="P583" s="6" t="e">
        <f t="shared" si="100"/>
        <v>#DIV/0!</v>
      </c>
      <c r="Q583" t="str">
        <f t="shared" si="101"/>
        <v>technology</v>
      </c>
      <c r="R583" t="str">
        <f t="shared" si="102"/>
        <v>web</v>
      </c>
      <c r="S583" s="28">
        <f t="shared" si="103"/>
        <v>42187.804444444446</v>
      </c>
      <c r="T583" s="28">
        <f t="shared" si="104"/>
        <v>42217.804444444446</v>
      </c>
      <c r="U583">
        <f t="shared" si="105"/>
        <v>2015</v>
      </c>
      <c r="V583" s="15">
        <f t="shared" si="106"/>
        <v>42187</v>
      </c>
      <c r="W583" s="15">
        <f t="shared" si="107"/>
        <v>42217</v>
      </c>
      <c r="X583" s="15">
        <v>42187</v>
      </c>
      <c r="Y583" s="15">
        <v>42217</v>
      </c>
      <c r="Z583" t="str">
        <f t="shared" si="108"/>
        <v>July</v>
      </c>
      <c r="AA583" t="str">
        <f t="shared" si="109"/>
        <v>August</v>
      </c>
    </row>
    <row r="584" spans="1:27" ht="45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14" t="s">
        <v>8221</v>
      </c>
      <c r="G584" t="s">
        <v>8224</v>
      </c>
      <c r="H584" t="s">
        <v>8246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99"/>
        <v>0</v>
      </c>
      <c r="P584" s="6" t="e">
        <f t="shared" si="100"/>
        <v>#DIV/0!</v>
      </c>
      <c r="Q584" t="str">
        <f t="shared" si="101"/>
        <v>technology</v>
      </c>
      <c r="R584" t="str">
        <f t="shared" si="102"/>
        <v>web</v>
      </c>
      <c r="S584" s="28">
        <f t="shared" si="103"/>
        <v>42055.531469907401</v>
      </c>
      <c r="T584" s="28">
        <f t="shared" si="104"/>
        <v>42078.541666666664</v>
      </c>
      <c r="U584">
        <f t="shared" si="105"/>
        <v>2015</v>
      </c>
      <c r="V584" s="15">
        <f t="shared" si="106"/>
        <v>42055</v>
      </c>
      <c r="W584" s="15">
        <f t="shared" si="107"/>
        <v>42078</v>
      </c>
      <c r="X584" s="15">
        <v>42055</v>
      </c>
      <c r="Y584" s="15">
        <v>42078</v>
      </c>
      <c r="Z584" t="str">
        <f t="shared" si="108"/>
        <v>February</v>
      </c>
      <c r="AA584" t="str">
        <f t="shared" si="109"/>
        <v>March</v>
      </c>
    </row>
    <row r="585" spans="1:27" ht="30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14" t="s">
        <v>8221</v>
      </c>
      <c r="G585" t="s">
        <v>8224</v>
      </c>
      <c r="H585" t="s">
        <v>8246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99"/>
        <v>1.1111111111111112E-2</v>
      </c>
      <c r="P585" s="6">
        <f t="shared" si="100"/>
        <v>1</v>
      </c>
      <c r="Q585" t="str">
        <f t="shared" si="101"/>
        <v>technology</v>
      </c>
      <c r="R585" t="str">
        <f t="shared" si="102"/>
        <v>web</v>
      </c>
      <c r="S585" s="28">
        <f t="shared" si="103"/>
        <v>42052.730173611104</v>
      </c>
      <c r="T585" s="28">
        <f t="shared" si="104"/>
        <v>42082.688506944447</v>
      </c>
      <c r="U585">
        <f t="shared" si="105"/>
        <v>2015</v>
      </c>
      <c r="V585" s="15">
        <f t="shared" si="106"/>
        <v>42052</v>
      </c>
      <c r="W585" s="15">
        <f t="shared" si="107"/>
        <v>42082</v>
      </c>
      <c r="X585" s="15">
        <v>42052</v>
      </c>
      <c r="Y585" s="15">
        <v>42082</v>
      </c>
      <c r="Z585" t="str">
        <f t="shared" si="108"/>
        <v>February</v>
      </c>
      <c r="AA585" t="str">
        <f t="shared" si="109"/>
        <v>March</v>
      </c>
    </row>
    <row r="586" spans="1:27" ht="30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14" t="s">
        <v>8221</v>
      </c>
      <c r="G586" t="s">
        <v>8224</v>
      </c>
      <c r="H586" t="s">
        <v>8246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99"/>
        <v>1</v>
      </c>
      <c r="P586" s="6">
        <f t="shared" si="100"/>
        <v>5</v>
      </c>
      <c r="Q586" t="str">
        <f t="shared" si="101"/>
        <v>technology</v>
      </c>
      <c r="R586" t="str">
        <f t="shared" si="102"/>
        <v>web</v>
      </c>
      <c r="S586" s="28">
        <f t="shared" si="103"/>
        <v>42049.508287037032</v>
      </c>
      <c r="T586" s="28">
        <f t="shared" si="104"/>
        <v>42079.466620370367</v>
      </c>
      <c r="U586">
        <f t="shared" si="105"/>
        <v>2015</v>
      </c>
      <c r="V586" s="15">
        <f t="shared" si="106"/>
        <v>42049</v>
      </c>
      <c r="W586" s="15">
        <f t="shared" si="107"/>
        <v>42079</v>
      </c>
      <c r="X586" s="15">
        <v>42049</v>
      </c>
      <c r="Y586" s="15">
        <v>42079</v>
      </c>
      <c r="Z586" t="str">
        <f t="shared" si="108"/>
        <v>February</v>
      </c>
      <c r="AA586" t="str">
        <f t="shared" si="109"/>
        <v>March</v>
      </c>
    </row>
    <row r="587" spans="1:27" ht="45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14" t="s">
        <v>8221</v>
      </c>
      <c r="G587" t="s">
        <v>8225</v>
      </c>
      <c r="H587" t="s">
        <v>8247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99"/>
        <v>0</v>
      </c>
      <c r="P587" s="6" t="e">
        <f t="shared" si="100"/>
        <v>#DIV/0!</v>
      </c>
      <c r="Q587" t="str">
        <f t="shared" si="101"/>
        <v>technology</v>
      </c>
      <c r="R587" t="str">
        <f t="shared" si="102"/>
        <v>web</v>
      </c>
      <c r="S587" s="28">
        <f t="shared" si="103"/>
        <v>42283.182604166665</v>
      </c>
      <c r="T587" s="28">
        <f t="shared" si="104"/>
        <v>42338.791666666664</v>
      </c>
      <c r="U587">
        <f t="shared" si="105"/>
        <v>2015</v>
      </c>
      <c r="V587" s="15">
        <f t="shared" si="106"/>
        <v>42283</v>
      </c>
      <c r="W587" s="15">
        <f t="shared" si="107"/>
        <v>42338</v>
      </c>
      <c r="X587" s="15">
        <v>42283</v>
      </c>
      <c r="Y587" s="15">
        <v>42338</v>
      </c>
      <c r="Z587" t="str">
        <f t="shared" si="108"/>
        <v>October</v>
      </c>
      <c r="AA587" t="str">
        <f t="shared" si="109"/>
        <v>November</v>
      </c>
    </row>
    <row r="588" spans="1:27" ht="45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14" t="s">
        <v>8221</v>
      </c>
      <c r="G588" t="s">
        <v>8224</v>
      </c>
      <c r="H588" t="s">
        <v>8246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99"/>
        <v>0.55999999999999994</v>
      </c>
      <c r="P588" s="6">
        <f t="shared" si="100"/>
        <v>14</v>
      </c>
      <c r="Q588" t="str">
        <f t="shared" si="101"/>
        <v>technology</v>
      </c>
      <c r="R588" t="str">
        <f t="shared" si="102"/>
        <v>web</v>
      </c>
      <c r="S588" s="28">
        <f t="shared" si="103"/>
        <v>42020.645914351851</v>
      </c>
      <c r="T588" s="28">
        <f t="shared" si="104"/>
        <v>42050.645914351851</v>
      </c>
      <c r="U588">
        <f t="shared" si="105"/>
        <v>2015</v>
      </c>
      <c r="V588" s="15">
        <f t="shared" si="106"/>
        <v>42020</v>
      </c>
      <c r="W588" s="15">
        <f t="shared" si="107"/>
        <v>42050</v>
      </c>
      <c r="X588" s="15">
        <v>42020</v>
      </c>
      <c r="Y588" s="15">
        <v>42050</v>
      </c>
      <c r="Z588" t="str">
        <f t="shared" si="108"/>
        <v>January</v>
      </c>
      <c r="AA588" t="str">
        <f t="shared" si="109"/>
        <v>February</v>
      </c>
    </row>
    <row r="589" spans="1:27" ht="75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14" t="s">
        <v>8221</v>
      </c>
      <c r="G589" t="s">
        <v>8229</v>
      </c>
      <c r="H589" t="s">
        <v>8251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99"/>
        <v>9.0833333333333339</v>
      </c>
      <c r="P589" s="6">
        <f t="shared" si="100"/>
        <v>389.28571428571428</v>
      </c>
      <c r="Q589" t="str">
        <f t="shared" si="101"/>
        <v>technology</v>
      </c>
      <c r="R589" t="str">
        <f t="shared" si="102"/>
        <v>web</v>
      </c>
      <c r="S589" s="28">
        <f t="shared" si="103"/>
        <v>42080.548993055556</v>
      </c>
      <c r="T589" s="28">
        <f t="shared" si="104"/>
        <v>42110.548993055556</v>
      </c>
      <c r="U589">
        <f t="shared" si="105"/>
        <v>2015</v>
      </c>
      <c r="V589" s="15">
        <f t="shared" si="106"/>
        <v>42080</v>
      </c>
      <c r="W589" s="15">
        <f t="shared" si="107"/>
        <v>42110</v>
      </c>
      <c r="X589" s="15">
        <v>42080</v>
      </c>
      <c r="Y589" s="15">
        <v>42110</v>
      </c>
      <c r="Z589" t="str">
        <f t="shared" si="108"/>
        <v>March</v>
      </c>
      <c r="AA589" t="str">
        <f t="shared" si="109"/>
        <v>April</v>
      </c>
    </row>
    <row r="590" spans="1:27" ht="45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14" t="s">
        <v>8221</v>
      </c>
      <c r="G590" t="s">
        <v>8237</v>
      </c>
      <c r="H590" t="s">
        <v>8249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99"/>
        <v>3.3444444444444441</v>
      </c>
      <c r="P590" s="6">
        <f t="shared" si="100"/>
        <v>150.5</v>
      </c>
      <c r="Q590" t="str">
        <f t="shared" si="101"/>
        <v>technology</v>
      </c>
      <c r="R590" t="str">
        <f t="shared" si="102"/>
        <v>web</v>
      </c>
      <c r="S590" s="28">
        <f t="shared" si="103"/>
        <v>42631.561180555553</v>
      </c>
      <c r="T590" s="28">
        <f t="shared" si="104"/>
        <v>42691.602847222217</v>
      </c>
      <c r="U590">
        <f t="shared" si="105"/>
        <v>2016</v>
      </c>
      <c r="V590" s="15">
        <f t="shared" si="106"/>
        <v>42631</v>
      </c>
      <c r="W590" s="15">
        <f t="shared" si="107"/>
        <v>42691</v>
      </c>
      <c r="X590" s="15">
        <v>42631</v>
      </c>
      <c r="Y590" s="15">
        <v>42691</v>
      </c>
      <c r="Z590" t="str">
        <f t="shared" si="108"/>
        <v>September</v>
      </c>
      <c r="AA590" t="str">
        <f t="shared" si="109"/>
        <v>November</v>
      </c>
    </row>
    <row r="591" spans="1:27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14" t="s">
        <v>8221</v>
      </c>
      <c r="G591" t="s">
        <v>8224</v>
      </c>
      <c r="H591" t="s">
        <v>8246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99"/>
        <v>1.3333333333333334E-2</v>
      </c>
      <c r="P591" s="6">
        <f t="shared" si="100"/>
        <v>1</v>
      </c>
      <c r="Q591" t="str">
        <f t="shared" si="101"/>
        <v>technology</v>
      </c>
      <c r="R591" t="str">
        <f t="shared" si="102"/>
        <v>web</v>
      </c>
      <c r="S591" s="28">
        <f t="shared" si="103"/>
        <v>42178.406238425923</v>
      </c>
      <c r="T591" s="28">
        <f t="shared" si="104"/>
        <v>42193.406238425923</v>
      </c>
      <c r="U591">
        <f t="shared" si="105"/>
        <v>2015</v>
      </c>
      <c r="V591" s="15">
        <f t="shared" si="106"/>
        <v>42178</v>
      </c>
      <c r="W591" s="15">
        <f t="shared" si="107"/>
        <v>42193</v>
      </c>
      <c r="X591" s="15">
        <v>42178</v>
      </c>
      <c r="Y591" s="15">
        <v>42193</v>
      </c>
      <c r="Z591" t="str">
        <f t="shared" si="108"/>
        <v>June</v>
      </c>
      <c r="AA591" t="str">
        <f t="shared" si="109"/>
        <v>July</v>
      </c>
    </row>
    <row r="592" spans="1:27" ht="45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14" t="s">
        <v>8221</v>
      </c>
      <c r="G592" t="s">
        <v>8225</v>
      </c>
      <c r="H592" t="s">
        <v>8247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99"/>
        <v>4.46</v>
      </c>
      <c r="P592" s="6">
        <f t="shared" si="100"/>
        <v>24.777777777777779</v>
      </c>
      <c r="Q592" t="str">
        <f t="shared" si="101"/>
        <v>technology</v>
      </c>
      <c r="R592" t="str">
        <f t="shared" si="102"/>
        <v>web</v>
      </c>
      <c r="S592" s="28">
        <f t="shared" si="103"/>
        <v>42377.34642361111</v>
      </c>
      <c r="T592" s="28">
        <f t="shared" si="104"/>
        <v>42408.334027777775</v>
      </c>
      <c r="U592">
        <f t="shared" si="105"/>
        <v>2016</v>
      </c>
      <c r="V592" s="15">
        <f t="shared" si="106"/>
        <v>42377</v>
      </c>
      <c r="W592" s="15">
        <f t="shared" si="107"/>
        <v>42408</v>
      </c>
      <c r="X592" s="15">
        <v>42377</v>
      </c>
      <c r="Y592" s="15">
        <v>42408</v>
      </c>
      <c r="Z592" t="str">
        <f t="shared" si="108"/>
        <v>January</v>
      </c>
      <c r="AA592" t="str">
        <f t="shared" si="109"/>
        <v>February</v>
      </c>
    </row>
    <row r="593" spans="1:27" ht="45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14" t="s">
        <v>8221</v>
      </c>
      <c r="G593" t="s">
        <v>8224</v>
      </c>
      <c r="H593" t="s">
        <v>8246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99"/>
        <v>6.0999999999999999E-2</v>
      </c>
      <c r="P593" s="6">
        <f t="shared" si="100"/>
        <v>30.5</v>
      </c>
      <c r="Q593" t="str">
        <f t="shared" si="101"/>
        <v>technology</v>
      </c>
      <c r="R593" t="str">
        <f t="shared" si="102"/>
        <v>web</v>
      </c>
      <c r="S593" s="28">
        <f t="shared" si="103"/>
        <v>42177.334837962961</v>
      </c>
      <c r="T593" s="28">
        <f t="shared" si="104"/>
        <v>42207.334837962961</v>
      </c>
      <c r="U593">
        <f t="shared" si="105"/>
        <v>2015</v>
      </c>
      <c r="V593" s="15">
        <f t="shared" si="106"/>
        <v>42177</v>
      </c>
      <c r="W593" s="15">
        <f t="shared" si="107"/>
        <v>42207</v>
      </c>
      <c r="X593" s="15">
        <v>42177</v>
      </c>
      <c r="Y593" s="15">
        <v>42207</v>
      </c>
      <c r="Z593" t="str">
        <f t="shared" si="108"/>
        <v>June</v>
      </c>
      <c r="AA593" t="str">
        <f t="shared" si="109"/>
        <v>July</v>
      </c>
    </row>
    <row r="594" spans="1:27" ht="45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14" t="s">
        <v>8221</v>
      </c>
      <c r="G594" t="s">
        <v>8224</v>
      </c>
      <c r="H594" t="s">
        <v>8246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99"/>
        <v>3.3333333333333335</v>
      </c>
      <c r="P594" s="6">
        <f t="shared" si="100"/>
        <v>250</v>
      </c>
      <c r="Q594" t="str">
        <f t="shared" si="101"/>
        <v>technology</v>
      </c>
      <c r="R594" t="str">
        <f t="shared" si="102"/>
        <v>web</v>
      </c>
      <c r="S594" s="28">
        <f t="shared" si="103"/>
        <v>41946.023842592593</v>
      </c>
      <c r="T594" s="28">
        <f t="shared" si="104"/>
        <v>41976.023842592585</v>
      </c>
      <c r="U594">
        <f t="shared" si="105"/>
        <v>2014</v>
      </c>
      <c r="V594" s="15">
        <f t="shared" si="106"/>
        <v>41946</v>
      </c>
      <c r="W594" s="15">
        <f t="shared" si="107"/>
        <v>41976</v>
      </c>
      <c r="X594" s="15">
        <v>41946</v>
      </c>
      <c r="Y594" s="15">
        <v>41976</v>
      </c>
      <c r="Z594" t="str">
        <f t="shared" si="108"/>
        <v>November</v>
      </c>
      <c r="AA594" t="str">
        <f t="shared" si="109"/>
        <v>December</v>
      </c>
    </row>
    <row r="595" spans="1:27" ht="45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14" t="s">
        <v>8221</v>
      </c>
      <c r="G595" t="s">
        <v>8225</v>
      </c>
      <c r="H595" t="s">
        <v>8247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99"/>
        <v>23</v>
      </c>
      <c r="P595" s="6">
        <f t="shared" si="100"/>
        <v>16.428571428571427</v>
      </c>
      <c r="Q595" t="str">
        <f t="shared" si="101"/>
        <v>technology</v>
      </c>
      <c r="R595" t="str">
        <f t="shared" si="102"/>
        <v>web</v>
      </c>
      <c r="S595" s="28">
        <f t="shared" si="103"/>
        <v>42070.469270833331</v>
      </c>
      <c r="T595" s="28">
        <f t="shared" si="104"/>
        <v>42100.427604166667</v>
      </c>
      <c r="U595">
        <f t="shared" si="105"/>
        <v>2015</v>
      </c>
      <c r="V595" s="15">
        <f t="shared" si="106"/>
        <v>42070</v>
      </c>
      <c r="W595" s="15">
        <f t="shared" si="107"/>
        <v>42100</v>
      </c>
      <c r="X595" s="15">
        <v>42070</v>
      </c>
      <c r="Y595" s="15">
        <v>42100</v>
      </c>
      <c r="Z595" t="str">
        <f t="shared" si="108"/>
        <v>March</v>
      </c>
      <c r="AA595" t="str">
        <f t="shared" si="109"/>
        <v>April</v>
      </c>
    </row>
    <row r="596" spans="1:27" ht="30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14" t="s">
        <v>8221</v>
      </c>
      <c r="G596" t="s">
        <v>8224</v>
      </c>
      <c r="H596" t="s">
        <v>8246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99"/>
        <v>0.104</v>
      </c>
      <c r="P596" s="6">
        <f t="shared" si="100"/>
        <v>13</v>
      </c>
      <c r="Q596" t="str">
        <f t="shared" si="101"/>
        <v>technology</v>
      </c>
      <c r="R596" t="str">
        <f t="shared" si="102"/>
        <v>web</v>
      </c>
      <c r="S596" s="28">
        <f t="shared" si="103"/>
        <v>42446.571828703702</v>
      </c>
      <c r="T596" s="28">
        <f t="shared" si="104"/>
        <v>42476.571828703702</v>
      </c>
      <c r="U596">
        <f t="shared" si="105"/>
        <v>2016</v>
      </c>
      <c r="V596" s="15">
        <f t="shared" si="106"/>
        <v>42446</v>
      </c>
      <c r="W596" s="15">
        <f t="shared" si="107"/>
        <v>42476</v>
      </c>
      <c r="X596" s="15">
        <v>42446</v>
      </c>
      <c r="Y596" s="15">
        <v>42476</v>
      </c>
      <c r="Z596" t="str">
        <f t="shared" si="108"/>
        <v>March</v>
      </c>
      <c r="AA596" t="str">
        <f t="shared" si="109"/>
        <v>April</v>
      </c>
    </row>
    <row r="597" spans="1:27" ht="45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14" t="s">
        <v>8221</v>
      </c>
      <c r="G597" t="s">
        <v>8224</v>
      </c>
      <c r="H597" t="s">
        <v>8246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99"/>
        <v>0.42599999999999999</v>
      </c>
      <c r="P597" s="6">
        <f t="shared" si="100"/>
        <v>53.25</v>
      </c>
      <c r="Q597" t="str">
        <f t="shared" si="101"/>
        <v>technology</v>
      </c>
      <c r="R597" t="str">
        <f t="shared" si="102"/>
        <v>web</v>
      </c>
      <c r="S597" s="28">
        <f t="shared" si="103"/>
        <v>42082.861550925925</v>
      </c>
      <c r="T597" s="28">
        <f t="shared" si="104"/>
        <v>42127.861550925925</v>
      </c>
      <c r="U597">
        <f t="shared" si="105"/>
        <v>2015</v>
      </c>
      <c r="V597" s="15">
        <f t="shared" si="106"/>
        <v>42082</v>
      </c>
      <c r="W597" s="15">
        <f t="shared" si="107"/>
        <v>42127</v>
      </c>
      <c r="X597" s="15">
        <v>42082</v>
      </c>
      <c r="Y597" s="15">
        <v>42127</v>
      </c>
      <c r="Z597" t="str">
        <f t="shared" si="108"/>
        <v>March</v>
      </c>
      <c r="AA597" t="str">
        <f t="shared" si="109"/>
        <v>May</v>
      </c>
    </row>
    <row r="598" spans="1:27" ht="30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14" t="s">
        <v>8221</v>
      </c>
      <c r="G598" t="s">
        <v>8224</v>
      </c>
      <c r="H598" t="s">
        <v>8246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99"/>
        <v>0.03</v>
      </c>
      <c r="P598" s="6">
        <f t="shared" si="100"/>
        <v>3</v>
      </c>
      <c r="Q598" t="str">
        <f t="shared" si="101"/>
        <v>technology</v>
      </c>
      <c r="R598" t="str">
        <f t="shared" si="102"/>
        <v>web</v>
      </c>
      <c r="S598" s="28">
        <f t="shared" si="103"/>
        <v>42646.688564814809</v>
      </c>
      <c r="T598" s="28">
        <f t="shared" si="104"/>
        <v>42676.688564814809</v>
      </c>
      <c r="U598">
        <f t="shared" si="105"/>
        <v>2016</v>
      </c>
      <c r="V598" s="15">
        <f t="shared" si="106"/>
        <v>42646</v>
      </c>
      <c r="W598" s="15">
        <f t="shared" si="107"/>
        <v>42676</v>
      </c>
      <c r="X598" s="15">
        <v>42646</v>
      </c>
      <c r="Y598" s="15">
        <v>42676</v>
      </c>
      <c r="Z598" t="str">
        <f t="shared" si="108"/>
        <v>October</v>
      </c>
      <c r="AA598" t="str">
        <f t="shared" si="109"/>
        <v>November</v>
      </c>
    </row>
    <row r="599" spans="1:27" ht="45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14" t="s">
        <v>8221</v>
      </c>
      <c r="G599" t="s">
        <v>8224</v>
      </c>
      <c r="H599" t="s">
        <v>8246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99"/>
        <v>0.26666666666666666</v>
      </c>
      <c r="P599" s="6">
        <f t="shared" si="100"/>
        <v>10</v>
      </c>
      <c r="Q599" t="str">
        <f t="shared" si="101"/>
        <v>technology</v>
      </c>
      <c r="R599" t="str">
        <f t="shared" si="102"/>
        <v>web</v>
      </c>
      <c r="S599" s="28">
        <f t="shared" si="103"/>
        <v>42545.496932870366</v>
      </c>
      <c r="T599" s="28">
        <f t="shared" si="104"/>
        <v>42582.458333333336</v>
      </c>
      <c r="U599">
        <f t="shared" si="105"/>
        <v>2016</v>
      </c>
      <c r="V599" s="15">
        <f t="shared" si="106"/>
        <v>42545</v>
      </c>
      <c r="W599" s="15">
        <f t="shared" si="107"/>
        <v>42582</v>
      </c>
      <c r="X599" s="15">
        <v>42545</v>
      </c>
      <c r="Y599" s="15">
        <v>42582</v>
      </c>
      <c r="Z599" t="str">
        <f t="shared" si="108"/>
        <v>June</v>
      </c>
      <c r="AA599" t="str">
        <f t="shared" si="109"/>
        <v>July</v>
      </c>
    </row>
    <row r="600" spans="1:27" ht="30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14" t="s">
        <v>8221</v>
      </c>
      <c r="G600" t="s">
        <v>8224</v>
      </c>
      <c r="H600" t="s">
        <v>8246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99"/>
        <v>34</v>
      </c>
      <c r="P600" s="6">
        <f t="shared" si="100"/>
        <v>121.42857142857143</v>
      </c>
      <c r="Q600" t="str">
        <f t="shared" si="101"/>
        <v>technology</v>
      </c>
      <c r="R600" t="str">
        <f t="shared" si="102"/>
        <v>web</v>
      </c>
      <c r="S600" s="28">
        <f t="shared" si="103"/>
        <v>41947.793761574074</v>
      </c>
      <c r="T600" s="28">
        <f t="shared" si="104"/>
        <v>41977.793761574074</v>
      </c>
      <c r="U600">
        <f t="shared" si="105"/>
        <v>2014</v>
      </c>
      <c r="V600" s="15">
        <f t="shared" si="106"/>
        <v>41947</v>
      </c>
      <c r="W600" s="15">
        <f t="shared" si="107"/>
        <v>41977</v>
      </c>
      <c r="X600" s="15">
        <v>41947</v>
      </c>
      <c r="Y600" s="15">
        <v>41977</v>
      </c>
      <c r="Z600" t="str">
        <f t="shared" si="108"/>
        <v>November</v>
      </c>
      <c r="AA600" t="str">
        <f t="shared" si="109"/>
        <v>December</v>
      </c>
    </row>
    <row r="601" spans="1:27" ht="45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14" t="s">
        <v>8221</v>
      </c>
      <c r="G601" t="s">
        <v>8224</v>
      </c>
      <c r="H601" t="s">
        <v>8246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99"/>
        <v>6.2E-2</v>
      </c>
      <c r="P601" s="6">
        <f t="shared" si="100"/>
        <v>15.5</v>
      </c>
      <c r="Q601" t="str">
        <f t="shared" si="101"/>
        <v>technology</v>
      </c>
      <c r="R601" t="str">
        <f t="shared" si="102"/>
        <v>web</v>
      </c>
      <c r="S601" s="28">
        <f t="shared" si="103"/>
        <v>42047.604189814818</v>
      </c>
      <c r="T601" s="28">
        <f t="shared" si="104"/>
        <v>42071.427777777775</v>
      </c>
      <c r="U601">
        <f t="shared" si="105"/>
        <v>2015</v>
      </c>
      <c r="V601" s="15">
        <f t="shared" si="106"/>
        <v>42047</v>
      </c>
      <c r="W601" s="15">
        <f t="shared" si="107"/>
        <v>42071</v>
      </c>
      <c r="X601" s="15">
        <v>42047</v>
      </c>
      <c r="Y601" s="15">
        <v>42071</v>
      </c>
      <c r="Z601" t="str">
        <f t="shared" si="108"/>
        <v>February</v>
      </c>
      <c r="AA601" t="str">
        <f t="shared" si="109"/>
        <v>March</v>
      </c>
    </row>
    <row r="602" spans="1:27" ht="30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14" t="s">
        <v>8220</v>
      </c>
      <c r="G602" t="s">
        <v>8224</v>
      </c>
      <c r="H602" t="s">
        <v>8246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99"/>
        <v>2</v>
      </c>
      <c r="P602" s="6">
        <f t="shared" si="100"/>
        <v>100</v>
      </c>
      <c r="Q602" t="str">
        <f t="shared" si="101"/>
        <v>technology</v>
      </c>
      <c r="R602" t="str">
        <f t="shared" si="102"/>
        <v>web</v>
      </c>
      <c r="S602" s="28">
        <f t="shared" si="103"/>
        <v>42073.589837962958</v>
      </c>
      <c r="T602" s="28">
        <f t="shared" si="104"/>
        <v>42133.589837962958</v>
      </c>
      <c r="U602">
        <f t="shared" si="105"/>
        <v>2015</v>
      </c>
      <c r="V602" s="15">
        <f t="shared" si="106"/>
        <v>42073</v>
      </c>
      <c r="W602" s="15">
        <f t="shared" si="107"/>
        <v>42133</v>
      </c>
      <c r="X602" s="15">
        <v>42073</v>
      </c>
      <c r="Y602" s="15">
        <v>42133</v>
      </c>
      <c r="Z602" t="str">
        <f t="shared" si="108"/>
        <v>March</v>
      </c>
      <c r="AA602" t="str">
        <f t="shared" si="109"/>
        <v>May</v>
      </c>
    </row>
    <row r="603" spans="1:27" ht="45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14" t="s">
        <v>8220</v>
      </c>
      <c r="G603" t="s">
        <v>8229</v>
      </c>
      <c r="H603" t="s">
        <v>8251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99"/>
        <v>1.4000000000000001</v>
      </c>
      <c r="P603" s="6">
        <f t="shared" si="100"/>
        <v>23.333333333333332</v>
      </c>
      <c r="Q603" t="str">
        <f t="shared" si="101"/>
        <v>technology</v>
      </c>
      <c r="R603" t="str">
        <f t="shared" si="102"/>
        <v>web</v>
      </c>
      <c r="S603" s="28">
        <f t="shared" si="103"/>
        <v>41969.64975694444</v>
      </c>
      <c r="T603" s="28">
        <f t="shared" si="104"/>
        <v>41999.64975694444</v>
      </c>
      <c r="U603">
        <f t="shared" si="105"/>
        <v>2014</v>
      </c>
      <c r="V603" s="15">
        <f t="shared" si="106"/>
        <v>41969</v>
      </c>
      <c r="W603" s="15">
        <f t="shared" si="107"/>
        <v>41999</v>
      </c>
      <c r="X603" s="15">
        <v>41969</v>
      </c>
      <c r="Y603" s="15">
        <v>41999</v>
      </c>
      <c r="Z603" t="str">
        <f t="shared" si="108"/>
        <v>November</v>
      </c>
      <c r="AA603" t="str">
        <f t="shared" si="109"/>
        <v>December</v>
      </c>
    </row>
    <row r="604" spans="1:27" ht="45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14" t="s">
        <v>8220</v>
      </c>
      <c r="G604" t="s">
        <v>8224</v>
      </c>
      <c r="H604" t="s">
        <v>8246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99"/>
        <v>0</v>
      </c>
      <c r="P604" s="6" t="e">
        <f t="shared" si="100"/>
        <v>#DIV/0!</v>
      </c>
      <c r="Q604" t="str">
        <f t="shared" si="101"/>
        <v>technology</v>
      </c>
      <c r="R604" t="str">
        <f t="shared" si="102"/>
        <v>web</v>
      </c>
      <c r="S604" s="28">
        <f t="shared" si="103"/>
        <v>42143.585821759254</v>
      </c>
      <c r="T604" s="28">
        <f t="shared" si="104"/>
        <v>42173.585821759254</v>
      </c>
      <c r="U604">
        <f t="shared" si="105"/>
        <v>2015</v>
      </c>
      <c r="V604" s="15">
        <f t="shared" si="106"/>
        <v>42143</v>
      </c>
      <c r="W604" s="15">
        <f t="shared" si="107"/>
        <v>42173</v>
      </c>
      <c r="X604" s="15">
        <v>42143</v>
      </c>
      <c r="Y604" s="15">
        <v>42173</v>
      </c>
      <c r="Z604" t="str">
        <f t="shared" si="108"/>
        <v>May</v>
      </c>
      <c r="AA604" t="str">
        <f t="shared" si="109"/>
        <v>June</v>
      </c>
    </row>
    <row r="605" spans="1:27" ht="45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14" t="s">
        <v>8220</v>
      </c>
      <c r="G605" t="s">
        <v>8224</v>
      </c>
      <c r="H605" t="s">
        <v>8246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99"/>
        <v>3.9334666666666664</v>
      </c>
      <c r="P605" s="6">
        <f t="shared" si="100"/>
        <v>45.386153846153846</v>
      </c>
      <c r="Q605" t="str">
        <f t="shared" si="101"/>
        <v>technology</v>
      </c>
      <c r="R605" t="str">
        <f t="shared" si="102"/>
        <v>web</v>
      </c>
      <c r="S605" s="28">
        <f t="shared" si="103"/>
        <v>41835.430821759255</v>
      </c>
      <c r="T605" s="28">
        <f t="shared" si="104"/>
        <v>41865.430821759255</v>
      </c>
      <c r="U605">
        <f t="shared" si="105"/>
        <v>2014</v>
      </c>
      <c r="V605" s="15">
        <f t="shared" si="106"/>
        <v>41835</v>
      </c>
      <c r="W605" s="15">
        <f t="shared" si="107"/>
        <v>41865</v>
      </c>
      <c r="X605" s="15">
        <v>41835</v>
      </c>
      <c r="Y605" s="15">
        <v>41865</v>
      </c>
      <c r="Z605" t="str">
        <f t="shared" si="108"/>
        <v>July</v>
      </c>
      <c r="AA605" t="str">
        <f t="shared" si="109"/>
        <v>August</v>
      </c>
    </row>
    <row r="606" spans="1:27" ht="45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14" t="s">
        <v>8220</v>
      </c>
      <c r="G606" t="s">
        <v>8224</v>
      </c>
      <c r="H606" t="s">
        <v>8246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99"/>
        <v>0</v>
      </c>
      <c r="P606" s="6" t="e">
        <f t="shared" si="100"/>
        <v>#DIV/0!</v>
      </c>
      <c r="Q606" t="str">
        <f t="shared" si="101"/>
        <v>technology</v>
      </c>
      <c r="R606" t="str">
        <f t="shared" si="102"/>
        <v>web</v>
      </c>
      <c r="S606" s="28">
        <f t="shared" si="103"/>
        <v>41848.827037037037</v>
      </c>
      <c r="T606" s="28">
        <f t="shared" si="104"/>
        <v>41878.827037037037</v>
      </c>
      <c r="U606">
        <f t="shared" si="105"/>
        <v>2014</v>
      </c>
      <c r="V606" s="15">
        <f t="shared" si="106"/>
        <v>41848</v>
      </c>
      <c r="W606" s="15">
        <f t="shared" si="107"/>
        <v>41878</v>
      </c>
      <c r="X606" s="15">
        <v>41848</v>
      </c>
      <c r="Y606" s="15">
        <v>41878</v>
      </c>
      <c r="Z606" t="str">
        <f t="shared" si="108"/>
        <v>July</v>
      </c>
      <c r="AA606" t="str">
        <f t="shared" si="109"/>
        <v>August</v>
      </c>
    </row>
    <row r="607" spans="1:27" ht="30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14" t="s">
        <v>8220</v>
      </c>
      <c r="G607" t="s">
        <v>8224</v>
      </c>
      <c r="H607" t="s">
        <v>8246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99"/>
        <v>2.62</v>
      </c>
      <c r="P607" s="6">
        <f t="shared" si="100"/>
        <v>16.375</v>
      </c>
      <c r="Q607" t="str">
        <f t="shared" si="101"/>
        <v>technology</v>
      </c>
      <c r="R607" t="str">
        <f t="shared" si="102"/>
        <v>web</v>
      </c>
      <c r="S607" s="28">
        <f t="shared" si="103"/>
        <v>42194.149398148147</v>
      </c>
      <c r="T607" s="28">
        <f t="shared" si="104"/>
        <v>42239.149398148147</v>
      </c>
      <c r="U607">
        <f t="shared" si="105"/>
        <v>2015</v>
      </c>
      <c r="V607" s="15">
        <f t="shared" si="106"/>
        <v>42194</v>
      </c>
      <c r="W607" s="15">
        <f t="shared" si="107"/>
        <v>42239</v>
      </c>
      <c r="X607" s="15">
        <v>42194</v>
      </c>
      <c r="Y607" s="15">
        <v>42239</v>
      </c>
      <c r="Z607" t="str">
        <f t="shared" si="108"/>
        <v>July</v>
      </c>
      <c r="AA607" t="str">
        <f t="shared" si="109"/>
        <v>August</v>
      </c>
    </row>
    <row r="608" spans="1:27" ht="45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14" t="s">
        <v>8220</v>
      </c>
      <c r="G608" t="s">
        <v>8233</v>
      </c>
      <c r="H608" t="s">
        <v>8249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99"/>
        <v>0.2</v>
      </c>
      <c r="P608" s="6">
        <f t="shared" si="100"/>
        <v>10</v>
      </c>
      <c r="Q608" t="str">
        <f t="shared" si="101"/>
        <v>technology</v>
      </c>
      <c r="R608" t="str">
        <f t="shared" si="102"/>
        <v>web</v>
      </c>
      <c r="S608" s="28">
        <f t="shared" si="103"/>
        <v>42102.442233796297</v>
      </c>
      <c r="T608" s="28">
        <f t="shared" si="104"/>
        <v>42148.416666666664</v>
      </c>
      <c r="U608">
        <f t="shared" si="105"/>
        <v>2015</v>
      </c>
      <c r="V608" s="15">
        <f t="shared" si="106"/>
        <v>42102</v>
      </c>
      <c r="W608" s="15">
        <f t="shared" si="107"/>
        <v>42148</v>
      </c>
      <c r="X608" s="15">
        <v>42102</v>
      </c>
      <c r="Y608" s="15">
        <v>42148</v>
      </c>
      <c r="Z608" t="str">
        <f t="shared" si="108"/>
        <v>April</v>
      </c>
      <c r="AA608" t="str">
        <f t="shared" si="109"/>
        <v>May</v>
      </c>
    </row>
    <row r="609" spans="1:27" ht="45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14" t="s">
        <v>8220</v>
      </c>
      <c r="G609" t="s">
        <v>8224</v>
      </c>
      <c r="H609" t="s">
        <v>8246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99"/>
        <v>0</v>
      </c>
      <c r="P609" s="6" t="e">
        <f t="shared" si="100"/>
        <v>#DIV/0!</v>
      </c>
      <c r="Q609" t="str">
        <f t="shared" si="101"/>
        <v>technology</v>
      </c>
      <c r="R609" t="str">
        <f t="shared" si="102"/>
        <v>web</v>
      </c>
      <c r="S609" s="28">
        <f t="shared" si="103"/>
        <v>42300.617314814815</v>
      </c>
      <c r="T609" s="28">
        <f t="shared" si="104"/>
        <v>42330.65898148148</v>
      </c>
      <c r="U609">
        <f t="shared" si="105"/>
        <v>2015</v>
      </c>
      <c r="V609" s="15">
        <f t="shared" si="106"/>
        <v>42300</v>
      </c>
      <c r="W609" s="15">
        <f t="shared" si="107"/>
        <v>42330</v>
      </c>
      <c r="X609" s="15">
        <v>42300</v>
      </c>
      <c r="Y609" s="15">
        <v>42330</v>
      </c>
      <c r="Z609" t="str">
        <f t="shared" si="108"/>
        <v>October</v>
      </c>
      <c r="AA609" t="str">
        <f t="shared" si="109"/>
        <v>November</v>
      </c>
    </row>
    <row r="610" spans="1:27" ht="45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14" t="s">
        <v>8220</v>
      </c>
      <c r="G610" t="s">
        <v>8224</v>
      </c>
      <c r="H610" t="s">
        <v>8246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99"/>
        <v>0.97400000000000009</v>
      </c>
      <c r="P610" s="6">
        <f t="shared" si="100"/>
        <v>292.2</v>
      </c>
      <c r="Q610" t="str">
        <f t="shared" si="101"/>
        <v>technology</v>
      </c>
      <c r="R610" t="str">
        <f t="shared" si="102"/>
        <v>web</v>
      </c>
      <c r="S610" s="28">
        <f t="shared" si="103"/>
        <v>42140.712731481479</v>
      </c>
      <c r="T610" s="28">
        <f t="shared" si="104"/>
        <v>42170.712731481479</v>
      </c>
      <c r="U610">
        <f t="shared" si="105"/>
        <v>2015</v>
      </c>
      <c r="V610" s="15">
        <f t="shared" si="106"/>
        <v>42140</v>
      </c>
      <c r="W610" s="15">
        <f t="shared" si="107"/>
        <v>42170</v>
      </c>
      <c r="X610" s="15">
        <v>42140</v>
      </c>
      <c r="Y610" s="15">
        <v>42170</v>
      </c>
      <c r="Z610" t="str">
        <f t="shared" si="108"/>
        <v>May</v>
      </c>
      <c r="AA610" t="str">
        <f t="shared" si="109"/>
        <v>June</v>
      </c>
    </row>
    <row r="611" spans="1:27" ht="45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14" t="s">
        <v>8220</v>
      </c>
      <c r="G611" t="s">
        <v>8225</v>
      </c>
      <c r="H611" t="s">
        <v>8247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99"/>
        <v>0.64102564102564097</v>
      </c>
      <c r="P611" s="6">
        <f t="shared" si="100"/>
        <v>5</v>
      </c>
      <c r="Q611" t="str">
        <f t="shared" si="101"/>
        <v>technology</v>
      </c>
      <c r="R611" t="str">
        <f t="shared" si="102"/>
        <v>web</v>
      </c>
      <c r="S611" s="28">
        <f t="shared" si="103"/>
        <v>42306.825740740744</v>
      </c>
      <c r="T611" s="28">
        <f t="shared" si="104"/>
        <v>42336.867407407401</v>
      </c>
      <c r="U611">
        <f t="shared" si="105"/>
        <v>2015</v>
      </c>
      <c r="V611" s="15">
        <f t="shared" si="106"/>
        <v>42306</v>
      </c>
      <c r="W611" s="15">
        <f t="shared" si="107"/>
        <v>42336</v>
      </c>
      <c r="X611" s="15">
        <v>42306</v>
      </c>
      <c r="Y611" s="15">
        <v>42336</v>
      </c>
      <c r="Z611" t="str">
        <f t="shared" si="108"/>
        <v>October</v>
      </c>
      <c r="AA611" t="str">
        <f t="shared" si="109"/>
        <v>November</v>
      </c>
    </row>
    <row r="612" spans="1:27" ht="45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14" t="s">
        <v>8220</v>
      </c>
      <c r="G612" t="s">
        <v>8224</v>
      </c>
      <c r="H612" t="s">
        <v>8246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99"/>
        <v>0</v>
      </c>
      <c r="P612" s="6" t="e">
        <f t="shared" si="100"/>
        <v>#DIV/0!</v>
      </c>
      <c r="Q612" t="str">
        <f t="shared" si="101"/>
        <v>technology</v>
      </c>
      <c r="R612" t="str">
        <f t="shared" si="102"/>
        <v>web</v>
      </c>
      <c r="S612" s="28">
        <f t="shared" si="103"/>
        <v>42086.622523148144</v>
      </c>
      <c r="T612" s="28">
        <f t="shared" si="104"/>
        <v>42116.622523148144</v>
      </c>
      <c r="U612">
        <f t="shared" si="105"/>
        <v>2015</v>
      </c>
      <c r="V612" s="15">
        <f t="shared" si="106"/>
        <v>42086</v>
      </c>
      <c r="W612" s="15">
        <f t="shared" si="107"/>
        <v>42116</v>
      </c>
      <c r="X612" s="15">
        <v>42086</v>
      </c>
      <c r="Y612" s="15">
        <v>42116</v>
      </c>
      <c r="Z612" t="str">
        <f t="shared" si="108"/>
        <v>March</v>
      </c>
      <c r="AA612" t="str">
        <f t="shared" si="109"/>
        <v>April</v>
      </c>
    </row>
    <row r="613" spans="1:27" ht="45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14" t="s">
        <v>8220</v>
      </c>
      <c r="G613" t="s">
        <v>8230</v>
      </c>
      <c r="H613" t="s">
        <v>8249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99"/>
        <v>0</v>
      </c>
      <c r="P613" s="6" t="e">
        <f t="shared" si="100"/>
        <v>#DIV/0!</v>
      </c>
      <c r="Q613" t="str">
        <f t="shared" si="101"/>
        <v>technology</v>
      </c>
      <c r="R613" t="str">
        <f t="shared" si="102"/>
        <v>web</v>
      </c>
      <c r="S613" s="28">
        <f t="shared" si="103"/>
        <v>42328.352280092593</v>
      </c>
      <c r="T613" s="28">
        <f t="shared" si="104"/>
        <v>42388.352280092593</v>
      </c>
      <c r="U613">
        <f t="shared" si="105"/>
        <v>2015</v>
      </c>
      <c r="V613" s="15">
        <f t="shared" si="106"/>
        <v>42328</v>
      </c>
      <c r="W613" s="15">
        <f t="shared" si="107"/>
        <v>42388</v>
      </c>
      <c r="X613" s="15">
        <v>42328</v>
      </c>
      <c r="Y613" s="15">
        <v>42388</v>
      </c>
      <c r="Z613" t="str">
        <f t="shared" si="108"/>
        <v>November</v>
      </c>
      <c r="AA613" t="str">
        <f t="shared" si="109"/>
        <v>January</v>
      </c>
    </row>
    <row r="614" spans="1:27" ht="30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14" t="s">
        <v>8220</v>
      </c>
      <c r="G614" t="s">
        <v>8237</v>
      </c>
      <c r="H614" t="s">
        <v>8249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99"/>
        <v>0</v>
      </c>
      <c r="P614" s="6" t="e">
        <f t="shared" si="100"/>
        <v>#DIV/0!</v>
      </c>
      <c r="Q614" t="str">
        <f t="shared" si="101"/>
        <v>technology</v>
      </c>
      <c r="R614" t="str">
        <f t="shared" si="102"/>
        <v>web</v>
      </c>
      <c r="S614" s="28">
        <f t="shared" si="103"/>
        <v>42584.823449074072</v>
      </c>
      <c r="T614" s="28">
        <f t="shared" si="104"/>
        <v>42614.823449074072</v>
      </c>
      <c r="U614">
        <f t="shared" si="105"/>
        <v>2016</v>
      </c>
      <c r="V614" s="15">
        <f t="shared" si="106"/>
        <v>42584</v>
      </c>
      <c r="W614" s="15">
        <f t="shared" si="107"/>
        <v>42614</v>
      </c>
      <c r="X614" s="15">
        <v>42584</v>
      </c>
      <c r="Y614" s="15">
        <v>42614</v>
      </c>
      <c r="Z614" t="str">
        <f t="shared" si="108"/>
        <v>August</v>
      </c>
      <c r="AA614" t="str">
        <f t="shared" si="109"/>
        <v>September</v>
      </c>
    </row>
    <row r="615" spans="1:27" ht="45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14" t="s">
        <v>8220</v>
      </c>
      <c r="G615" t="s">
        <v>8224</v>
      </c>
      <c r="H615" t="s">
        <v>8246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99"/>
        <v>21.363333333333333</v>
      </c>
      <c r="P615" s="6">
        <f t="shared" si="100"/>
        <v>105.93388429752066</v>
      </c>
      <c r="Q615" t="str">
        <f t="shared" si="101"/>
        <v>technology</v>
      </c>
      <c r="R615" t="str">
        <f t="shared" si="102"/>
        <v>web</v>
      </c>
      <c r="S615" s="28">
        <f t="shared" si="103"/>
        <v>42247.288425925923</v>
      </c>
      <c r="T615" s="28">
        <f t="shared" si="104"/>
        <v>42277.999305555553</v>
      </c>
      <c r="U615">
        <f t="shared" si="105"/>
        <v>2015</v>
      </c>
      <c r="V615" s="15">
        <f t="shared" si="106"/>
        <v>42247</v>
      </c>
      <c r="W615" s="15">
        <f t="shared" si="107"/>
        <v>42277</v>
      </c>
      <c r="X615" s="15">
        <v>42247</v>
      </c>
      <c r="Y615" s="15">
        <v>42277</v>
      </c>
      <c r="Z615" t="str">
        <f t="shared" si="108"/>
        <v>August</v>
      </c>
      <c r="AA615" t="str">
        <f t="shared" si="109"/>
        <v>September</v>
      </c>
    </row>
    <row r="616" spans="1:27" ht="45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14" t="s">
        <v>8220</v>
      </c>
      <c r="G616" t="s">
        <v>8224</v>
      </c>
      <c r="H616" t="s">
        <v>8246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99"/>
        <v>0</v>
      </c>
      <c r="P616" s="6" t="e">
        <f t="shared" si="100"/>
        <v>#DIV/0!</v>
      </c>
      <c r="Q616" t="str">
        <f t="shared" si="101"/>
        <v>technology</v>
      </c>
      <c r="R616" t="str">
        <f t="shared" si="102"/>
        <v>web</v>
      </c>
      <c r="S616" s="28">
        <f t="shared" si="103"/>
        <v>42514.853472222218</v>
      </c>
      <c r="T616" s="28">
        <f t="shared" si="104"/>
        <v>42544.853472222218</v>
      </c>
      <c r="U616">
        <f t="shared" si="105"/>
        <v>2016</v>
      </c>
      <c r="V616" s="15">
        <f t="shared" si="106"/>
        <v>42514</v>
      </c>
      <c r="W616" s="15">
        <f t="shared" si="107"/>
        <v>42544</v>
      </c>
      <c r="X616" s="15">
        <v>42514</v>
      </c>
      <c r="Y616" s="15">
        <v>42544</v>
      </c>
      <c r="Z616" t="str">
        <f t="shared" si="108"/>
        <v>May</v>
      </c>
      <c r="AA616" t="str">
        <f t="shared" si="109"/>
        <v>June</v>
      </c>
    </row>
    <row r="617" spans="1:27" ht="45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14" t="s">
        <v>8220</v>
      </c>
      <c r="G617" t="s">
        <v>8228</v>
      </c>
      <c r="H617" t="s">
        <v>8250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99"/>
        <v>0</v>
      </c>
      <c r="P617" s="6" t="e">
        <f t="shared" si="100"/>
        <v>#DIV/0!</v>
      </c>
      <c r="Q617" t="str">
        <f t="shared" si="101"/>
        <v>technology</v>
      </c>
      <c r="R617" t="str">
        <f t="shared" si="102"/>
        <v>web</v>
      </c>
      <c r="S617" s="28">
        <f t="shared" si="103"/>
        <v>42241.913877314808</v>
      </c>
      <c r="T617" s="28">
        <f t="shared" si="104"/>
        <v>42271.913877314808</v>
      </c>
      <c r="U617">
        <f t="shared" si="105"/>
        <v>2015</v>
      </c>
      <c r="V617" s="15">
        <f t="shared" si="106"/>
        <v>42241</v>
      </c>
      <c r="W617" s="15">
        <f t="shared" si="107"/>
        <v>42271</v>
      </c>
      <c r="X617" s="15">
        <v>42241</v>
      </c>
      <c r="Y617" s="15">
        <v>42271</v>
      </c>
      <c r="Z617" t="str">
        <f t="shared" si="108"/>
        <v>August</v>
      </c>
      <c r="AA617" t="str">
        <f t="shared" si="109"/>
        <v>September</v>
      </c>
    </row>
    <row r="618" spans="1:27" ht="45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14" t="s">
        <v>8220</v>
      </c>
      <c r="G618" t="s">
        <v>8230</v>
      </c>
      <c r="H618" t="s">
        <v>8249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99"/>
        <v>0</v>
      </c>
      <c r="P618" s="6" t="e">
        <f t="shared" si="100"/>
        <v>#DIV/0!</v>
      </c>
      <c r="Q618" t="str">
        <f t="shared" si="101"/>
        <v>technology</v>
      </c>
      <c r="R618" t="str">
        <f t="shared" si="102"/>
        <v>web</v>
      </c>
      <c r="S618" s="28">
        <f t="shared" si="103"/>
        <v>42761.167905092589</v>
      </c>
      <c r="T618" s="28">
        <f t="shared" si="104"/>
        <v>42791.167905092589</v>
      </c>
      <c r="U618">
        <f t="shared" si="105"/>
        <v>2017</v>
      </c>
      <c r="V618" s="15">
        <f t="shared" si="106"/>
        <v>42761</v>
      </c>
      <c r="W618" s="15">
        <f t="shared" si="107"/>
        <v>42791</v>
      </c>
      <c r="X618" s="15">
        <v>42761</v>
      </c>
      <c r="Y618" s="15">
        <v>42791</v>
      </c>
      <c r="Z618" t="str">
        <f t="shared" si="108"/>
        <v>January</v>
      </c>
      <c r="AA618" t="str">
        <f t="shared" si="109"/>
        <v>February</v>
      </c>
    </row>
    <row r="619" spans="1:27" ht="45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14" t="s">
        <v>8220</v>
      </c>
      <c r="G619" t="s">
        <v>8225</v>
      </c>
      <c r="H619" t="s">
        <v>8247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99"/>
        <v>3</v>
      </c>
      <c r="P619" s="6">
        <f t="shared" si="100"/>
        <v>20</v>
      </c>
      <c r="Q619" t="str">
        <f t="shared" si="101"/>
        <v>technology</v>
      </c>
      <c r="R619" t="str">
        <f t="shared" si="102"/>
        <v>web</v>
      </c>
      <c r="S619" s="28">
        <f t="shared" si="103"/>
        <v>42087.134756944441</v>
      </c>
      <c r="T619" s="28">
        <f t="shared" si="104"/>
        <v>42132.134756944441</v>
      </c>
      <c r="U619">
        <f t="shared" si="105"/>
        <v>2015</v>
      </c>
      <c r="V619" s="15">
        <f t="shared" si="106"/>
        <v>42087</v>
      </c>
      <c r="W619" s="15">
        <f t="shared" si="107"/>
        <v>42132</v>
      </c>
      <c r="X619" s="15">
        <v>42087</v>
      </c>
      <c r="Y619" s="15">
        <v>42132</v>
      </c>
      <c r="Z619" t="str">
        <f t="shared" si="108"/>
        <v>March</v>
      </c>
      <c r="AA619" t="str">
        <f t="shared" si="109"/>
        <v>May</v>
      </c>
    </row>
    <row r="620" spans="1:27" ht="45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14" t="s">
        <v>8220</v>
      </c>
      <c r="G620" t="s">
        <v>8224</v>
      </c>
      <c r="H620" t="s">
        <v>8246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99"/>
        <v>0</v>
      </c>
      <c r="P620" s="6" t="e">
        <f t="shared" si="100"/>
        <v>#DIV/0!</v>
      </c>
      <c r="Q620" t="str">
        <f t="shared" si="101"/>
        <v>technology</v>
      </c>
      <c r="R620" t="str">
        <f t="shared" si="102"/>
        <v>web</v>
      </c>
      <c r="S620" s="28">
        <f t="shared" si="103"/>
        <v>42317.60188657407</v>
      </c>
      <c r="T620" s="28">
        <f t="shared" si="104"/>
        <v>42347.60188657407</v>
      </c>
      <c r="U620">
        <f t="shared" si="105"/>
        <v>2015</v>
      </c>
      <c r="V620" s="15">
        <f t="shared" si="106"/>
        <v>42317</v>
      </c>
      <c r="W620" s="15">
        <f t="shared" si="107"/>
        <v>42347</v>
      </c>
      <c r="X620" s="15">
        <v>42317</v>
      </c>
      <c r="Y620" s="15">
        <v>42347</v>
      </c>
      <c r="Z620" t="str">
        <f t="shared" si="108"/>
        <v>November</v>
      </c>
      <c r="AA620" t="str">
        <f t="shared" si="109"/>
        <v>December</v>
      </c>
    </row>
    <row r="621" spans="1:27" ht="30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14" t="s">
        <v>8220</v>
      </c>
      <c r="G621" t="s">
        <v>8224</v>
      </c>
      <c r="H621" t="s">
        <v>8246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99"/>
        <v>3.9999999999999996E-5</v>
      </c>
      <c r="P621" s="6">
        <f t="shared" si="100"/>
        <v>1</v>
      </c>
      <c r="Q621" t="str">
        <f t="shared" si="101"/>
        <v>technology</v>
      </c>
      <c r="R621" t="str">
        <f t="shared" si="102"/>
        <v>web</v>
      </c>
      <c r="S621" s="28">
        <f t="shared" si="103"/>
        <v>41908.442013888889</v>
      </c>
      <c r="T621" s="28">
        <f t="shared" si="104"/>
        <v>41968.483680555553</v>
      </c>
      <c r="U621">
        <f t="shared" si="105"/>
        <v>2014</v>
      </c>
      <c r="V621" s="15">
        <f t="shared" si="106"/>
        <v>41908</v>
      </c>
      <c r="W621" s="15">
        <f t="shared" si="107"/>
        <v>41968</v>
      </c>
      <c r="X621" s="15">
        <v>41908</v>
      </c>
      <c r="Y621" s="15">
        <v>41968</v>
      </c>
      <c r="Z621" t="str">
        <f t="shared" si="108"/>
        <v>September</v>
      </c>
      <c r="AA621" t="str">
        <f t="shared" si="109"/>
        <v>November</v>
      </c>
    </row>
    <row r="622" spans="1:27" ht="45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14" t="s">
        <v>8220</v>
      </c>
      <c r="G622" t="s">
        <v>8229</v>
      </c>
      <c r="H622" t="s">
        <v>8251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99"/>
        <v>1</v>
      </c>
      <c r="P622" s="6">
        <f t="shared" si="100"/>
        <v>300</v>
      </c>
      <c r="Q622" t="str">
        <f t="shared" si="101"/>
        <v>technology</v>
      </c>
      <c r="R622" t="str">
        <f t="shared" si="102"/>
        <v>web</v>
      </c>
      <c r="S622" s="28">
        <f t="shared" si="103"/>
        <v>41831.508541666662</v>
      </c>
      <c r="T622" s="28">
        <f t="shared" si="104"/>
        <v>41876.508541666662</v>
      </c>
      <c r="U622">
        <f t="shared" si="105"/>
        <v>2014</v>
      </c>
      <c r="V622" s="15">
        <f t="shared" si="106"/>
        <v>41831</v>
      </c>
      <c r="W622" s="15">
        <f t="shared" si="107"/>
        <v>41876</v>
      </c>
      <c r="X622" s="15">
        <v>41831</v>
      </c>
      <c r="Y622" s="15">
        <v>41876</v>
      </c>
      <c r="Z622" t="str">
        <f t="shared" si="108"/>
        <v>July</v>
      </c>
      <c r="AA622" t="str">
        <f t="shared" si="109"/>
        <v>August</v>
      </c>
    </row>
    <row r="623" spans="1:27" ht="45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14" t="s">
        <v>8220</v>
      </c>
      <c r="G623" t="s">
        <v>8224</v>
      </c>
      <c r="H623" t="s">
        <v>8246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99"/>
        <v>1.044</v>
      </c>
      <c r="P623" s="6">
        <f t="shared" si="100"/>
        <v>87</v>
      </c>
      <c r="Q623" t="str">
        <f t="shared" si="101"/>
        <v>technology</v>
      </c>
      <c r="R623" t="str">
        <f t="shared" si="102"/>
        <v>web</v>
      </c>
      <c r="S623" s="28">
        <f t="shared" si="103"/>
        <v>42528.779363425921</v>
      </c>
      <c r="T623" s="28">
        <f t="shared" si="104"/>
        <v>42558.779363425921</v>
      </c>
      <c r="U623">
        <f t="shared" si="105"/>
        <v>2016</v>
      </c>
      <c r="V623" s="15">
        <f t="shared" si="106"/>
        <v>42528</v>
      </c>
      <c r="W623" s="15">
        <f t="shared" si="107"/>
        <v>42558</v>
      </c>
      <c r="X623" s="15">
        <v>42528</v>
      </c>
      <c r="Y623" s="15">
        <v>42558</v>
      </c>
      <c r="Z623" t="str">
        <f t="shared" si="108"/>
        <v>June</v>
      </c>
      <c r="AA623" t="str">
        <f t="shared" si="109"/>
        <v>July</v>
      </c>
    </row>
    <row r="624" spans="1:27" ht="45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14" t="s">
        <v>8220</v>
      </c>
      <c r="G624" t="s">
        <v>8224</v>
      </c>
      <c r="H624" t="s">
        <v>8246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99"/>
        <v>5.6833333333333336</v>
      </c>
      <c r="P624" s="6">
        <f t="shared" si="100"/>
        <v>37.888888888888886</v>
      </c>
      <c r="Q624" t="str">
        <f t="shared" si="101"/>
        <v>technology</v>
      </c>
      <c r="R624" t="str">
        <f t="shared" si="102"/>
        <v>web</v>
      </c>
      <c r="S624" s="28">
        <f t="shared" si="103"/>
        <v>42532.566412037035</v>
      </c>
      <c r="T624" s="28">
        <f t="shared" si="104"/>
        <v>42552.566412037035</v>
      </c>
      <c r="U624">
        <f t="shared" si="105"/>
        <v>2016</v>
      </c>
      <c r="V624" s="15">
        <f t="shared" si="106"/>
        <v>42532</v>
      </c>
      <c r="W624" s="15">
        <f t="shared" si="107"/>
        <v>42552</v>
      </c>
      <c r="X624" s="15">
        <v>42532</v>
      </c>
      <c r="Y624" s="15">
        <v>42552</v>
      </c>
      <c r="Z624" t="str">
        <f t="shared" si="108"/>
        <v>June</v>
      </c>
      <c r="AA624" t="str">
        <f t="shared" si="109"/>
        <v>July</v>
      </c>
    </row>
    <row r="625" spans="1:27" ht="45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14" t="s">
        <v>8220</v>
      </c>
      <c r="G625" t="s">
        <v>8226</v>
      </c>
      <c r="H625" t="s">
        <v>8248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99"/>
        <v>0</v>
      </c>
      <c r="P625" s="6" t="e">
        <f t="shared" si="100"/>
        <v>#DIV/0!</v>
      </c>
      <c r="Q625" t="str">
        <f t="shared" si="101"/>
        <v>technology</v>
      </c>
      <c r="R625" t="str">
        <f t="shared" si="102"/>
        <v>web</v>
      </c>
      <c r="S625" s="28">
        <f t="shared" si="103"/>
        <v>42121.800891203697</v>
      </c>
      <c r="T625" s="28">
        <f t="shared" si="104"/>
        <v>42151.800891203697</v>
      </c>
      <c r="U625">
        <f t="shared" si="105"/>
        <v>2015</v>
      </c>
      <c r="V625" s="15">
        <f t="shared" si="106"/>
        <v>42121</v>
      </c>
      <c r="W625" s="15">
        <f t="shared" si="107"/>
        <v>42151</v>
      </c>
      <c r="X625" s="15">
        <v>42121</v>
      </c>
      <c r="Y625" s="15">
        <v>42151</v>
      </c>
      <c r="Z625" t="str">
        <f t="shared" si="108"/>
        <v>April</v>
      </c>
      <c r="AA625" t="str">
        <f t="shared" si="109"/>
        <v>May</v>
      </c>
    </row>
    <row r="626" spans="1:27" ht="45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14" t="s">
        <v>8220</v>
      </c>
      <c r="G626" t="s">
        <v>8224</v>
      </c>
      <c r="H626" t="s">
        <v>8246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99"/>
        <v>0</v>
      </c>
      <c r="P626" s="6" t="e">
        <f t="shared" si="100"/>
        <v>#DIV/0!</v>
      </c>
      <c r="Q626" t="str">
        <f t="shared" si="101"/>
        <v>technology</v>
      </c>
      <c r="R626" t="str">
        <f t="shared" si="102"/>
        <v>web</v>
      </c>
      <c r="S626" s="28">
        <f t="shared" si="103"/>
        <v>42108.78056712963</v>
      </c>
      <c r="T626" s="28">
        <f t="shared" si="104"/>
        <v>42138.78056712963</v>
      </c>
      <c r="U626">
        <f t="shared" si="105"/>
        <v>2015</v>
      </c>
      <c r="V626" s="15">
        <f t="shared" si="106"/>
        <v>42108</v>
      </c>
      <c r="W626" s="15">
        <f t="shared" si="107"/>
        <v>42138</v>
      </c>
      <c r="X626" s="15">
        <v>42108</v>
      </c>
      <c r="Y626" s="15">
        <v>42138</v>
      </c>
      <c r="Z626" t="str">
        <f t="shared" si="108"/>
        <v>April</v>
      </c>
      <c r="AA626" t="str">
        <f t="shared" si="109"/>
        <v>May</v>
      </c>
    </row>
    <row r="627" spans="1:27" ht="45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14" t="s">
        <v>8220</v>
      </c>
      <c r="G627" t="s">
        <v>8229</v>
      </c>
      <c r="H627" t="s">
        <v>8251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99"/>
        <v>0</v>
      </c>
      <c r="P627" s="6" t="e">
        <f t="shared" si="100"/>
        <v>#DIV/0!</v>
      </c>
      <c r="Q627" t="str">
        <f t="shared" si="101"/>
        <v>technology</v>
      </c>
      <c r="R627" t="str">
        <f t="shared" si="102"/>
        <v>web</v>
      </c>
      <c r="S627" s="28">
        <f t="shared" si="103"/>
        <v>42790.687233796292</v>
      </c>
      <c r="T627" s="28">
        <f t="shared" si="104"/>
        <v>42820.645567129628</v>
      </c>
      <c r="U627">
        <f t="shared" si="105"/>
        <v>2017</v>
      </c>
      <c r="V627" s="15">
        <f t="shared" si="106"/>
        <v>42790</v>
      </c>
      <c r="W627" s="15">
        <f t="shared" si="107"/>
        <v>42820</v>
      </c>
      <c r="X627" s="15">
        <v>42790</v>
      </c>
      <c r="Y627" s="15">
        <v>42820</v>
      </c>
      <c r="Z627" t="str">
        <f t="shared" si="108"/>
        <v>February</v>
      </c>
      <c r="AA627" t="str">
        <f t="shared" si="109"/>
        <v>March</v>
      </c>
    </row>
    <row r="628" spans="1:27" ht="45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14" t="s">
        <v>8220</v>
      </c>
      <c r="G628" t="s">
        <v>8224</v>
      </c>
      <c r="H628" t="s">
        <v>8246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99"/>
        <v>17.380000000000003</v>
      </c>
      <c r="P628" s="6">
        <f t="shared" si="100"/>
        <v>111.41025641025641</v>
      </c>
      <c r="Q628" t="str">
        <f t="shared" si="101"/>
        <v>technology</v>
      </c>
      <c r="R628" t="str">
        <f t="shared" si="102"/>
        <v>web</v>
      </c>
      <c r="S628" s="28">
        <f t="shared" si="103"/>
        <v>42198.351145833331</v>
      </c>
      <c r="T628" s="28">
        <f t="shared" si="104"/>
        <v>42231.348611111105</v>
      </c>
      <c r="U628">
        <f t="shared" si="105"/>
        <v>2015</v>
      </c>
      <c r="V628" s="15">
        <f t="shared" si="106"/>
        <v>42198</v>
      </c>
      <c r="W628" s="15">
        <f t="shared" si="107"/>
        <v>42231</v>
      </c>
      <c r="X628" s="15">
        <v>42198</v>
      </c>
      <c r="Y628" s="15">
        <v>42231</v>
      </c>
      <c r="Z628" t="str">
        <f t="shared" si="108"/>
        <v>July</v>
      </c>
      <c r="AA628" t="str">
        <f t="shared" si="109"/>
        <v>August</v>
      </c>
    </row>
    <row r="629" spans="1:27" ht="45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14" t="s">
        <v>8220</v>
      </c>
      <c r="G629" t="s">
        <v>8235</v>
      </c>
      <c r="H629" t="s">
        <v>8255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99"/>
        <v>0.02</v>
      </c>
      <c r="P629" s="6">
        <f t="shared" si="100"/>
        <v>90</v>
      </c>
      <c r="Q629" t="str">
        <f t="shared" si="101"/>
        <v>technology</v>
      </c>
      <c r="R629" t="str">
        <f t="shared" si="102"/>
        <v>web</v>
      </c>
      <c r="S629" s="28">
        <f t="shared" si="103"/>
        <v>42384.098506944443</v>
      </c>
      <c r="T629" s="28">
        <f t="shared" si="104"/>
        <v>42443.749999999993</v>
      </c>
      <c r="U629">
        <f t="shared" si="105"/>
        <v>2016</v>
      </c>
      <c r="V629" s="15">
        <f t="shared" si="106"/>
        <v>42384</v>
      </c>
      <c r="W629" s="15">
        <f t="shared" si="107"/>
        <v>42443</v>
      </c>
      <c r="X629" s="15">
        <v>42384</v>
      </c>
      <c r="Y629" s="15">
        <v>42443</v>
      </c>
      <c r="Z629" t="str">
        <f t="shared" si="108"/>
        <v>January</v>
      </c>
      <c r="AA629" t="str">
        <f t="shared" si="109"/>
        <v>March</v>
      </c>
    </row>
    <row r="630" spans="1:27" ht="45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14" t="s">
        <v>8220</v>
      </c>
      <c r="G630" t="s">
        <v>8224</v>
      </c>
      <c r="H630" t="s">
        <v>8246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99"/>
        <v>0</v>
      </c>
      <c r="P630" s="6" t="e">
        <f t="shared" si="100"/>
        <v>#DIV/0!</v>
      </c>
      <c r="Q630" t="str">
        <f t="shared" si="101"/>
        <v>technology</v>
      </c>
      <c r="R630" t="str">
        <f t="shared" si="102"/>
        <v>web</v>
      </c>
      <c r="S630" s="28">
        <f t="shared" si="103"/>
        <v>41803.484456018516</v>
      </c>
      <c r="T630" s="28">
        <f t="shared" si="104"/>
        <v>41833.484456018516</v>
      </c>
      <c r="U630">
        <f t="shared" si="105"/>
        <v>2014</v>
      </c>
      <c r="V630" s="15">
        <f t="shared" si="106"/>
        <v>41803</v>
      </c>
      <c r="W630" s="15">
        <f t="shared" si="107"/>
        <v>41833</v>
      </c>
      <c r="X630" s="15">
        <v>41803</v>
      </c>
      <c r="Y630" s="15">
        <v>41833</v>
      </c>
      <c r="Z630" t="str">
        <f t="shared" si="108"/>
        <v>June</v>
      </c>
      <c r="AA630" t="str">
        <f t="shared" si="109"/>
        <v>July</v>
      </c>
    </row>
    <row r="631" spans="1:27" ht="45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14" t="s">
        <v>8220</v>
      </c>
      <c r="G631" t="s">
        <v>8226</v>
      </c>
      <c r="H631" t="s">
        <v>8248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99"/>
        <v>0.17500000000000002</v>
      </c>
      <c r="P631" s="6">
        <f t="shared" si="100"/>
        <v>116.66666666666667</v>
      </c>
      <c r="Q631" t="str">
        <f t="shared" si="101"/>
        <v>technology</v>
      </c>
      <c r="R631" t="str">
        <f t="shared" si="102"/>
        <v>web</v>
      </c>
      <c r="S631" s="28">
        <f t="shared" si="103"/>
        <v>42474.429490740738</v>
      </c>
      <c r="T631" s="28">
        <f t="shared" si="104"/>
        <v>42504.429490740738</v>
      </c>
      <c r="U631">
        <f t="shared" si="105"/>
        <v>2016</v>
      </c>
      <c r="V631" s="15">
        <f t="shared" si="106"/>
        <v>42474</v>
      </c>
      <c r="W631" s="15">
        <f t="shared" si="107"/>
        <v>42504</v>
      </c>
      <c r="X631" s="15">
        <v>42474</v>
      </c>
      <c r="Y631" s="15">
        <v>42504</v>
      </c>
      <c r="Z631" t="str">
        <f t="shared" si="108"/>
        <v>April</v>
      </c>
      <c r="AA631" t="str">
        <f t="shared" si="109"/>
        <v>May</v>
      </c>
    </row>
    <row r="632" spans="1:27" ht="45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14" t="s">
        <v>8220</v>
      </c>
      <c r="G632" t="s">
        <v>8224</v>
      </c>
      <c r="H632" t="s">
        <v>8246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99"/>
        <v>8.3340278356529712E-2</v>
      </c>
      <c r="P632" s="6">
        <f t="shared" si="100"/>
        <v>10</v>
      </c>
      <c r="Q632" t="str">
        <f t="shared" si="101"/>
        <v>technology</v>
      </c>
      <c r="R632" t="str">
        <f t="shared" si="102"/>
        <v>web</v>
      </c>
      <c r="S632" s="28">
        <f t="shared" si="103"/>
        <v>42223.411122685182</v>
      </c>
      <c r="T632" s="28">
        <f t="shared" si="104"/>
        <v>42253.006944444445</v>
      </c>
      <c r="U632">
        <f t="shared" si="105"/>
        <v>2015</v>
      </c>
      <c r="V632" s="15">
        <f t="shared" si="106"/>
        <v>42223</v>
      </c>
      <c r="W632" s="15">
        <f t="shared" si="107"/>
        <v>42253</v>
      </c>
      <c r="X632" s="15">
        <v>42223</v>
      </c>
      <c r="Y632" s="15">
        <v>42253</v>
      </c>
      <c r="Z632" t="str">
        <f t="shared" si="108"/>
        <v>August</v>
      </c>
      <c r="AA632" t="str">
        <f t="shared" si="109"/>
        <v>September</v>
      </c>
    </row>
    <row r="633" spans="1:27" ht="30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14" t="s">
        <v>8220</v>
      </c>
      <c r="G633" t="s">
        <v>8229</v>
      </c>
      <c r="H633" t="s">
        <v>8251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99"/>
        <v>1.38</v>
      </c>
      <c r="P633" s="6">
        <f t="shared" si="100"/>
        <v>76.666666666666671</v>
      </c>
      <c r="Q633" t="str">
        <f t="shared" si="101"/>
        <v>technology</v>
      </c>
      <c r="R633" t="str">
        <f t="shared" si="102"/>
        <v>web</v>
      </c>
      <c r="S633" s="28">
        <f t="shared" si="103"/>
        <v>42489.563993055555</v>
      </c>
      <c r="T633" s="28">
        <f t="shared" si="104"/>
        <v>42518.563993055555</v>
      </c>
      <c r="U633">
        <f t="shared" si="105"/>
        <v>2016</v>
      </c>
      <c r="V633" s="15">
        <f t="shared" si="106"/>
        <v>42489</v>
      </c>
      <c r="W633" s="15">
        <f t="shared" si="107"/>
        <v>42518</v>
      </c>
      <c r="X633" s="15">
        <v>42489</v>
      </c>
      <c r="Y633" s="15">
        <v>42518</v>
      </c>
      <c r="Z633" t="str">
        <f t="shared" si="108"/>
        <v>April</v>
      </c>
      <c r="AA633" t="str">
        <f t="shared" si="109"/>
        <v>May</v>
      </c>
    </row>
    <row r="634" spans="1:27" ht="30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14" t="s">
        <v>8220</v>
      </c>
      <c r="G634" t="s">
        <v>8233</v>
      </c>
      <c r="H634" t="s">
        <v>8249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99"/>
        <v>0</v>
      </c>
      <c r="P634" s="6" t="e">
        <f t="shared" si="100"/>
        <v>#DIV/0!</v>
      </c>
      <c r="Q634" t="str">
        <f t="shared" si="101"/>
        <v>technology</v>
      </c>
      <c r="R634" t="str">
        <f t="shared" si="102"/>
        <v>web</v>
      </c>
      <c r="S634" s="28">
        <f t="shared" si="103"/>
        <v>42303.450983796291</v>
      </c>
      <c r="T634" s="28">
        <f t="shared" si="104"/>
        <v>42333.492650462962</v>
      </c>
      <c r="U634">
        <f t="shared" si="105"/>
        <v>2015</v>
      </c>
      <c r="V634" s="15">
        <f t="shared" si="106"/>
        <v>42303</v>
      </c>
      <c r="W634" s="15">
        <f t="shared" si="107"/>
        <v>42333</v>
      </c>
      <c r="X634" s="15">
        <v>42303</v>
      </c>
      <c r="Y634" s="15">
        <v>42333</v>
      </c>
      <c r="Z634" t="str">
        <f t="shared" si="108"/>
        <v>October</v>
      </c>
      <c r="AA634" t="str">
        <f t="shared" si="109"/>
        <v>November</v>
      </c>
    </row>
    <row r="635" spans="1:27" ht="45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14" t="s">
        <v>8220</v>
      </c>
      <c r="G635" t="s">
        <v>8224</v>
      </c>
      <c r="H635" t="s">
        <v>8246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99"/>
        <v>12.45</v>
      </c>
      <c r="P635" s="6">
        <f t="shared" si="100"/>
        <v>49.8</v>
      </c>
      <c r="Q635" t="str">
        <f t="shared" si="101"/>
        <v>technology</v>
      </c>
      <c r="R635" t="str">
        <f t="shared" si="102"/>
        <v>web</v>
      </c>
      <c r="S635" s="28">
        <f t="shared" si="103"/>
        <v>42507.090995370367</v>
      </c>
      <c r="T635" s="28">
        <f t="shared" si="104"/>
        <v>42538.749999999993</v>
      </c>
      <c r="U635">
        <f t="shared" si="105"/>
        <v>2016</v>
      </c>
      <c r="V635" s="15">
        <f t="shared" si="106"/>
        <v>42507</v>
      </c>
      <c r="W635" s="15">
        <f t="shared" si="107"/>
        <v>42538</v>
      </c>
      <c r="X635" s="15">
        <v>42507</v>
      </c>
      <c r="Y635" s="15">
        <v>42538</v>
      </c>
      <c r="Z635" t="str">
        <f t="shared" si="108"/>
        <v>May</v>
      </c>
      <c r="AA635" t="str">
        <f t="shared" si="109"/>
        <v>June</v>
      </c>
    </row>
    <row r="636" spans="1:27" ht="30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14" t="s">
        <v>8220</v>
      </c>
      <c r="G636" t="s">
        <v>8224</v>
      </c>
      <c r="H636" t="s">
        <v>8246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99"/>
        <v>0.02</v>
      </c>
      <c r="P636" s="6">
        <f t="shared" si="100"/>
        <v>1</v>
      </c>
      <c r="Q636" t="str">
        <f t="shared" si="101"/>
        <v>technology</v>
      </c>
      <c r="R636" t="str">
        <f t="shared" si="102"/>
        <v>web</v>
      </c>
      <c r="S636" s="28">
        <f t="shared" si="103"/>
        <v>42031.720243055555</v>
      </c>
      <c r="T636" s="28">
        <f t="shared" si="104"/>
        <v>42061.720243055555</v>
      </c>
      <c r="U636">
        <f t="shared" si="105"/>
        <v>2015</v>
      </c>
      <c r="V636" s="15">
        <f t="shared" si="106"/>
        <v>42031</v>
      </c>
      <c r="W636" s="15">
        <f t="shared" si="107"/>
        <v>42061</v>
      </c>
      <c r="X636" s="15">
        <v>42031</v>
      </c>
      <c r="Y636" s="15">
        <v>42061</v>
      </c>
      <c r="Z636" t="str">
        <f t="shared" si="108"/>
        <v>January</v>
      </c>
      <c r="AA636" t="str">
        <f t="shared" si="109"/>
        <v>February</v>
      </c>
    </row>
    <row r="637" spans="1:27" ht="30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14" t="s">
        <v>8220</v>
      </c>
      <c r="G637" t="s">
        <v>8224</v>
      </c>
      <c r="H637" t="s">
        <v>8246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99"/>
        <v>8.0000000000000002E-3</v>
      </c>
      <c r="P637" s="6">
        <f t="shared" si="100"/>
        <v>2</v>
      </c>
      <c r="Q637" t="str">
        <f t="shared" si="101"/>
        <v>technology</v>
      </c>
      <c r="R637" t="str">
        <f t="shared" si="102"/>
        <v>web</v>
      </c>
      <c r="S637" s="28">
        <f t="shared" si="103"/>
        <v>42075.883819444447</v>
      </c>
      <c r="T637" s="28">
        <f t="shared" si="104"/>
        <v>42105.883819444447</v>
      </c>
      <c r="U637">
        <f t="shared" si="105"/>
        <v>2015</v>
      </c>
      <c r="V637" s="15">
        <f t="shared" si="106"/>
        <v>42075</v>
      </c>
      <c r="W637" s="15">
        <f t="shared" si="107"/>
        <v>42105</v>
      </c>
      <c r="X637" s="15">
        <v>42075</v>
      </c>
      <c r="Y637" s="15">
        <v>42105</v>
      </c>
      <c r="Z637" t="str">
        <f t="shared" si="108"/>
        <v>March</v>
      </c>
      <c r="AA637" t="str">
        <f t="shared" si="109"/>
        <v>April</v>
      </c>
    </row>
    <row r="638" spans="1:27" ht="30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14" t="s">
        <v>8220</v>
      </c>
      <c r="G638" t="s">
        <v>8225</v>
      </c>
      <c r="H638" t="s">
        <v>8247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99"/>
        <v>0.2</v>
      </c>
      <c r="P638" s="6">
        <f t="shared" si="100"/>
        <v>4</v>
      </c>
      <c r="Q638" t="str">
        <f t="shared" si="101"/>
        <v>technology</v>
      </c>
      <c r="R638" t="str">
        <f t="shared" si="102"/>
        <v>web</v>
      </c>
      <c r="S638" s="28">
        <f t="shared" si="103"/>
        <v>42131.247106481482</v>
      </c>
      <c r="T638" s="28">
        <f t="shared" si="104"/>
        <v>42161.240972222215</v>
      </c>
      <c r="U638">
        <f t="shared" si="105"/>
        <v>2015</v>
      </c>
      <c r="V638" s="15">
        <f t="shared" si="106"/>
        <v>42131</v>
      </c>
      <c r="W638" s="15">
        <f t="shared" si="107"/>
        <v>42161</v>
      </c>
      <c r="X638" s="15">
        <v>42131</v>
      </c>
      <c r="Y638" s="15">
        <v>42161</v>
      </c>
      <c r="Z638" t="str">
        <f t="shared" si="108"/>
        <v>May</v>
      </c>
      <c r="AA638" t="str">
        <f t="shared" si="109"/>
        <v>June</v>
      </c>
    </row>
    <row r="639" spans="1:27" ht="45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14" t="s">
        <v>8220</v>
      </c>
      <c r="G639" t="s">
        <v>8225</v>
      </c>
      <c r="H639" t="s">
        <v>8247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99"/>
        <v>0</v>
      </c>
      <c r="P639" s="6" t="e">
        <f t="shared" si="100"/>
        <v>#DIV/0!</v>
      </c>
      <c r="Q639" t="str">
        <f t="shared" si="101"/>
        <v>technology</v>
      </c>
      <c r="R639" t="str">
        <f t="shared" si="102"/>
        <v>web</v>
      </c>
      <c r="S639" s="28">
        <f t="shared" si="103"/>
        <v>42762.75368055555</v>
      </c>
      <c r="T639" s="28">
        <f t="shared" si="104"/>
        <v>42791.75277777778</v>
      </c>
      <c r="U639">
        <f t="shared" si="105"/>
        <v>2017</v>
      </c>
      <c r="V639" s="15">
        <f t="shared" si="106"/>
        <v>42762</v>
      </c>
      <c r="W639" s="15">
        <f t="shared" si="107"/>
        <v>42791</v>
      </c>
      <c r="X639" s="15">
        <v>42762</v>
      </c>
      <c r="Y639" s="15">
        <v>42791</v>
      </c>
      <c r="Z639" t="str">
        <f t="shared" si="108"/>
        <v>January</v>
      </c>
      <c r="AA639" t="str">
        <f t="shared" si="109"/>
        <v>February</v>
      </c>
    </row>
    <row r="640" spans="1:27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14" t="s">
        <v>8220</v>
      </c>
      <c r="G640" t="s">
        <v>8236</v>
      </c>
      <c r="H640" t="s">
        <v>8249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99"/>
        <v>9.0000000000000011E-3</v>
      </c>
      <c r="P640" s="6">
        <f t="shared" si="100"/>
        <v>3</v>
      </c>
      <c r="Q640" t="str">
        <f t="shared" si="101"/>
        <v>technology</v>
      </c>
      <c r="R640" t="str">
        <f t="shared" si="102"/>
        <v>web</v>
      </c>
      <c r="S640" s="28">
        <f t="shared" si="103"/>
        <v>42759.384976851848</v>
      </c>
      <c r="T640" s="28">
        <f t="shared" si="104"/>
        <v>42819.343310185184</v>
      </c>
      <c r="U640">
        <f t="shared" si="105"/>
        <v>2017</v>
      </c>
      <c r="V640" s="15">
        <f t="shared" si="106"/>
        <v>42759</v>
      </c>
      <c r="W640" s="15">
        <f t="shared" si="107"/>
        <v>42819</v>
      </c>
      <c r="X640" s="15">
        <v>42759</v>
      </c>
      <c r="Y640" s="15">
        <v>42819</v>
      </c>
      <c r="Z640" t="str">
        <f t="shared" si="108"/>
        <v>January</v>
      </c>
      <c r="AA640" t="str">
        <f t="shared" si="109"/>
        <v>March</v>
      </c>
    </row>
    <row r="641" spans="1:27" ht="30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14" t="s">
        <v>8220</v>
      </c>
      <c r="G641" t="s">
        <v>8224</v>
      </c>
      <c r="H641" t="s">
        <v>8246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99"/>
        <v>9.9999999999999991E-5</v>
      </c>
      <c r="P641" s="6">
        <f t="shared" si="100"/>
        <v>1</v>
      </c>
      <c r="Q641" t="str">
        <f t="shared" si="101"/>
        <v>technology</v>
      </c>
      <c r="R641" t="str">
        <f t="shared" si="102"/>
        <v>web</v>
      </c>
      <c r="S641" s="28">
        <f t="shared" si="103"/>
        <v>41865.374942129631</v>
      </c>
      <c r="T641" s="28">
        <f t="shared" si="104"/>
        <v>41925.374942129631</v>
      </c>
      <c r="U641">
        <f t="shared" si="105"/>
        <v>2014</v>
      </c>
      <c r="V641" s="15">
        <f t="shared" si="106"/>
        <v>41865</v>
      </c>
      <c r="W641" s="15">
        <f t="shared" si="107"/>
        <v>41925</v>
      </c>
      <c r="X641" s="15">
        <v>41865</v>
      </c>
      <c r="Y641" s="15">
        <v>41925</v>
      </c>
      <c r="Z641" t="str">
        <f t="shared" si="108"/>
        <v>August</v>
      </c>
      <c r="AA641" t="str">
        <f t="shared" si="109"/>
        <v>October</v>
      </c>
    </row>
    <row r="642" spans="1:27" ht="45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14" t="s">
        <v>8219</v>
      </c>
      <c r="G642" t="s">
        <v>8230</v>
      </c>
      <c r="H642" t="s">
        <v>8249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ref="O642:O705" si="110">SUM(E642/D642)*100</f>
        <v>144.28571428571428</v>
      </c>
      <c r="P642" s="6">
        <f t="shared" ref="P642:P705" si="111">SUM(E642/L642)</f>
        <v>50.5</v>
      </c>
      <c r="Q642" t="str">
        <f t="shared" si="101"/>
        <v>technology</v>
      </c>
      <c r="R642" t="str">
        <f t="shared" si="102"/>
        <v>wearables</v>
      </c>
      <c r="S642" s="28">
        <f t="shared" si="103"/>
        <v>42683.211979166663</v>
      </c>
      <c r="T642" s="28">
        <f t="shared" si="104"/>
        <v>42698.749999999993</v>
      </c>
      <c r="U642">
        <f t="shared" si="105"/>
        <v>2016</v>
      </c>
      <c r="V642" s="15">
        <f t="shared" si="106"/>
        <v>42683</v>
      </c>
      <c r="W642" s="15">
        <f t="shared" si="107"/>
        <v>42698</v>
      </c>
      <c r="X642" s="15">
        <v>42683</v>
      </c>
      <c r="Y642" s="15">
        <v>42698</v>
      </c>
      <c r="Z642" t="str">
        <f t="shared" si="108"/>
        <v>November</v>
      </c>
      <c r="AA642" t="str">
        <f t="shared" si="109"/>
        <v>November</v>
      </c>
    </row>
    <row r="643" spans="1:27" ht="45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14" t="s">
        <v>8219</v>
      </c>
      <c r="G643" t="s">
        <v>8224</v>
      </c>
      <c r="H643" t="s">
        <v>8246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si="110"/>
        <v>119.16249999999999</v>
      </c>
      <c r="P643" s="6">
        <f t="shared" si="111"/>
        <v>151.31746031746033</v>
      </c>
      <c r="Q643" t="str">
        <f t="shared" ref="Q643:Q706" si="112">LEFT(N643,FIND("/", N643) - 1)</f>
        <v>technology</v>
      </c>
      <c r="R643" t="str">
        <f t="shared" ref="R643:R706" si="113">RIGHT(N643,LEN(N643) - FIND("/",N643))</f>
        <v>wearables</v>
      </c>
      <c r="S643" s="28">
        <f t="shared" ref="S643:S706" si="114">(J643/86400)+25569+(-5/24)</f>
        <v>42199.361666666664</v>
      </c>
      <c r="T643" s="28">
        <f t="shared" ref="T643:T706" si="115">(I643/86400)+25569+(-5/24)</f>
        <v>42229.361666666664</v>
      </c>
      <c r="U643">
        <f t="shared" ref="U643:U706" si="116">YEAR(S643)</f>
        <v>2015</v>
      </c>
      <c r="V643" s="15">
        <f t="shared" ref="V643:V706" si="117">INT(S643)</f>
        <v>42199</v>
      </c>
      <c r="W643" s="15">
        <f t="shared" ref="W643:W706" si="118">INT(T643)</f>
        <v>42229</v>
      </c>
      <c r="X643" s="15">
        <v>42199</v>
      </c>
      <c r="Y643" s="15">
        <v>42229</v>
      </c>
      <c r="Z643" t="str">
        <f t="shared" ref="Z643:Z706" si="119">TEXT(V643, "mmmm")</f>
        <v>July</v>
      </c>
      <c r="AA643" t="str">
        <f t="shared" ref="AA643:AA706" si="120">TEXT(W643, "mmmm")</f>
        <v>August</v>
      </c>
    </row>
    <row r="644" spans="1:27" ht="45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14" t="s">
        <v>8219</v>
      </c>
      <c r="G644" t="s">
        <v>8236</v>
      </c>
      <c r="H644" t="s">
        <v>8249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110"/>
        <v>1460.4850000000001</v>
      </c>
      <c r="P644" s="6">
        <f t="shared" si="111"/>
        <v>134.3592456301748</v>
      </c>
      <c r="Q644" t="str">
        <f t="shared" si="112"/>
        <v>technology</v>
      </c>
      <c r="R644" t="str">
        <f t="shared" si="113"/>
        <v>wearables</v>
      </c>
      <c r="S644" s="28">
        <f t="shared" si="114"/>
        <v>42199.442986111106</v>
      </c>
      <c r="T644" s="28">
        <f t="shared" si="115"/>
        <v>42235.442986111106</v>
      </c>
      <c r="U644">
        <f t="shared" si="116"/>
        <v>2015</v>
      </c>
      <c r="V644" s="15">
        <f t="shared" si="117"/>
        <v>42199</v>
      </c>
      <c r="W644" s="15">
        <f t="shared" si="118"/>
        <v>42235</v>
      </c>
      <c r="X644" s="15">
        <v>42199</v>
      </c>
      <c r="Y644" s="15">
        <v>42235</v>
      </c>
      <c r="Z644" t="str">
        <f t="shared" si="119"/>
        <v>July</v>
      </c>
      <c r="AA644" t="str">
        <f t="shared" si="120"/>
        <v>August</v>
      </c>
    </row>
    <row r="645" spans="1:27" ht="30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14" t="s">
        <v>8219</v>
      </c>
      <c r="G645" t="s">
        <v>8224</v>
      </c>
      <c r="H645" t="s">
        <v>8246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110"/>
        <v>105.80799999999999</v>
      </c>
      <c r="P645" s="6">
        <f t="shared" si="111"/>
        <v>174.02631578947367</v>
      </c>
      <c r="Q645" t="str">
        <f t="shared" si="112"/>
        <v>technology</v>
      </c>
      <c r="R645" t="str">
        <f t="shared" si="113"/>
        <v>wearables</v>
      </c>
      <c r="S645" s="28">
        <f t="shared" si="114"/>
        <v>42100.43373842592</v>
      </c>
      <c r="T645" s="28">
        <f t="shared" si="115"/>
        <v>42155.43373842592</v>
      </c>
      <c r="U645">
        <f t="shared" si="116"/>
        <v>2015</v>
      </c>
      <c r="V645" s="15">
        <f t="shared" si="117"/>
        <v>42100</v>
      </c>
      <c r="W645" s="15">
        <f t="shared" si="118"/>
        <v>42155</v>
      </c>
      <c r="X645" s="15">
        <v>42100</v>
      </c>
      <c r="Y645" s="15">
        <v>42155</v>
      </c>
      <c r="Z645" t="str">
        <f t="shared" si="119"/>
        <v>April</v>
      </c>
      <c r="AA645" t="str">
        <f t="shared" si="120"/>
        <v>May</v>
      </c>
    </row>
    <row r="646" spans="1:27" ht="45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14" t="s">
        <v>8219</v>
      </c>
      <c r="G646" t="s">
        <v>8224</v>
      </c>
      <c r="H646" t="s">
        <v>8246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110"/>
        <v>300.11791999999997</v>
      </c>
      <c r="P646" s="6">
        <f t="shared" si="111"/>
        <v>73.486268364348675</v>
      </c>
      <c r="Q646" t="str">
        <f t="shared" si="112"/>
        <v>technology</v>
      </c>
      <c r="R646" t="str">
        <f t="shared" si="113"/>
        <v>wearables</v>
      </c>
      <c r="S646" s="28">
        <f t="shared" si="114"/>
        <v>41898.457627314812</v>
      </c>
      <c r="T646" s="28">
        <f t="shared" si="115"/>
        <v>41940.833333333328</v>
      </c>
      <c r="U646">
        <f t="shared" si="116"/>
        <v>2014</v>
      </c>
      <c r="V646" s="15">
        <f t="shared" si="117"/>
        <v>41898</v>
      </c>
      <c r="W646" s="15">
        <f t="shared" si="118"/>
        <v>41940</v>
      </c>
      <c r="X646" s="15">
        <v>41898</v>
      </c>
      <c r="Y646" s="15">
        <v>41940</v>
      </c>
      <c r="Z646" t="str">
        <f t="shared" si="119"/>
        <v>September</v>
      </c>
      <c r="AA646" t="str">
        <f t="shared" si="120"/>
        <v>October</v>
      </c>
    </row>
    <row r="647" spans="1:27" ht="30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14" t="s">
        <v>8219</v>
      </c>
      <c r="G647" t="s">
        <v>8224</v>
      </c>
      <c r="H647" t="s">
        <v>8246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110"/>
        <v>278.7</v>
      </c>
      <c r="P647" s="6">
        <f t="shared" si="111"/>
        <v>23.518987341772153</v>
      </c>
      <c r="Q647" t="str">
        <f t="shared" si="112"/>
        <v>technology</v>
      </c>
      <c r="R647" t="str">
        <f t="shared" si="113"/>
        <v>wearables</v>
      </c>
      <c r="S647" s="28">
        <f t="shared" si="114"/>
        <v>42563.817986111106</v>
      </c>
      <c r="T647" s="28">
        <f t="shared" si="115"/>
        <v>42593.817986111106</v>
      </c>
      <c r="U647">
        <f t="shared" si="116"/>
        <v>2016</v>
      </c>
      <c r="V647" s="15">
        <f t="shared" si="117"/>
        <v>42563</v>
      </c>
      <c r="W647" s="15">
        <f t="shared" si="118"/>
        <v>42593</v>
      </c>
      <c r="X647" s="15">
        <v>42563</v>
      </c>
      <c r="Y647" s="15">
        <v>42593</v>
      </c>
      <c r="Z647" t="str">
        <f t="shared" si="119"/>
        <v>July</v>
      </c>
      <c r="AA647" t="str">
        <f t="shared" si="120"/>
        <v>August</v>
      </c>
    </row>
    <row r="648" spans="1:27" ht="45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14" t="s">
        <v>8219</v>
      </c>
      <c r="G648" t="s">
        <v>8224</v>
      </c>
      <c r="H648" t="s">
        <v>8246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110"/>
        <v>131.87625</v>
      </c>
      <c r="P648" s="6">
        <f t="shared" si="111"/>
        <v>39.074444444444445</v>
      </c>
      <c r="Q648" t="str">
        <f t="shared" si="112"/>
        <v>technology</v>
      </c>
      <c r="R648" t="str">
        <f t="shared" si="113"/>
        <v>wearables</v>
      </c>
      <c r="S648" s="28">
        <f t="shared" si="114"/>
        <v>41832.644293981481</v>
      </c>
      <c r="T648" s="28">
        <f t="shared" si="115"/>
        <v>41862.644293981481</v>
      </c>
      <c r="U648">
        <f t="shared" si="116"/>
        <v>2014</v>
      </c>
      <c r="V648" s="15">
        <f t="shared" si="117"/>
        <v>41832</v>
      </c>
      <c r="W648" s="15">
        <f t="shared" si="118"/>
        <v>41862</v>
      </c>
      <c r="X648" s="15">
        <v>41832</v>
      </c>
      <c r="Y648" s="15">
        <v>41862</v>
      </c>
      <c r="Z648" t="str">
        <f t="shared" si="119"/>
        <v>July</v>
      </c>
      <c r="AA648" t="str">
        <f t="shared" si="120"/>
        <v>August</v>
      </c>
    </row>
    <row r="649" spans="1:27" ht="45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14" t="s">
        <v>8219</v>
      </c>
      <c r="G649" t="s">
        <v>8229</v>
      </c>
      <c r="H649" t="s">
        <v>8251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110"/>
        <v>107.05</v>
      </c>
      <c r="P649" s="6">
        <f t="shared" si="111"/>
        <v>125.94117647058823</v>
      </c>
      <c r="Q649" t="str">
        <f t="shared" si="112"/>
        <v>technology</v>
      </c>
      <c r="R649" t="str">
        <f t="shared" si="113"/>
        <v>wearables</v>
      </c>
      <c r="S649" s="28">
        <f t="shared" si="114"/>
        <v>42416.559594907405</v>
      </c>
      <c r="T649" s="28">
        <f t="shared" si="115"/>
        <v>42446.517928240741</v>
      </c>
      <c r="U649">
        <f t="shared" si="116"/>
        <v>2016</v>
      </c>
      <c r="V649" s="15">
        <f t="shared" si="117"/>
        <v>42416</v>
      </c>
      <c r="W649" s="15">
        <f t="shared" si="118"/>
        <v>42446</v>
      </c>
      <c r="X649" s="15">
        <v>42416</v>
      </c>
      <c r="Y649" s="15">
        <v>42446</v>
      </c>
      <c r="Z649" t="str">
        <f t="shared" si="119"/>
        <v>February</v>
      </c>
      <c r="AA649" t="str">
        <f t="shared" si="120"/>
        <v>March</v>
      </c>
    </row>
    <row r="650" spans="1:27" ht="30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14" t="s">
        <v>8219</v>
      </c>
      <c r="G650" t="s">
        <v>8224</v>
      </c>
      <c r="H650" t="s">
        <v>8246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110"/>
        <v>126.82285714285715</v>
      </c>
      <c r="P650" s="6">
        <f t="shared" si="111"/>
        <v>1644</v>
      </c>
      <c r="Q650" t="str">
        <f t="shared" si="112"/>
        <v>technology</v>
      </c>
      <c r="R650" t="str">
        <f t="shared" si="113"/>
        <v>wearables</v>
      </c>
      <c r="S650" s="28">
        <f t="shared" si="114"/>
        <v>41891.485046296293</v>
      </c>
      <c r="T650" s="28">
        <f t="shared" si="115"/>
        <v>41926.485046296293</v>
      </c>
      <c r="U650">
        <f t="shared" si="116"/>
        <v>2014</v>
      </c>
      <c r="V650" s="15">
        <f t="shared" si="117"/>
        <v>41891</v>
      </c>
      <c r="W650" s="15">
        <f t="shared" si="118"/>
        <v>41926</v>
      </c>
      <c r="X650" s="15">
        <v>41891</v>
      </c>
      <c r="Y650" s="15">
        <v>41926</v>
      </c>
      <c r="Z650" t="str">
        <f t="shared" si="119"/>
        <v>September</v>
      </c>
      <c r="AA650" t="str">
        <f t="shared" si="120"/>
        <v>October</v>
      </c>
    </row>
    <row r="651" spans="1:27" ht="45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14" t="s">
        <v>8219</v>
      </c>
      <c r="G651" t="s">
        <v>8224</v>
      </c>
      <c r="H651" t="s">
        <v>8246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110"/>
        <v>139.96</v>
      </c>
      <c r="P651" s="6">
        <f t="shared" si="111"/>
        <v>42.670731707317074</v>
      </c>
      <c r="Q651" t="str">
        <f t="shared" si="112"/>
        <v>technology</v>
      </c>
      <c r="R651" t="str">
        <f t="shared" si="113"/>
        <v>wearables</v>
      </c>
      <c r="S651" s="28">
        <f t="shared" si="114"/>
        <v>41877.703854166662</v>
      </c>
      <c r="T651" s="28">
        <f t="shared" si="115"/>
        <v>41898.703854166662</v>
      </c>
      <c r="U651">
        <f t="shared" si="116"/>
        <v>2014</v>
      </c>
      <c r="V651" s="15">
        <f t="shared" si="117"/>
        <v>41877</v>
      </c>
      <c r="W651" s="15">
        <f t="shared" si="118"/>
        <v>41898</v>
      </c>
      <c r="X651" s="15">
        <v>41877</v>
      </c>
      <c r="Y651" s="15">
        <v>41898</v>
      </c>
      <c r="Z651" t="str">
        <f t="shared" si="119"/>
        <v>August</v>
      </c>
      <c r="AA651" t="str">
        <f t="shared" si="120"/>
        <v>September</v>
      </c>
    </row>
    <row r="652" spans="1:27" ht="45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14" t="s">
        <v>8219</v>
      </c>
      <c r="G652" t="s">
        <v>8224</v>
      </c>
      <c r="H652" t="s">
        <v>8246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110"/>
        <v>112.4</v>
      </c>
      <c r="P652" s="6">
        <f t="shared" si="111"/>
        <v>35.125</v>
      </c>
      <c r="Q652" t="str">
        <f t="shared" si="112"/>
        <v>technology</v>
      </c>
      <c r="R652" t="str">
        <f t="shared" si="113"/>
        <v>wearables</v>
      </c>
      <c r="S652" s="28">
        <f t="shared" si="114"/>
        <v>41931.828518518516</v>
      </c>
      <c r="T652" s="28">
        <f t="shared" si="115"/>
        <v>41991.870185185187</v>
      </c>
      <c r="U652">
        <f t="shared" si="116"/>
        <v>2014</v>
      </c>
      <c r="V652" s="15">
        <f t="shared" si="117"/>
        <v>41931</v>
      </c>
      <c r="W652" s="15">
        <f t="shared" si="118"/>
        <v>41991</v>
      </c>
      <c r="X652" s="15">
        <v>41931</v>
      </c>
      <c r="Y652" s="15">
        <v>41991</v>
      </c>
      <c r="Z652" t="str">
        <f t="shared" si="119"/>
        <v>October</v>
      </c>
      <c r="AA652" t="str">
        <f t="shared" si="120"/>
        <v>December</v>
      </c>
    </row>
    <row r="653" spans="1:27" ht="45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14" t="s">
        <v>8219</v>
      </c>
      <c r="G653" t="s">
        <v>8224</v>
      </c>
      <c r="H653" t="s">
        <v>8246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110"/>
        <v>100.52799999999999</v>
      </c>
      <c r="P653" s="6">
        <f t="shared" si="111"/>
        <v>239.35238095238094</v>
      </c>
      <c r="Q653" t="str">
        <f t="shared" si="112"/>
        <v>technology</v>
      </c>
      <c r="R653" t="str">
        <f t="shared" si="113"/>
        <v>wearables</v>
      </c>
      <c r="S653" s="28">
        <f t="shared" si="114"/>
        <v>41955.809155092589</v>
      </c>
      <c r="T653" s="28">
        <f t="shared" si="115"/>
        <v>41985.809155092589</v>
      </c>
      <c r="U653">
        <f t="shared" si="116"/>
        <v>2014</v>
      </c>
      <c r="V653" s="15">
        <f t="shared" si="117"/>
        <v>41955</v>
      </c>
      <c r="W653" s="15">
        <f t="shared" si="118"/>
        <v>41985</v>
      </c>
      <c r="X653" s="15">
        <v>41955</v>
      </c>
      <c r="Y653" s="15">
        <v>41985</v>
      </c>
      <c r="Z653" t="str">
        <f t="shared" si="119"/>
        <v>November</v>
      </c>
      <c r="AA653" t="str">
        <f t="shared" si="120"/>
        <v>December</v>
      </c>
    </row>
    <row r="654" spans="1:27" ht="45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14" t="s">
        <v>8219</v>
      </c>
      <c r="G654" t="s">
        <v>8224</v>
      </c>
      <c r="H654" t="s">
        <v>8246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110"/>
        <v>100.46666666666665</v>
      </c>
      <c r="P654" s="6">
        <f t="shared" si="111"/>
        <v>107.64285714285714</v>
      </c>
      <c r="Q654" t="str">
        <f t="shared" si="112"/>
        <v>technology</v>
      </c>
      <c r="R654" t="str">
        <f t="shared" si="113"/>
        <v>wearables</v>
      </c>
      <c r="S654" s="28">
        <f t="shared" si="114"/>
        <v>42675.482060185182</v>
      </c>
      <c r="T654" s="28">
        <f t="shared" si="115"/>
        <v>42705.523726851847</v>
      </c>
      <c r="U654">
        <f t="shared" si="116"/>
        <v>2016</v>
      </c>
      <c r="V654" s="15">
        <f t="shared" si="117"/>
        <v>42675</v>
      </c>
      <c r="W654" s="15">
        <f t="shared" si="118"/>
        <v>42705</v>
      </c>
      <c r="X654" s="15">
        <v>42675</v>
      </c>
      <c r="Y654" s="15">
        <v>42705</v>
      </c>
      <c r="Z654" t="str">
        <f t="shared" si="119"/>
        <v>November</v>
      </c>
      <c r="AA654" t="str">
        <f t="shared" si="120"/>
        <v>December</v>
      </c>
    </row>
    <row r="655" spans="1:27" ht="45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14" t="s">
        <v>8219</v>
      </c>
      <c r="G655" t="s">
        <v>8224</v>
      </c>
      <c r="H655" t="s">
        <v>8246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110"/>
        <v>141.446</v>
      </c>
      <c r="P655" s="6">
        <f t="shared" si="111"/>
        <v>95.830623306233065</v>
      </c>
      <c r="Q655" t="str">
        <f t="shared" si="112"/>
        <v>technology</v>
      </c>
      <c r="R655" t="str">
        <f t="shared" si="113"/>
        <v>wearables</v>
      </c>
      <c r="S655" s="28">
        <f t="shared" si="114"/>
        <v>42199.410185185181</v>
      </c>
      <c r="T655" s="28">
        <f t="shared" si="115"/>
        <v>42236.410185185181</v>
      </c>
      <c r="U655">
        <f t="shared" si="116"/>
        <v>2015</v>
      </c>
      <c r="V655" s="15">
        <f t="shared" si="117"/>
        <v>42199</v>
      </c>
      <c r="W655" s="15">
        <f t="shared" si="118"/>
        <v>42236</v>
      </c>
      <c r="X655" s="15">
        <v>42199</v>
      </c>
      <c r="Y655" s="15">
        <v>42236</v>
      </c>
      <c r="Z655" t="str">
        <f t="shared" si="119"/>
        <v>July</v>
      </c>
      <c r="AA655" t="str">
        <f t="shared" si="120"/>
        <v>August</v>
      </c>
    </row>
    <row r="656" spans="1:27" ht="45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14" t="s">
        <v>8219</v>
      </c>
      <c r="G656" t="s">
        <v>8224</v>
      </c>
      <c r="H656" t="s">
        <v>8246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110"/>
        <v>267.29166666666669</v>
      </c>
      <c r="P656" s="6">
        <f t="shared" si="111"/>
        <v>31.663376110562684</v>
      </c>
      <c r="Q656" t="str">
        <f t="shared" si="112"/>
        <v>technology</v>
      </c>
      <c r="R656" t="str">
        <f t="shared" si="113"/>
        <v>wearables</v>
      </c>
      <c r="S656" s="28">
        <f t="shared" si="114"/>
        <v>42163.748993055553</v>
      </c>
      <c r="T656" s="28">
        <f t="shared" si="115"/>
        <v>42193.748993055553</v>
      </c>
      <c r="U656">
        <f t="shared" si="116"/>
        <v>2015</v>
      </c>
      <c r="V656" s="15">
        <f t="shared" si="117"/>
        <v>42163</v>
      </c>
      <c r="W656" s="15">
        <f t="shared" si="118"/>
        <v>42193</v>
      </c>
      <c r="X656" s="15">
        <v>42163</v>
      </c>
      <c r="Y656" s="15">
        <v>42193</v>
      </c>
      <c r="Z656" t="str">
        <f t="shared" si="119"/>
        <v>June</v>
      </c>
      <c r="AA656" t="str">
        <f t="shared" si="120"/>
        <v>July</v>
      </c>
    </row>
    <row r="657" spans="1:27" ht="45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14" t="s">
        <v>8219</v>
      </c>
      <c r="G657" t="s">
        <v>8224</v>
      </c>
      <c r="H657" t="s">
        <v>8246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110"/>
        <v>146.88749999999999</v>
      </c>
      <c r="P657" s="6">
        <f t="shared" si="111"/>
        <v>42.886861313868614</v>
      </c>
      <c r="Q657" t="str">
        <f t="shared" si="112"/>
        <v>technology</v>
      </c>
      <c r="R657" t="str">
        <f t="shared" si="113"/>
        <v>wearables</v>
      </c>
      <c r="S657" s="28">
        <f t="shared" si="114"/>
        <v>42045.748981481483</v>
      </c>
      <c r="T657" s="28">
        <f t="shared" si="115"/>
        <v>42075.707314814812</v>
      </c>
      <c r="U657">
        <f t="shared" si="116"/>
        <v>2015</v>
      </c>
      <c r="V657" s="15">
        <f t="shared" si="117"/>
        <v>42045</v>
      </c>
      <c r="W657" s="15">
        <f t="shared" si="118"/>
        <v>42075</v>
      </c>
      <c r="X657" s="15">
        <v>42045</v>
      </c>
      <c r="Y657" s="15">
        <v>42075</v>
      </c>
      <c r="Z657" t="str">
        <f t="shared" si="119"/>
        <v>February</v>
      </c>
      <c r="AA657" t="str">
        <f t="shared" si="120"/>
        <v>March</v>
      </c>
    </row>
    <row r="658" spans="1:27" ht="45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14" t="s">
        <v>8219</v>
      </c>
      <c r="G658" t="s">
        <v>8224</v>
      </c>
      <c r="H658" t="s">
        <v>8246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110"/>
        <v>213.56</v>
      </c>
      <c r="P658" s="6">
        <f t="shared" si="111"/>
        <v>122.73563218390805</v>
      </c>
      <c r="Q658" t="str">
        <f t="shared" si="112"/>
        <v>technology</v>
      </c>
      <c r="R658" t="str">
        <f t="shared" si="113"/>
        <v>wearables</v>
      </c>
      <c r="S658" s="28">
        <f t="shared" si="114"/>
        <v>42417.596284722218</v>
      </c>
      <c r="T658" s="28">
        <f t="shared" si="115"/>
        <v>42477.554618055554</v>
      </c>
      <c r="U658">
        <f t="shared" si="116"/>
        <v>2016</v>
      </c>
      <c r="V658" s="15">
        <f t="shared" si="117"/>
        <v>42417</v>
      </c>
      <c r="W658" s="15">
        <f t="shared" si="118"/>
        <v>42477</v>
      </c>
      <c r="X658" s="15">
        <v>42417</v>
      </c>
      <c r="Y658" s="15">
        <v>42477</v>
      </c>
      <c r="Z658" t="str">
        <f t="shared" si="119"/>
        <v>February</v>
      </c>
      <c r="AA658" t="str">
        <f t="shared" si="120"/>
        <v>April</v>
      </c>
    </row>
    <row r="659" spans="1:27" ht="45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14" t="s">
        <v>8219</v>
      </c>
      <c r="G659" t="s">
        <v>8224</v>
      </c>
      <c r="H659" t="s">
        <v>8246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110"/>
        <v>125.69999999999999</v>
      </c>
      <c r="P659" s="6">
        <f t="shared" si="111"/>
        <v>190.45454545454547</v>
      </c>
      <c r="Q659" t="str">
        <f t="shared" si="112"/>
        <v>technology</v>
      </c>
      <c r="R659" t="str">
        <f t="shared" si="113"/>
        <v>wearables</v>
      </c>
      <c r="S659" s="28">
        <f t="shared" si="114"/>
        <v>42331.637407407405</v>
      </c>
      <c r="T659" s="28">
        <f t="shared" si="115"/>
        <v>42361.637407407405</v>
      </c>
      <c r="U659">
        <f t="shared" si="116"/>
        <v>2015</v>
      </c>
      <c r="V659" s="15">
        <f t="shared" si="117"/>
        <v>42331</v>
      </c>
      <c r="W659" s="15">
        <f t="shared" si="118"/>
        <v>42361</v>
      </c>
      <c r="X659" s="15">
        <v>42331</v>
      </c>
      <c r="Y659" s="15">
        <v>42361</v>
      </c>
      <c r="Z659" t="str">
        <f t="shared" si="119"/>
        <v>November</v>
      </c>
      <c r="AA659" t="str">
        <f t="shared" si="120"/>
        <v>December</v>
      </c>
    </row>
    <row r="660" spans="1:27" ht="45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14" t="s">
        <v>8219</v>
      </c>
      <c r="G660" t="s">
        <v>8224</v>
      </c>
      <c r="H660" t="s">
        <v>8246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110"/>
        <v>104.46206037108834</v>
      </c>
      <c r="P660" s="6">
        <f t="shared" si="111"/>
        <v>109.33695652173913</v>
      </c>
      <c r="Q660" t="str">
        <f t="shared" si="112"/>
        <v>technology</v>
      </c>
      <c r="R660" t="str">
        <f t="shared" si="113"/>
        <v>wearables</v>
      </c>
      <c r="S660" s="28">
        <f t="shared" si="114"/>
        <v>42178.952418981477</v>
      </c>
      <c r="T660" s="28">
        <f t="shared" si="115"/>
        <v>42211.541666666664</v>
      </c>
      <c r="U660">
        <f t="shared" si="116"/>
        <v>2015</v>
      </c>
      <c r="V660" s="15">
        <f t="shared" si="117"/>
        <v>42178</v>
      </c>
      <c r="W660" s="15">
        <f t="shared" si="118"/>
        <v>42211</v>
      </c>
      <c r="X660" s="15">
        <v>42178</v>
      </c>
      <c r="Y660" s="15">
        <v>42211</v>
      </c>
      <c r="Z660" t="str">
        <f t="shared" si="119"/>
        <v>June</v>
      </c>
      <c r="AA660" t="str">
        <f t="shared" si="120"/>
        <v>July</v>
      </c>
    </row>
    <row r="661" spans="1:27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14" t="s">
        <v>8219</v>
      </c>
      <c r="G661" t="s">
        <v>8224</v>
      </c>
      <c r="H661" t="s">
        <v>8246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110"/>
        <v>100.56666666666668</v>
      </c>
      <c r="P661" s="6">
        <f t="shared" si="111"/>
        <v>143.66666666666666</v>
      </c>
      <c r="Q661" t="str">
        <f t="shared" si="112"/>
        <v>technology</v>
      </c>
      <c r="R661" t="str">
        <f t="shared" si="113"/>
        <v>wearables</v>
      </c>
      <c r="S661" s="28">
        <f t="shared" si="114"/>
        <v>42209.385358796295</v>
      </c>
      <c r="T661" s="28">
        <f t="shared" si="115"/>
        <v>42239.385358796295</v>
      </c>
      <c r="U661">
        <f t="shared" si="116"/>
        <v>2015</v>
      </c>
      <c r="V661" s="15">
        <f t="shared" si="117"/>
        <v>42209</v>
      </c>
      <c r="W661" s="15">
        <f t="shared" si="118"/>
        <v>42239</v>
      </c>
      <c r="X661" s="15">
        <v>42209</v>
      </c>
      <c r="Y661" s="15">
        <v>42239</v>
      </c>
      <c r="Z661" t="str">
        <f t="shared" si="119"/>
        <v>July</v>
      </c>
      <c r="AA661" t="str">
        <f t="shared" si="120"/>
        <v>August</v>
      </c>
    </row>
    <row r="662" spans="1:27" ht="45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14" t="s">
        <v>8221</v>
      </c>
      <c r="G662" t="s">
        <v>8224</v>
      </c>
      <c r="H662" t="s">
        <v>8246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110"/>
        <v>3.0579999999999998</v>
      </c>
      <c r="P662" s="6">
        <f t="shared" si="111"/>
        <v>84.944444444444443</v>
      </c>
      <c r="Q662" t="str">
        <f t="shared" si="112"/>
        <v>technology</v>
      </c>
      <c r="R662" t="str">
        <f t="shared" si="113"/>
        <v>wearables</v>
      </c>
      <c r="S662" s="28">
        <f t="shared" si="114"/>
        <v>41922.533321759256</v>
      </c>
      <c r="T662" s="28">
        <f t="shared" si="115"/>
        <v>41952.57498842592</v>
      </c>
      <c r="U662">
        <f t="shared" si="116"/>
        <v>2014</v>
      </c>
      <c r="V662" s="15">
        <f t="shared" si="117"/>
        <v>41922</v>
      </c>
      <c r="W662" s="15">
        <f t="shared" si="118"/>
        <v>41952</v>
      </c>
      <c r="X662" s="15">
        <v>41922</v>
      </c>
      <c r="Y662" s="15">
        <v>41952</v>
      </c>
      <c r="Z662" t="str">
        <f t="shared" si="119"/>
        <v>October</v>
      </c>
      <c r="AA662" t="str">
        <f t="shared" si="120"/>
        <v>November</v>
      </c>
    </row>
    <row r="663" spans="1:27" ht="45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14" t="s">
        <v>8221</v>
      </c>
      <c r="G663" t="s">
        <v>8224</v>
      </c>
      <c r="H663" t="s">
        <v>8246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110"/>
        <v>0.95</v>
      </c>
      <c r="P663" s="6">
        <f t="shared" si="111"/>
        <v>10.555555555555555</v>
      </c>
      <c r="Q663" t="str">
        <f t="shared" si="112"/>
        <v>technology</v>
      </c>
      <c r="R663" t="str">
        <f t="shared" si="113"/>
        <v>wearables</v>
      </c>
      <c r="S663" s="28">
        <f t="shared" si="114"/>
        <v>42636.437025462961</v>
      </c>
      <c r="T663" s="28">
        <f t="shared" si="115"/>
        <v>42666.437025462961</v>
      </c>
      <c r="U663">
        <f t="shared" si="116"/>
        <v>2016</v>
      </c>
      <c r="V663" s="15">
        <f t="shared" si="117"/>
        <v>42636</v>
      </c>
      <c r="W663" s="15">
        <f t="shared" si="118"/>
        <v>42666</v>
      </c>
      <c r="X663" s="15">
        <v>42636</v>
      </c>
      <c r="Y663" s="15">
        <v>42666</v>
      </c>
      <c r="Z663" t="str">
        <f t="shared" si="119"/>
        <v>September</v>
      </c>
      <c r="AA663" t="str">
        <f t="shared" si="120"/>
        <v>October</v>
      </c>
    </row>
    <row r="664" spans="1:27" ht="30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14" t="s">
        <v>8221</v>
      </c>
      <c r="G664" t="s">
        <v>8224</v>
      </c>
      <c r="H664" t="s">
        <v>8246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110"/>
        <v>0.4</v>
      </c>
      <c r="P664" s="6">
        <f t="shared" si="111"/>
        <v>39</v>
      </c>
      <c r="Q664" t="str">
        <f t="shared" si="112"/>
        <v>technology</v>
      </c>
      <c r="R664" t="str">
        <f t="shared" si="113"/>
        <v>wearables</v>
      </c>
      <c r="S664" s="28">
        <f t="shared" si="114"/>
        <v>41990.229710648149</v>
      </c>
      <c r="T664" s="28">
        <f t="shared" si="115"/>
        <v>42020.229710648149</v>
      </c>
      <c r="U664">
        <f t="shared" si="116"/>
        <v>2014</v>
      </c>
      <c r="V664" s="15">
        <f t="shared" si="117"/>
        <v>41990</v>
      </c>
      <c r="W664" s="15">
        <f t="shared" si="118"/>
        <v>42020</v>
      </c>
      <c r="X664" s="15">
        <v>41990</v>
      </c>
      <c r="Y664" s="15">
        <v>42020</v>
      </c>
      <c r="Z664" t="str">
        <f t="shared" si="119"/>
        <v>December</v>
      </c>
      <c r="AA664" t="str">
        <f t="shared" si="120"/>
        <v>January</v>
      </c>
    </row>
    <row r="665" spans="1:27" ht="45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14" t="s">
        <v>8221</v>
      </c>
      <c r="G665" t="s">
        <v>8232</v>
      </c>
      <c r="H665" t="s">
        <v>8253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110"/>
        <v>0.35000000000000003</v>
      </c>
      <c r="P665" s="6">
        <f t="shared" si="111"/>
        <v>100</v>
      </c>
      <c r="Q665" t="str">
        <f t="shared" si="112"/>
        <v>technology</v>
      </c>
      <c r="R665" t="str">
        <f t="shared" si="113"/>
        <v>wearables</v>
      </c>
      <c r="S665" s="28">
        <f t="shared" si="114"/>
        <v>42173.634907407402</v>
      </c>
      <c r="T665" s="28">
        <f t="shared" si="115"/>
        <v>42203.634907407402</v>
      </c>
      <c r="U665">
        <f t="shared" si="116"/>
        <v>2015</v>
      </c>
      <c r="V665" s="15">
        <f t="shared" si="117"/>
        <v>42173</v>
      </c>
      <c r="W665" s="15">
        <f t="shared" si="118"/>
        <v>42203</v>
      </c>
      <c r="X665" s="15">
        <v>42173</v>
      </c>
      <c r="Y665" s="15">
        <v>42203</v>
      </c>
      <c r="Z665" t="str">
        <f t="shared" si="119"/>
        <v>June</v>
      </c>
      <c r="AA665" t="str">
        <f t="shared" si="120"/>
        <v>July</v>
      </c>
    </row>
    <row r="666" spans="1:27" ht="45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14" t="s">
        <v>8221</v>
      </c>
      <c r="G666" t="s">
        <v>8224</v>
      </c>
      <c r="H666" t="s">
        <v>8246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110"/>
        <v>7.5333333333333332</v>
      </c>
      <c r="P666" s="6">
        <f t="shared" si="111"/>
        <v>31.172413793103448</v>
      </c>
      <c r="Q666" t="str">
        <f t="shared" si="112"/>
        <v>technology</v>
      </c>
      <c r="R666" t="str">
        <f t="shared" si="113"/>
        <v>wearables</v>
      </c>
      <c r="S666" s="28">
        <f t="shared" si="114"/>
        <v>42077.458043981482</v>
      </c>
      <c r="T666" s="28">
        <f t="shared" si="115"/>
        <v>42107.458043981482</v>
      </c>
      <c r="U666">
        <f t="shared" si="116"/>
        <v>2015</v>
      </c>
      <c r="V666" s="15">
        <f t="shared" si="117"/>
        <v>42077</v>
      </c>
      <c r="W666" s="15">
        <f t="shared" si="118"/>
        <v>42107</v>
      </c>
      <c r="X666" s="15">
        <v>42077</v>
      </c>
      <c r="Y666" s="15">
        <v>42107</v>
      </c>
      <c r="Z666" t="str">
        <f t="shared" si="119"/>
        <v>March</v>
      </c>
      <c r="AA666" t="str">
        <f t="shared" si="120"/>
        <v>April</v>
      </c>
    </row>
    <row r="667" spans="1:27" ht="45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14" t="s">
        <v>8221</v>
      </c>
      <c r="G667" t="s">
        <v>8224</v>
      </c>
      <c r="H667" t="s">
        <v>8246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110"/>
        <v>18.64</v>
      </c>
      <c r="P667" s="6">
        <f t="shared" si="111"/>
        <v>155.33333333333334</v>
      </c>
      <c r="Q667" t="str">
        <f t="shared" si="112"/>
        <v>technology</v>
      </c>
      <c r="R667" t="str">
        <f t="shared" si="113"/>
        <v>wearables</v>
      </c>
      <c r="S667" s="28">
        <f t="shared" si="114"/>
        <v>42688.503020833326</v>
      </c>
      <c r="T667" s="28">
        <f t="shared" si="115"/>
        <v>42748.503020833326</v>
      </c>
      <c r="U667">
        <f t="shared" si="116"/>
        <v>2016</v>
      </c>
      <c r="V667" s="15">
        <f t="shared" si="117"/>
        <v>42688</v>
      </c>
      <c r="W667" s="15">
        <f t="shared" si="118"/>
        <v>42748</v>
      </c>
      <c r="X667" s="15">
        <v>42688</v>
      </c>
      <c r="Y667" s="15">
        <v>42748</v>
      </c>
      <c r="Z667" t="str">
        <f t="shared" si="119"/>
        <v>November</v>
      </c>
      <c r="AA667" t="str">
        <f t="shared" si="120"/>
        <v>January</v>
      </c>
    </row>
    <row r="668" spans="1:27" ht="45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14" t="s">
        <v>8221</v>
      </c>
      <c r="G668" t="s">
        <v>8224</v>
      </c>
      <c r="H668" t="s">
        <v>8246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110"/>
        <v>4.0000000000000001E-3</v>
      </c>
      <c r="P668" s="6">
        <f t="shared" si="111"/>
        <v>2</v>
      </c>
      <c r="Q668" t="str">
        <f t="shared" si="112"/>
        <v>technology</v>
      </c>
      <c r="R668" t="str">
        <f t="shared" si="113"/>
        <v>wearables</v>
      </c>
      <c r="S668" s="28">
        <f t="shared" si="114"/>
        <v>41838.623819444438</v>
      </c>
      <c r="T668" s="28">
        <f t="shared" si="115"/>
        <v>41868.623819444438</v>
      </c>
      <c r="U668">
        <f t="shared" si="116"/>
        <v>2014</v>
      </c>
      <c r="V668" s="15">
        <f t="shared" si="117"/>
        <v>41838</v>
      </c>
      <c r="W668" s="15">
        <f t="shared" si="118"/>
        <v>41868</v>
      </c>
      <c r="X668" s="15">
        <v>41838</v>
      </c>
      <c r="Y668" s="15">
        <v>41868</v>
      </c>
      <c r="Z668" t="str">
        <f t="shared" si="119"/>
        <v>July</v>
      </c>
      <c r="AA668" t="str">
        <f t="shared" si="120"/>
        <v>August</v>
      </c>
    </row>
    <row r="669" spans="1:27" ht="45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14" t="s">
        <v>8221</v>
      </c>
      <c r="G669" t="s">
        <v>8237</v>
      </c>
      <c r="H669" t="s">
        <v>8249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110"/>
        <v>10.02</v>
      </c>
      <c r="P669" s="6">
        <f t="shared" si="111"/>
        <v>178.92857142857142</v>
      </c>
      <c r="Q669" t="str">
        <f t="shared" si="112"/>
        <v>technology</v>
      </c>
      <c r="R669" t="str">
        <f t="shared" si="113"/>
        <v>wearables</v>
      </c>
      <c r="S669" s="28">
        <f t="shared" si="114"/>
        <v>42632.165081018517</v>
      </c>
      <c r="T669" s="28">
        <f t="shared" si="115"/>
        <v>42672.165081018517</v>
      </c>
      <c r="U669">
        <f t="shared" si="116"/>
        <v>2016</v>
      </c>
      <c r="V669" s="15">
        <f t="shared" si="117"/>
        <v>42632</v>
      </c>
      <c r="W669" s="15">
        <f t="shared" si="118"/>
        <v>42672</v>
      </c>
      <c r="X669" s="15">
        <v>42632</v>
      </c>
      <c r="Y669" s="15">
        <v>42672</v>
      </c>
      <c r="Z669" t="str">
        <f t="shared" si="119"/>
        <v>September</v>
      </c>
      <c r="AA669" t="str">
        <f t="shared" si="120"/>
        <v>October</v>
      </c>
    </row>
    <row r="670" spans="1:27" ht="45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14" t="s">
        <v>8221</v>
      </c>
      <c r="G670" t="s">
        <v>8224</v>
      </c>
      <c r="H670" t="s">
        <v>8246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110"/>
        <v>4.5600000000000005</v>
      </c>
      <c r="P670" s="6">
        <f t="shared" si="111"/>
        <v>27.36</v>
      </c>
      <c r="Q670" t="str">
        <f t="shared" si="112"/>
        <v>technology</v>
      </c>
      <c r="R670" t="str">
        <f t="shared" si="113"/>
        <v>wearables</v>
      </c>
      <c r="S670" s="28">
        <f t="shared" si="114"/>
        <v>42090.622939814813</v>
      </c>
      <c r="T670" s="28">
        <f t="shared" si="115"/>
        <v>42135.622939814813</v>
      </c>
      <c r="U670">
        <f t="shared" si="116"/>
        <v>2015</v>
      </c>
      <c r="V670" s="15">
        <f t="shared" si="117"/>
        <v>42090</v>
      </c>
      <c r="W670" s="15">
        <f t="shared" si="118"/>
        <v>42135</v>
      </c>
      <c r="X670" s="15">
        <v>42090</v>
      </c>
      <c r="Y670" s="15">
        <v>42135</v>
      </c>
      <c r="Z670" t="str">
        <f t="shared" si="119"/>
        <v>March</v>
      </c>
      <c r="AA670" t="str">
        <f t="shared" si="120"/>
        <v>May</v>
      </c>
    </row>
    <row r="671" spans="1:27" ht="60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14" t="s">
        <v>8221</v>
      </c>
      <c r="G671" t="s">
        <v>8235</v>
      </c>
      <c r="H671" t="s">
        <v>8255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110"/>
        <v>21.5075</v>
      </c>
      <c r="P671" s="6">
        <f t="shared" si="111"/>
        <v>1536.25</v>
      </c>
      <c r="Q671" t="str">
        <f t="shared" si="112"/>
        <v>technology</v>
      </c>
      <c r="R671" t="str">
        <f t="shared" si="113"/>
        <v>wearables</v>
      </c>
      <c r="S671" s="28">
        <f t="shared" si="114"/>
        <v>42527.417337962957</v>
      </c>
      <c r="T671" s="28">
        <f t="shared" si="115"/>
        <v>42557.417337962957</v>
      </c>
      <c r="U671">
        <f t="shared" si="116"/>
        <v>2016</v>
      </c>
      <c r="V671" s="15">
        <f t="shared" si="117"/>
        <v>42527</v>
      </c>
      <c r="W671" s="15">
        <f t="shared" si="118"/>
        <v>42557</v>
      </c>
      <c r="X671" s="15">
        <v>42527</v>
      </c>
      <c r="Y671" s="15">
        <v>42557</v>
      </c>
      <c r="Z671" t="str">
        <f t="shared" si="119"/>
        <v>June</v>
      </c>
      <c r="AA671" t="str">
        <f t="shared" si="120"/>
        <v>July</v>
      </c>
    </row>
    <row r="672" spans="1:27" ht="45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14" t="s">
        <v>8221</v>
      </c>
      <c r="G672" t="s">
        <v>8237</v>
      </c>
      <c r="H672" t="s">
        <v>8249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110"/>
        <v>29.276666666666667</v>
      </c>
      <c r="P672" s="6">
        <f t="shared" si="111"/>
        <v>84.99677419354839</v>
      </c>
      <c r="Q672" t="str">
        <f t="shared" si="112"/>
        <v>technology</v>
      </c>
      <c r="R672" t="str">
        <f t="shared" si="113"/>
        <v>wearables</v>
      </c>
      <c r="S672" s="28">
        <f t="shared" si="114"/>
        <v>42506.501388888886</v>
      </c>
      <c r="T672" s="28">
        <f t="shared" si="115"/>
        <v>42540.131944444445</v>
      </c>
      <c r="U672">
        <f t="shared" si="116"/>
        <v>2016</v>
      </c>
      <c r="V672" s="15">
        <f t="shared" si="117"/>
        <v>42506</v>
      </c>
      <c r="W672" s="15">
        <f t="shared" si="118"/>
        <v>42540</v>
      </c>
      <c r="X672" s="15">
        <v>42506</v>
      </c>
      <c r="Y672" s="15">
        <v>42540</v>
      </c>
      <c r="Z672" t="str">
        <f t="shared" si="119"/>
        <v>May</v>
      </c>
      <c r="AA672" t="str">
        <f t="shared" si="120"/>
        <v>June</v>
      </c>
    </row>
    <row r="673" spans="1:27" ht="45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14" t="s">
        <v>8221</v>
      </c>
      <c r="G673" t="s">
        <v>8224</v>
      </c>
      <c r="H673" t="s">
        <v>8246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110"/>
        <v>39.426666666666662</v>
      </c>
      <c r="P673" s="6">
        <f t="shared" si="111"/>
        <v>788.5333333333333</v>
      </c>
      <c r="Q673" t="str">
        <f t="shared" si="112"/>
        <v>technology</v>
      </c>
      <c r="R673" t="str">
        <f t="shared" si="113"/>
        <v>wearables</v>
      </c>
      <c r="S673" s="28">
        <f t="shared" si="114"/>
        <v>41984.484398148146</v>
      </c>
      <c r="T673" s="28">
        <f t="shared" si="115"/>
        <v>42017.958333333336</v>
      </c>
      <c r="U673">
        <f t="shared" si="116"/>
        <v>2014</v>
      </c>
      <c r="V673" s="15">
        <f t="shared" si="117"/>
        <v>41984</v>
      </c>
      <c r="W673" s="15">
        <f t="shared" si="118"/>
        <v>42017</v>
      </c>
      <c r="X673" s="15">
        <v>41984</v>
      </c>
      <c r="Y673" s="15">
        <v>42017</v>
      </c>
      <c r="Z673" t="str">
        <f t="shared" si="119"/>
        <v>December</v>
      </c>
      <c r="AA673" t="str">
        <f t="shared" si="120"/>
        <v>January</v>
      </c>
    </row>
    <row r="674" spans="1:27" ht="45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14" t="s">
        <v>8221</v>
      </c>
      <c r="G674" t="s">
        <v>8224</v>
      </c>
      <c r="H674" t="s">
        <v>8246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110"/>
        <v>21.628</v>
      </c>
      <c r="P674" s="6">
        <f t="shared" si="111"/>
        <v>50.29767441860465</v>
      </c>
      <c r="Q674" t="str">
        <f t="shared" si="112"/>
        <v>technology</v>
      </c>
      <c r="R674" t="str">
        <f t="shared" si="113"/>
        <v>wearables</v>
      </c>
      <c r="S674" s="28">
        <f t="shared" si="114"/>
        <v>41974.011157407404</v>
      </c>
      <c r="T674" s="28">
        <f t="shared" si="115"/>
        <v>42004.999305555553</v>
      </c>
      <c r="U674">
        <f t="shared" si="116"/>
        <v>2014</v>
      </c>
      <c r="V674" s="15">
        <f t="shared" si="117"/>
        <v>41974</v>
      </c>
      <c r="W674" s="15">
        <f t="shared" si="118"/>
        <v>42004</v>
      </c>
      <c r="X674" s="15">
        <v>41974</v>
      </c>
      <c r="Y674" s="15">
        <v>42004</v>
      </c>
      <c r="Z674" t="str">
        <f t="shared" si="119"/>
        <v>December</v>
      </c>
      <c r="AA674" t="str">
        <f t="shared" si="120"/>
        <v>December</v>
      </c>
    </row>
    <row r="675" spans="1:27" ht="45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14" t="s">
        <v>8221</v>
      </c>
      <c r="G675" t="s">
        <v>8224</v>
      </c>
      <c r="H675" t="s">
        <v>8246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110"/>
        <v>0.20500000000000002</v>
      </c>
      <c r="P675" s="6">
        <f t="shared" si="111"/>
        <v>68.333333333333329</v>
      </c>
      <c r="Q675" t="str">
        <f t="shared" si="112"/>
        <v>technology</v>
      </c>
      <c r="R675" t="str">
        <f t="shared" si="113"/>
        <v>wearables</v>
      </c>
      <c r="S675" s="28">
        <f t="shared" si="114"/>
        <v>41838.6321412037</v>
      </c>
      <c r="T675" s="28">
        <f t="shared" si="115"/>
        <v>41883.6321412037</v>
      </c>
      <c r="U675">
        <f t="shared" si="116"/>
        <v>2014</v>
      </c>
      <c r="V675" s="15">
        <f t="shared" si="117"/>
        <v>41838</v>
      </c>
      <c r="W675" s="15">
        <f t="shared" si="118"/>
        <v>41883</v>
      </c>
      <c r="X675" s="15">
        <v>41838</v>
      </c>
      <c r="Y675" s="15">
        <v>41883</v>
      </c>
      <c r="Z675" t="str">
        <f t="shared" si="119"/>
        <v>July</v>
      </c>
      <c r="AA675" t="str">
        <f t="shared" si="120"/>
        <v>September</v>
      </c>
    </row>
    <row r="676" spans="1:27" ht="30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14" t="s">
        <v>8221</v>
      </c>
      <c r="G676" t="s">
        <v>8224</v>
      </c>
      <c r="H676" t="s">
        <v>8246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110"/>
        <v>0.03</v>
      </c>
      <c r="P676" s="6">
        <f t="shared" si="111"/>
        <v>7.5</v>
      </c>
      <c r="Q676" t="str">
        <f t="shared" si="112"/>
        <v>technology</v>
      </c>
      <c r="R676" t="str">
        <f t="shared" si="113"/>
        <v>wearables</v>
      </c>
      <c r="S676" s="28">
        <f t="shared" si="114"/>
        <v>41802.907719907402</v>
      </c>
      <c r="T676" s="28">
        <f t="shared" si="115"/>
        <v>41862.907719907402</v>
      </c>
      <c r="U676">
        <f t="shared" si="116"/>
        <v>2014</v>
      </c>
      <c r="V676" s="15">
        <f t="shared" si="117"/>
        <v>41802</v>
      </c>
      <c r="W676" s="15">
        <f t="shared" si="118"/>
        <v>41862</v>
      </c>
      <c r="X676" s="15">
        <v>41802</v>
      </c>
      <c r="Y676" s="15">
        <v>41862</v>
      </c>
      <c r="Z676" t="str">
        <f t="shared" si="119"/>
        <v>June</v>
      </c>
      <c r="AA676" t="str">
        <f t="shared" si="120"/>
        <v>August</v>
      </c>
    </row>
    <row r="677" spans="1:27" ht="45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14" t="s">
        <v>8221</v>
      </c>
      <c r="G677" t="s">
        <v>8224</v>
      </c>
      <c r="H677" t="s">
        <v>8246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110"/>
        <v>14.85</v>
      </c>
      <c r="P677" s="6">
        <f t="shared" si="111"/>
        <v>34.269230769230766</v>
      </c>
      <c r="Q677" t="str">
        <f t="shared" si="112"/>
        <v>technology</v>
      </c>
      <c r="R677" t="str">
        <f t="shared" si="113"/>
        <v>wearables</v>
      </c>
      <c r="S677" s="28">
        <f t="shared" si="114"/>
        <v>41975.722268518519</v>
      </c>
      <c r="T677" s="28">
        <f t="shared" si="115"/>
        <v>42005.082638888889</v>
      </c>
      <c r="U677">
        <f t="shared" si="116"/>
        <v>2014</v>
      </c>
      <c r="V677" s="15">
        <f t="shared" si="117"/>
        <v>41975</v>
      </c>
      <c r="W677" s="15">
        <f t="shared" si="118"/>
        <v>42005</v>
      </c>
      <c r="X677" s="15">
        <v>41975</v>
      </c>
      <c r="Y677" s="15">
        <v>42005</v>
      </c>
      <c r="Z677" t="str">
        <f t="shared" si="119"/>
        <v>December</v>
      </c>
      <c r="AA677" t="str">
        <f t="shared" si="120"/>
        <v>January</v>
      </c>
    </row>
    <row r="678" spans="1:27" ht="60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14" t="s">
        <v>8221</v>
      </c>
      <c r="G678" t="s">
        <v>8229</v>
      </c>
      <c r="H678" t="s">
        <v>8251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110"/>
        <v>1.4710000000000001</v>
      </c>
      <c r="P678" s="6">
        <f t="shared" si="111"/>
        <v>61.291666666666664</v>
      </c>
      <c r="Q678" t="str">
        <f t="shared" si="112"/>
        <v>technology</v>
      </c>
      <c r="R678" t="str">
        <f t="shared" si="113"/>
        <v>wearables</v>
      </c>
      <c r="S678" s="28">
        <f t="shared" si="114"/>
        <v>42012.559965277775</v>
      </c>
      <c r="T678" s="28">
        <f t="shared" si="115"/>
        <v>42042.559965277775</v>
      </c>
      <c r="U678">
        <f t="shared" si="116"/>
        <v>2015</v>
      </c>
      <c r="V678" s="15">
        <f t="shared" si="117"/>
        <v>42012</v>
      </c>
      <c r="W678" s="15">
        <f t="shared" si="118"/>
        <v>42042</v>
      </c>
      <c r="X678" s="15">
        <v>42012</v>
      </c>
      <c r="Y678" s="15">
        <v>42042</v>
      </c>
      <c r="Z678" t="str">
        <f t="shared" si="119"/>
        <v>January</v>
      </c>
      <c r="AA678" t="str">
        <f t="shared" si="120"/>
        <v>February</v>
      </c>
    </row>
    <row r="679" spans="1:27" ht="45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14" t="s">
        <v>8221</v>
      </c>
      <c r="G679" t="s">
        <v>8237</v>
      </c>
      <c r="H679" t="s">
        <v>8249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110"/>
        <v>25.584</v>
      </c>
      <c r="P679" s="6">
        <f t="shared" si="111"/>
        <v>133.25</v>
      </c>
      <c r="Q679" t="str">
        <f t="shared" si="112"/>
        <v>technology</v>
      </c>
      <c r="R679" t="str">
        <f t="shared" si="113"/>
        <v>wearables</v>
      </c>
      <c r="S679" s="28">
        <f t="shared" si="114"/>
        <v>42504.195543981477</v>
      </c>
      <c r="T679" s="28">
        <f t="shared" si="115"/>
        <v>42549.195543981477</v>
      </c>
      <c r="U679">
        <f t="shared" si="116"/>
        <v>2016</v>
      </c>
      <c r="V679" s="15">
        <f t="shared" si="117"/>
        <v>42504</v>
      </c>
      <c r="W679" s="15">
        <f t="shared" si="118"/>
        <v>42549</v>
      </c>
      <c r="X679" s="15">
        <v>42504</v>
      </c>
      <c r="Y679" s="15">
        <v>42549</v>
      </c>
      <c r="Z679" t="str">
        <f t="shared" si="119"/>
        <v>May</v>
      </c>
      <c r="AA679" t="str">
        <f t="shared" si="120"/>
        <v>June</v>
      </c>
    </row>
    <row r="680" spans="1:27" ht="45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14" t="s">
        <v>8221</v>
      </c>
      <c r="G680" t="s">
        <v>8224</v>
      </c>
      <c r="H680" t="s">
        <v>8246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110"/>
        <v>3.8206896551724134</v>
      </c>
      <c r="P680" s="6">
        <f t="shared" si="111"/>
        <v>65.17647058823529</v>
      </c>
      <c r="Q680" t="str">
        <f t="shared" si="112"/>
        <v>technology</v>
      </c>
      <c r="R680" t="str">
        <f t="shared" si="113"/>
        <v>wearables</v>
      </c>
      <c r="S680" s="28">
        <f t="shared" si="114"/>
        <v>42481.168263888881</v>
      </c>
      <c r="T680" s="28">
        <f t="shared" si="115"/>
        <v>42511.168263888881</v>
      </c>
      <c r="U680">
        <f t="shared" si="116"/>
        <v>2016</v>
      </c>
      <c r="V680" s="15">
        <f t="shared" si="117"/>
        <v>42481</v>
      </c>
      <c r="W680" s="15">
        <f t="shared" si="118"/>
        <v>42511</v>
      </c>
      <c r="X680" s="15">
        <v>42481</v>
      </c>
      <c r="Y680" s="15">
        <v>42511</v>
      </c>
      <c r="Z680" t="str">
        <f t="shared" si="119"/>
        <v>April</v>
      </c>
      <c r="AA680" t="str">
        <f t="shared" si="120"/>
        <v>May</v>
      </c>
    </row>
    <row r="681" spans="1:27" ht="45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14" t="s">
        <v>8221</v>
      </c>
      <c r="G681" t="s">
        <v>8224</v>
      </c>
      <c r="H681" t="s">
        <v>8246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110"/>
        <v>15.485964912280703</v>
      </c>
      <c r="P681" s="6">
        <f t="shared" si="111"/>
        <v>93.90425531914893</v>
      </c>
      <c r="Q681" t="str">
        <f t="shared" si="112"/>
        <v>technology</v>
      </c>
      <c r="R681" t="str">
        <f t="shared" si="113"/>
        <v>wearables</v>
      </c>
      <c r="S681" s="28">
        <f t="shared" si="114"/>
        <v>42556.487372685187</v>
      </c>
      <c r="T681" s="28">
        <f t="shared" si="115"/>
        <v>42616.487372685187</v>
      </c>
      <c r="U681">
        <f t="shared" si="116"/>
        <v>2016</v>
      </c>
      <c r="V681" s="15">
        <f t="shared" si="117"/>
        <v>42556</v>
      </c>
      <c r="W681" s="15">
        <f t="shared" si="118"/>
        <v>42616</v>
      </c>
      <c r="X681" s="15">
        <v>42556</v>
      </c>
      <c r="Y681" s="15">
        <v>42616</v>
      </c>
      <c r="Z681" t="str">
        <f t="shared" si="119"/>
        <v>July</v>
      </c>
      <c r="AA681" t="str">
        <f t="shared" si="120"/>
        <v>September</v>
      </c>
    </row>
    <row r="682" spans="1:27" ht="45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14" t="s">
        <v>8221</v>
      </c>
      <c r="G682" t="s">
        <v>8224</v>
      </c>
      <c r="H682" t="s">
        <v>8246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110"/>
        <v>25.912000000000003</v>
      </c>
      <c r="P682" s="6">
        <f t="shared" si="111"/>
        <v>150.65116279069767</v>
      </c>
      <c r="Q682" t="str">
        <f t="shared" si="112"/>
        <v>technology</v>
      </c>
      <c r="R682" t="str">
        <f t="shared" si="113"/>
        <v>wearables</v>
      </c>
      <c r="S682" s="28">
        <f t="shared" si="114"/>
        <v>41864.293182870366</v>
      </c>
      <c r="T682" s="28">
        <f t="shared" si="115"/>
        <v>41899.293182870366</v>
      </c>
      <c r="U682">
        <f t="shared" si="116"/>
        <v>2014</v>
      </c>
      <c r="V682" s="15">
        <f t="shared" si="117"/>
        <v>41864</v>
      </c>
      <c r="W682" s="15">
        <f t="shared" si="118"/>
        <v>41899</v>
      </c>
      <c r="X682" s="15">
        <v>41864</v>
      </c>
      <c r="Y682" s="15">
        <v>41899</v>
      </c>
      <c r="Z682" t="str">
        <f t="shared" si="119"/>
        <v>August</v>
      </c>
      <c r="AA682" t="str">
        <f t="shared" si="120"/>
        <v>September</v>
      </c>
    </row>
    <row r="683" spans="1:27" ht="45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14" t="s">
        <v>8221</v>
      </c>
      <c r="G683" t="s">
        <v>8224</v>
      </c>
      <c r="H683" t="s">
        <v>8246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110"/>
        <v>0.04</v>
      </c>
      <c r="P683" s="6">
        <f t="shared" si="111"/>
        <v>1</v>
      </c>
      <c r="Q683" t="str">
        <f t="shared" si="112"/>
        <v>technology</v>
      </c>
      <c r="R683" t="str">
        <f t="shared" si="113"/>
        <v>wearables</v>
      </c>
      <c r="S683" s="28">
        <f t="shared" si="114"/>
        <v>42639.597268518519</v>
      </c>
      <c r="T683" s="28">
        <f t="shared" si="115"/>
        <v>42669.597268518519</v>
      </c>
      <c r="U683">
        <f t="shared" si="116"/>
        <v>2016</v>
      </c>
      <c r="V683" s="15">
        <f t="shared" si="117"/>
        <v>42639</v>
      </c>
      <c r="W683" s="15">
        <f t="shared" si="118"/>
        <v>42669</v>
      </c>
      <c r="X683" s="15">
        <v>42639</v>
      </c>
      <c r="Y683" s="15">
        <v>42669</v>
      </c>
      <c r="Z683" t="str">
        <f t="shared" si="119"/>
        <v>September</v>
      </c>
      <c r="AA683" t="str">
        <f t="shared" si="120"/>
        <v>October</v>
      </c>
    </row>
    <row r="684" spans="1:27" ht="45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14" t="s">
        <v>8221</v>
      </c>
      <c r="G684" t="s">
        <v>8224</v>
      </c>
      <c r="H684" t="s">
        <v>8246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110"/>
        <v>0.106</v>
      </c>
      <c r="P684" s="6">
        <f t="shared" si="111"/>
        <v>13.25</v>
      </c>
      <c r="Q684" t="str">
        <f t="shared" si="112"/>
        <v>technology</v>
      </c>
      <c r="R684" t="str">
        <f t="shared" si="113"/>
        <v>wearables</v>
      </c>
      <c r="S684" s="28">
        <f t="shared" si="114"/>
        <v>42778.556967592587</v>
      </c>
      <c r="T684" s="28">
        <f t="shared" si="115"/>
        <v>42808.515300925923</v>
      </c>
      <c r="U684">
        <f t="shared" si="116"/>
        <v>2017</v>
      </c>
      <c r="V684" s="15">
        <f t="shared" si="117"/>
        <v>42778</v>
      </c>
      <c r="W684" s="15">
        <f t="shared" si="118"/>
        <v>42808</v>
      </c>
      <c r="X684" s="15">
        <v>42778</v>
      </c>
      <c r="Y684" s="15">
        <v>42808</v>
      </c>
      <c r="Z684" t="str">
        <f t="shared" si="119"/>
        <v>February</v>
      </c>
      <c r="AA684" t="str">
        <f t="shared" si="120"/>
        <v>March</v>
      </c>
    </row>
    <row r="685" spans="1:27" ht="45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14" t="s">
        <v>8221</v>
      </c>
      <c r="G685" t="s">
        <v>8224</v>
      </c>
      <c r="H685" t="s">
        <v>8246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110"/>
        <v>0.85142857142857142</v>
      </c>
      <c r="P685" s="6">
        <f t="shared" si="111"/>
        <v>99.333333333333329</v>
      </c>
      <c r="Q685" t="str">
        <f t="shared" si="112"/>
        <v>technology</v>
      </c>
      <c r="R685" t="str">
        <f t="shared" si="113"/>
        <v>wearables</v>
      </c>
      <c r="S685" s="28">
        <f t="shared" si="114"/>
        <v>42634.691712962966</v>
      </c>
      <c r="T685" s="28">
        <f t="shared" si="115"/>
        <v>42674.691712962966</v>
      </c>
      <c r="U685">
        <f t="shared" si="116"/>
        <v>2016</v>
      </c>
      <c r="V685" s="15">
        <f t="shared" si="117"/>
        <v>42634</v>
      </c>
      <c r="W685" s="15">
        <f t="shared" si="118"/>
        <v>42674</v>
      </c>
      <c r="X685" s="15">
        <v>42634</v>
      </c>
      <c r="Y685" s="15">
        <v>42674</v>
      </c>
      <c r="Z685" t="str">
        <f t="shared" si="119"/>
        <v>September</v>
      </c>
      <c r="AA685" t="str">
        <f t="shared" si="120"/>
        <v>October</v>
      </c>
    </row>
    <row r="686" spans="1:27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14" t="s">
        <v>8221</v>
      </c>
      <c r="G686" t="s">
        <v>8224</v>
      </c>
      <c r="H686" t="s">
        <v>8246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110"/>
        <v>7.4837500000000006</v>
      </c>
      <c r="P686" s="6">
        <f t="shared" si="111"/>
        <v>177.39259259259259</v>
      </c>
      <c r="Q686" t="str">
        <f t="shared" si="112"/>
        <v>technology</v>
      </c>
      <c r="R686" t="str">
        <f t="shared" si="113"/>
        <v>wearables</v>
      </c>
      <c r="S686" s="28">
        <f t="shared" si="114"/>
        <v>41809.26494212963</v>
      </c>
      <c r="T686" s="28">
        <f t="shared" si="115"/>
        <v>41844.916666666664</v>
      </c>
      <c r="U686">
        <f t="shared" si="116"/>
        <v>2014</v>
      </c>
      <c r="V686" s="15">
        <f t="shared" si="117"/>
        <v>41809</v>
      </c>
      <c r="W686" s="15">
        <f t="shared" si="118"/>
        <v>41844</v>
      </c>
      <c r="X686" s="15">
        <v>41809</v>
      </c>
      <c r="Y686" s="15">
        <v>41844</v>
      </c>
      <c r="Z686" t="str">
        <f t="shared" si="119"/>
        <v>June</v>
      </c>
      <c r="AA686" t="str">
        <f t="shared" si="120"/>
        <v>July</v>
      </c>
    </row>
    <row r="687" spans="1:27" ht="45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14" t="s">
        <v>8221</v>
      </c>
      <c r="G687" t="s">
        <v>8224</v>
      </c>
      <c r="H687" t="s">
        <v>8246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110"/>
        <v>27.650000000000002</v>
      </c>
      <c r="P687" s="6">
        <f t="shared" si="111"/>
        <v>55.3</v>
      </c>
      <c r="Q687" t="str">
        <f t="shared" si="112"/>
        <v>technology</v>
      </c>
      <c r="R687" t="str">
        <f t="shared" si="113"/>
        <v>wearables</v>
      </c>
      <c r="S687" s="28">
        <f t="shared" si="114"/>
        <v>41971.658240740733</v>
      </c>
      <c r="T687" s="28">
        <f t="shared" si="115"/>
        <v>42016.658240740733</v>
      </c>
      <c r="U687">
        <f t="shared" si="116"/>
        <v>2014</v>
      </c>
      <c r="V687" s="15">
        <f t="shared" si="117"/>
        <v>41971</v>
      </c>
      <c r="W687" s="15">
        <f t="shared" si="118"/>
        <v>42016</v>
      </c>
      <c r="X687" s="15">
        <v>41971</v>
      </c>
      <c r="Y687" s="15">
        <v>42016</v>
      </c>
      <c r="Z687" t="str">
        <f t="shared" si="119"/>
        <v>November</v>
      </c>
      <c r="AA687" t="str">
        <f t="shared" si="120"/>
        <v>January</v>
      </c>
    </row>
    <row r="688" spans="1:27" ht="60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14" t="s">
        <v>8221</v>
      </c>
      <c r="G688" t="s">
        <v>8237</v>
      </c>
      <c r="H688" t="s">
        <v>8249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110"/>
        <v>0</v>
      </c>
      <c r="P688" s="6" t="e">
        <f t="shared" si="111"/>
        <v>#DIV/0!</v>
      </c>
      <c r="Q688" t="str">
        <f t="shared" si="112"/>
        <v>technology</v>
      </c>
      <c r="R688" t="str">
        <f t="shared" si="113"/>
        <v>wearables</v>
      </c>
      <c r="S688" s="28">
        <f t="shared" si="114"/>
        <v>42189.464930555558</v>
      </c>
      <c r="T688" s="28">
        <f t="shared" si="115"/>
        <v>42219.464930555558</v>
      </c>
      <c r="U688">
        <f t="shared" si="116"/>
        <v>2015</v>
      </c>
      <c r="V688" s="15">
        <f t="shared" si="117"/>
        <v>42189</v>
      </c>
      <c r="W688" s="15">
        <f t="shared" si="118"/>
        <v>42219</v>
      </c>
      <c r="X688" s="15">
        <v>42189</v>
      </c>
      <c r="Y688" s="15">
        <v>42219</v>
      </c>
      <c r="Z688" t="str">
        <f t="shared" si="119"/>
        <v>July</v>
      </c>
      <c r="AA688" t="str">
        <f t="shared" si="120"/>
        <v>August</v>
      </c>
    </row>
    <row r="689" spans="1:27" ht="45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14" t="s">
        <v>8221</v>
      </c>
      <c r="G689" t="s">
        <v>8238</v>
      </c>
      <c r="H689" t="s">
        <v>8256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110"/>
        <v>3.55</v>
      </c>
      <c r="P689" s="6">
        <f t="shared" si="111"/>
        <v>591.66666666666663</v>
      </c>
      <c r="Q689" t="str">
        <f t="shared" si="112"/>
        <v>technology</v>
      </c>
      <c r="R689" t="str">
        <f t="shared" si="113"/>
        <v>wearables</v>
      </c>
      <c r="S689" s="28">
        <f t="shared" si="114"/>
        <v>42711.542280092595</v>
      </c>
      <c r="T689" s="28">
        <f t="shared" si="115"/>
        <v>42771.542280092595</v>
      </c>
      <c r="U689">
        <f t="shared" si="116"/>
        <v>2016</v>
      </c>
      <c r="V689" s="15">
        <f t="shared" si="117"/>
        <v>42711</v>
      </c>
      <c r="W689" s="15">
        <f t="shared" si="118"/>
        <v>42771</v>
      </c>
      <c r="X689" s="15">
        <v>42711</v>
      </c>
      <c r="Y689" s="15">
        <v>42771</v>
      </c>
      <c r="Z689" t="str">
        <f t="shared" si="119"/>
        <v>December</v>
      </c>
      <c r="AA689" t="str">
        <f t="shared" si="120"/>
        <v>February</v>
      </c>
    </row>
    <row r="690" spans="1:27" ht="45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14" t="s">
        <v>8221</v>
      </c>
      <c r="G690" t="s">
        <v>8224</v>
      </c>
      <c r="H690" t="s">
        <v>8246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110"/>
        <v>72.989999999999995</v>
      </c>
      <c r="P690" s="6">
        <f t="shared" si="111"/>
        <v>405.5</v>
      </c>
      <c r="Q690" t="str">
        <f t="shared" si="112"/>
        <v>technology</v>
      </c>
      <c r="R690" t="str">
        <f t="shared" si="113"/>
        <v>wearables</v>
      </c>
      <c r="S690" s="28">
        <f t="shared" si="114"/>
        <v>42261.896446759252</v>
      </c>
      <c r="T690" s="28">
        <f t="shared" si="115"/>
        <v>42291.896446759252</v>
      </c>
      <c r="U690">
        <f t="shared" si="116"/>
        <v>2015</v>
      </c>
      <c r="V690" s="15">
        <f t="shared" si="117"/>
        <v>42261</v>
      </c>
      <c r="W690" s="15">
        <f t="shared" si="118"/>
        <v>42291</v>
      </c>
      <c r="X690" s="15">
        <v>42261</v>
      </c>
      <c r="Y690" s="15">
        <v>42291</v>
      </c>
      <c r="Z690" t="str">
        <f t="shared" si="119"/>
        <v>September</v>
      </c>
      <c r="AA690" t="str">
        <f t="shared" si="120"/>
        <v>October</v>
      </c>
    </row>
    <row r="691" spans="1:27" ht="45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14" t="s">
        <v>8221</v>
      </c>
      <c r="G691" t="s">
        <v>8224</v>
      </c>
      <c r="H691" t="s">
        <v>8246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110"/>
        <v>57.648750000000007</v>
      </c>
      <c r="P691" s="6">
        <f t="shared" si="111"/>
        <v>343.14732142857144</v>
      </c>
      <c r="Q691" t="str">
        <f t="shared" si="112"/>
        <v>technology</v>
      </c>
      <c r="R691" t="str">
        <f t="shared" si="113"/>
        <v>wearables</v>
      </c>
      <c r="S691" s="28">
        <f t="shared" si="114"/>
        <v>42675.459456018514</v>
      </c>
      <c r="T691" s="28">
        <f t="shared" si="115"/>
        <v>42711.999305555553</v>
      </c>
      <c r="U691">
        <f t="shared" si="116"/>
        <v>2016</v>
      </c>
      <c r="V691" s="15">
        <f t="shared" si="117"/>
        <v>42675</v>
      </c>
      <c r="W691" s="15">
        <f t="shared" si="118"/>
        <v>42711</v>
      </c>
      <c r="X691" s="15">
        <v>42675</v>
      </c>
      <c r="Y691" s="15">
        <v>42711</v>
      </c>
      <c r="Z691" t="str">
        <f t="shared" si="119"/>
        <v>November</v>
      </c>
      <c r="AA691" t="str">
        <f t="shared" si="120"/>
        <v>December</v>
      </c>
    </row>
    <row r="692" spans="1:27" ht="30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14" t="s">
        <v>8221</v>
      </c>
      <c r="G692" t="s">
        <v>8224</v>
      </c>
      <c r="H692" t="s">
        <v>8246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110"/>
        <v>12.34</v>
      </c>
      <c r="P692" s="6">
        <f t="shared" si="111"/>
        <v>72.588235294117652</v>
      </c>
      <c r="Q692" t="str">
        <f t="shared" si="112"/>
        <v>technology</v>
      </c>
      <c r="R692" t="str">
        <f t="shared" si="113"/>
        <v>wearables</v>
      </c>
      <c r="S692" s="28">
        <f t="shared" si="114"/>
        <v>42579.426400462959</v>
      </c>
      <c r="T692" s="28">
        <f t="shared" si="115"/>
        <v>42622.041666666664</v>
      </c>
      <c r="U692">
        <f t="shared" si="116"/>
        <v>2016</v>
      </c>
      <c r="V692" s="15">
        <f t="shared" si="117"/>
        <v>42579</v>
      </c>
      <c r="W692" s="15">
        <f t="shared" si="118"/>
        <v>42622</v>
      </c>
      <c r="X692" s="15">
        <v>42579</v>
      </c>
      <c r="Y692" s="15">
        <v>42622</v>
      </c>
      <c r="Z692" t="str">
        <f t="shared" si="119"/>
        <v>July</v>
      </c>
      <c r="AA692" t="str">
        <f t="shared" si="120"/>
        <v>September</v>
      </c>
    </row>
    <row r="693" spans="1:27" ht="45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14" t="s">
        <v>8221</v>
      </c>
      <c r="G693" t="s">
        <v>8224</v>
      </c>
      <c r="H693" t="s">
        <v>8246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110"/>
        <v>0.52</v>
      </c>
      <c r="P693" s="6">
        <f t="shared" si="111"/>
        <v>26</v>
      </c>
      <c r="Q693" t="str">
        <f t="shared" si="112"/>
        <v>technology</v>
      </c>
      <c r="R693" t="str">
        <f t="shared" si="113"/>
        <v>wearables</v>
      </c>
      <c r="S693" s="28">
        <f t="shared" si="114"/>
        <v>42157.819976851846</v>
      </c>
      <c r="T693" s="28">
        <f t="shared" si="115"/>
        <v>42185.819976851846</v>
      </c>
      <c r="U693">
        <f t="shared" si="116"/>
        <v>2015</v>
      </c>
      <c r="V693" s="15">
        <f t="shared" si="117"/>
        <v>42157</v>
      </c>
      <c r="W693" s="15">
        <f t="shared" si="118"/>
        <v>42185</v>
      </c>
      <c r="X693" s="15">
        <v>42157</v>
      </c>
      <c r="Y693" s="15">
        <v>42185</v>
      </c>
      <c r="Z693" t="str">
        <f t="shared" si="119"/>
        <v>June</v>
      </c>
      <c r="AA693" t="str">
        <f t="shared" si="120"/>
        <v>June</v>
      </c>
    </row>
    <row r="694" spans="1:27" ht="45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14" t="s">
        <v>8221</v>
      </c>
      <c r="G694" t="s">
        <v>8225</v>
      </c>
      <c r="H694" t="s">
        <v>8247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110"/>
        <v>6.5299999999999994</v>
      </c>
      <c r="P694" s="6">
        <f t="shared" si="111"/>
        <v>6.4975124378109452</v>
      </c>
      <c r="Q694" t="str">
        <f t="shared" si="112"/>
        <v>technology</v>
      </c>
      <c r="R694" t="str">
        <f t="shared" si="113"/>
        <v>wearables</v>
      </c>
      <c r="S694" s="28">
        <f t="shared" si="114"/>
        <v>42696.167395833334</v>
      </c>
      <c r="T694" s="28">
        <f t="shared" si="115"/>
        <v>42726.167395833334</v>
      </c>
      <c r="U694">
        <f t="shared" si="116"/>
        <v>2016</v>
      </c>
      <c r="V694" s="15">
        <f t="shared" si="117"/>
        <v>42696</v>
      </c>
      <c r="W694" s="15">
        <f t="shared" si="118"/>
        <v>42726</v>
      </c>
      <c r="X694" s="15">
        <v>42696</v>
      </c>
      <c r="Y694" s="15">
        <v>42726</v>
      </c>
      <c r="Z694" t="str">
        <f t="shared" si="119"/>
        <v>November</v>
      </c>
      <c r="AA694" t="str">
        <f t="shared" si="120"/>
        <v>December</v>
      </c>
    </row>
    <row r="695" spans="1:27" ht="30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14" t="s">
        <v>8221</v>
      </c>
      <c r="G695" t="s">
        <v>8224</v>
      </c>
      <c r="H695" t="s">
        <v>8246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110"/>
        <v>35.338000000000001</v>
      </c>
      <c r="P695" s="6">
        <f t="shared" si="111"/>
        <v>119.38513513513513</v>
      </c>
      <c r="Q695" t="str">
        <f t="shared" si="112"/>
        <v>technology</v>
      </c>
      <c r="R695" t="str">
        <f t="shared" si="113"/>
        <v>wearables</v>
      </c>
      <c r="S695" s="28">
        <f t="shared" si="114"/>
        <v>42094.599849537037</v>
      </c>
      <c r="T695" s="28">
        <f t="shared" si="115"/>
        <v>42124.599849537037</v>
      </c>
      <c r="U695">
        <f t="shared" si="116"/>
        <v>2015</v>
      </c>
      <c r="V695" s="15">
        <f t="shared" si="117"/>
        <v>42094</v>
      </c>
      <c r="W695" s="15">
        <f t="shared" si="118"/>
        <v>42124</v>
      </c>
      <c r="X695" s="15">
        <v>42094</v>
      </c>
      <c r="Y695" s="15">
        <v>42124</v>
      </c>
      <c r="Z695" t="str">
        <f t="shared" si="119"/>
        <v>March</v>
      </c>
      <c r="AA695" t="str">
        <f t="shared" si="120"/>
        <v>April</v>
      </c>
    </row>
    <row r="696" spans="1:27" ht="45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14" t="s">
        <v>8221</v>
      </c>
      <c r="G696" t="s">
        <v>8224</v>
      </c>
      <c r="H696" t="s">
        <v>8246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110"/>
        <v>0.39333333333333331</v>
      </c>
      <c r="P696" s="6">
        <f t="shared" si="111"/>
        <v>84.285714285714292</v>
      </c>
      <c r="Q696" t="str">
        <f t="shared" si="112"/>
        <v>technology</v>
      </c>
      <c r="R696" t="str">
        <f t="shared" si="113"/>
        <v>wearables</v>
      </c>
      <c r="S696" s="28">
        <f t="shared" si="114"/>
        <v>42737.455543981479</v>
      </c>
      <c r="T696" s="28">
        <f t="shared" si="115"/>
        <v>42767.455543981479</v>
      </c>
      <c r="U696">
        <f t="shared" si="116"/>
        <v>2017</v>
      </c>
      <c r="V696" s="15">
        <f t="shared" si="117"/>
        <v>42737</v>
      </c>
      <c r="W696" s="15">
        <f t="shared" si="118"/>
        <v>42767</v>
      </c>
      <c r="X696" s="15">
        <v>42737</v>
      </c>
      <c r="Y696" s="15">
        <v>42767</v>
      </c>
      <c r="Z696" t="str">
        <f t="shared" si="119"/>
        <v>January</v>
      </c>
      <c r="AA696" t="str">
        <f t="shared" si="120"/>
        <v>February</v>
      </c>
    </row>
    <row r="697" spans="1:27" ht="45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14" t="s">
        <v>8221</v>
      </c>
      <c r="G697" t="s">
        <v>8224</v>
      </c>
      <c r="H697" t="s">
        <v>8246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110"/>
        <v>1.06</v>
      </c>
      <c r="P697" s="6">
        <f t="shared" si="111"/>
        <v>90.857142857142861</v>
      </c>
      <c r="Q697" t="str">
        <f t="shared" si="112"/>
        <v>technology</v>
      </c>
      <c r="R697" t="str">
        <f t="shared" si="113"/>
        <v>wearables</v>
      </c>
      <c r="S697" s="28">
        <f t="shared" si="114"/>
        <v>41913.312731481477</v>
      </c>
      <c r="T697" s="28">
        <f t="shared" si="115"/>
        <v>41943.312731481477</v>
      </c>
      <c r="U697">
        <f t="shared" si="116"/>
        <v>2014</v>
      </c>
      <c r="V697" s="15">
        <f t="shared" si="117"/>
        <v>41913</v>
      </c>
      <c r="W697" s="15">
        <f t="shared" si="118"/>
        <v>41943</v>
      </c>
      <c r="X697" s="15">
        <v>41913</v>
      </c>
      <c r="Y697" s="15">
        <v>41943</v>
      </c>
      <c r="Z697" t="str">
        <f t="shared" si="119"/>
        <v>October</v>
      </c>
      <c r="AA697" t="str">
        <f t="shared" si="120"/>
        <v>October</v>
      </c>
    </row>
    <row r="698" spans="1:27" ht="30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14" t="s">
        <v>8221</v>
      </c>
      <c r="G698" t="s">
        <v>8233</v>
      </c>
      <c r="H698" t="s">
        <v>8249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110"/>
        <v>5.7142857142857147E-4</v>
      </c>
      <c r="P698" s="6">
        <f t="shared" si="111"/>
        <v>1</v>
      </c>
      <c r="Q698" t="str">
        <f t="shared" si="112"/>
        <v>technology</v>
      </c>
      <c r="R698" t="str">
        <f t="shared" si="113"/>
        <v>wearables</v>
      </c>
      <c r="S698" s="28">
        <f t="shared" si="114"/>
        <v>41815.718773148146</v>
      </c>
      <c r="T698" s="28">
        <f t="shared" si="115"/>
        <v>41845.718773148146</v>
      </c>
      <c r="U698">
        <f t="shared" si="116"/>
        <v>2014</v>
      </c>
      <c r="V698" s="15">
        <f t="shared" si="117"/>
        <v>41815</v>
      </c>
      <c r="W698" s="15">
        <f t="shared" si="118"/>
        <v>41845</v>
      </c>
      <c r="X698" s="15">
        <v>41815</v>
      </c>
      <c r="Y698" s="15">
        <v>41845</v>
      </c>
      <c r="Z698" t="str">
        <f t="shared" si="119"/>
        <v>June</v>
      </c>
      <c r="AA698" t="str">
        <f t="shared" si="120"/>
        <v>July</v>
      </c>
    </row>
    <row r="699" spans="1:27" ht="45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14" t="s">
        <v>8221</v>
      </c>
      <c r="G699" t="s">
        <v>8236</v>
      </c>
      <c r="H699" t="s">
        <v>8249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110"/>
        <v>46.379999999999995</v>
      </c>
      <c r="P699" s="6">
        <f t="shared" si="111"/>
        <v>20.342105263157894</v>
      </c>
      <c r="Q699" t="str">
        <f t="shared" si="112"/>
        <v>technology</v>
      </c>
      <c r="R699" t="str">
        <f t="shared" si="113"/>
        <v>wearables</v>
      </c>
      <c r="S699" s="28">
        <f t="shared" si="114"/>
        <v>42388.314687500002</v>
      </c>
      <c r="T699" s="28">
        <f t="shared" si="115"/>
        <v>42403.314687500002</v>
      </c>
      <c r="U699">
        <f t="shared" si="116"/>
        <v>2016</v>
      </c>
      <c r="V699" s="15">
        <f t="shared" si="117"/>
        <v>42388</v>
      </c>
      <c r="W699" s="15">
        <f t="shared" si="118"/>
        <v>42403</v>
      </c>
      <c r="X699" s="15">
        <v>42388</v>
      </c>
      <c r="Y699" s="15">
        <v>42403</v>
      </c>
      <c r="Z699" t="str">
        <f t="shared" si="119"/>
        <v>January</v>
      </c>
      <c r="AA699" t="str">
        <f t="shared" si="120"/>
        <v>February</v>
      </c>
    </row>
    <row r="700" spans="1:27" ht="45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14" t="s">
        <v>8221</v>
      </c>
      <c r="G700" t="s">
        <v>8224</v>
      </c>
      <c r="H700" t="s">
        <v>8246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110"/>
        <v>15.39</v>
      </c>
      <c r="P700" s="6">
        <f t="shared" si="111"/>
        <v>530.68965517241384</v>
      </c>
      <c r="Q700" t="str">
        <f t="shared" si="112"/>
        <v>technology</v>
      </c>
      <c r="R700" t="str">
        <f t="shared" si="113"/>
        <v>wearables</v>
      </c>
      <c r="S700" s="28">
        <f t="shared" si="114"/>
        <v>41866.722743055558</v>
      </c>
      <c r="T700" s="28">
        <f t="shared" si="115"/>
        <v>41899.875</v>
      </c>
      <c r="U700">
        <f t="shared" si="116"/>
        <v>2014</v>
      </c>
      <c r="V700" s="15">
        <f t="shared" si="117"/>
        <v>41866</v>
      </c>
      <c r="W700" s="15">
        <f t="shared" si="118"/>
        <v>41899</v>
      </c>
      <c r="X700" s="15">
        <v>41866</v>
      </c>
      <c r="Y700" s="15">
        <v>41899</v>
      </c>
      <c r="Z700" t="str">
        <f t="shared" si="119"/>
        <v>August</v>
      </c>
      <c r="AA700" t="str">
        <f t="shared" si="120"/>
        <v>September</v>
      </c>
    </row>
    <row r="701" spans="1:27" ht="45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14" t="s">
        <v>8221</v>
      </c>
      <c r="G701" t="s">
        <v>8224</v>
      </c>
      <c r="H701" t="s">
        <v>8246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110"/>
        <v>82.422107692307705</v>
      </c>
      <c r="P701" s="6">
        <f t="shared" si="111"/>
        <v>120.39184269662923</v>
      </c>
      <c r="Q701" t="str">
        <f t="shared" si="112"/>
        <v>technology</v>
      </c>
      <c r="R701" t="str">
        <f t="shared" si="113"/>
        <v>wearables</v>
      </c>
      <c r="S701" s="28">
        <f t="shared" si="114"/>
        <v>41563.277175925927</v>
      </c>
      <c r="T701" s="28">
        <f t="shared" si="115"/>
        <v>41600.458333333328</v>
      </c>
      <c r="U701">
        <f t="shared" si="116"/>
        <v>2013</v>
      </c>
      <c r="V701" s="15">
        <f t="shared" si="117"/>
        <v>41563</v>
      </c>
      <c r="W701" s="15">
        <f t="shared" si="118"/>
        <v>41600</v>
      </c>
      <c r="X701" s="15">
        <v>41563</v>
      </c>
      <c r="Y701" s="15">
        <v>41600</v>
      </c>
      <c r="Z701" t="str">
        <f t="shared" si="119"/>
        <v>October</v>
      </c>
      <c r="AA701" t="str">
        <f t="shared" si="120"/>
        <v>November</v>
      </c>
    </row>
    <row r="702" spans="1:27" ht="45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14" t="s">
        <v>8221</v>
      </c>
      <c r="G702" t="s">
        <v>8227</v>
      </c>
      <c r="H702" t="s">
        <v>8249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110"/>
        <v>2.6866666666666665</v>
      </c>
      <c r="P702" s="6">
        <f t="shared" si="111"/>
        <v>13</v>
      </c>
      <c r="Q702" t="str">
        <f t="shared" si="112"/>
        <v>technology</v>
      </c>
      <c r="R702" t="str">
        <f t="shared" si="113"/>
        <v>wearables</v>
      </c>
      <c r="S702" s="28">
        <f t="shared" si="114"/>
        <v>42715.480104166665</v>
      </c>
      <c r="T702" s="28">
        <f t="shared" si="115"/>
        <v>42745.480104166665</v>
      </c>
      <c r="U702">
        <f t="shared" si="116"/>
        <v>2016</v>
      </c>
      <c r="V702" s="15">
        <f t="shared" si="117"/>
        <v>42715</v>
      </c>
      <c r="W702" s="15">
        <f t="shared" si="118"/>
        <v>42745</v>
      </c>
      <c r="X702" s="15">
        <v>42715</v>
      </c>
      <c r="Y702" s="15">
        <v>42745</v>
      </c>
      <c r="Z702" t="str">
        <f t="shared" si="119"/>
        <v>December</v>
      </c>
      <c r="AA702" t="str">
        <f t="shared" si="120"/>
        <v>January</v>
      </c>
    </row>
    <row r="703" spans="1:27" ht="45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14" t="s">
        <v>8221</v>
      </c>
      <c r="G703" t="s">
        <v>8225</v>
      </c>
      <c r="H703" t="s">
        <v>8247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110"/>
        <v>26.6</v>
      </c>
      <c r="P703" s="6">
        <f t="shared" si="111"/>
        <v>291.33333333333331</v>
      </c>
      <c r="Q703" t="str">
        <f t="shared" si="112"/>
        <v>technology</v>
      </c>
      <c r="R703" t="str">
        <f t="shared" si="113"/>
        <v>wearables</v>
      </c>
      <c r="S703" s="28">
        <f t="shared" si="114"/>
        <v>41813.454629629625</v>
      </c>
      <c r="T703" s="28">
        <f t="shared" si="115"/>
        <v>41843.454629629625</v>
      </c>
      <c r="U703">
        <f t="shared" si="116"/>
        <v>2014</v>
      </c>
      <c r="V703" s="15">
        <f t="shared" si="117"/>
        <v>41813</v>
      </c>
      <c r="W703" s="15">
        <f t="shared" si="118"/>
        <v>41843</v>
      </c>
      <c r="X703" s="15">
        <v>41813</v>
      </c>
      <c r="Y703" s="15">
        <v>41843</v>
      </c>
      <c r="Z703" t="str">
        <f t="shared" si="119"/>
        <v>June</v>
      </c>
      <c r="AA703" t="str">
        <f t="shared" si="120"/>
        <v>July</v>
      </c>
    </row>
    <row r="704" spans="1:27" ht="45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14" t="s">
        <v>8221</v>
      </c>
      <c r="G704" t="s">
        <v>8224</v>
      </c>
      <c r="H704" t="s">
        <v>8246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110"/>
        <v>30.813400000000001</v>
      </c>
      <c r="P704" s="6">
        <f t="shared" si="111"/>
        <v>124.9191891891892</v>
      </c>
      <c r="Q704" t="str">
        <f t="shared" si="112"/>
        <v>technology</v>
      </c>
      <c r="R704" t="str">
        <f t="shared" si="113"/>
        <v>wearables</v>
      </c>
      <c r="S704" s="28">
        <f t="shared" si="114"/>
        <v>42668.518368055556</v>
      </c>
      <c r="T704" s="28">
        <f t="shared" si="115"/>
        <v>42698.560034722221</v>
      </c>
      <c r="U704">
        <f t="shared" si="116"/>
        <v>2016</v>
      </c>
      <c r="V704" s="15">
        <f t="shared" si="117"/>
        <v>42668</v>
      </c>
      <c r="W704" s="15">
        <f t="shared" si="118"/>
        <v>42698</v>
      </c>
      <c r="X704" s="15">
        <v>42668</v>
      </c>
      <c r="Y704" s="15">
        <v>42698</v>
      </c>
      <c r="Z704" t="str">
        <f t="shared" si="119"/>
        <v>October</v>
      </c>
      <c r="AA704" t="str">
        <f t="shared" si="120"/>
        <v>November</v>
      </c>
    </row>
    <row r="705" spans="1:27" ht="45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14" t="s">
        <v>8221</v>
      </c>
      <c r="G705" t="s">
        <v>8224</v>
      </c>
      <c r="H705" t="s">
        <v>8246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110"/>
        <v>5.58</v>
      </c>
      <c r="P705" s="6">
        <f t="shared" si="111"/>
        <v>119.57142857142857</v>
      </c>
      <c r="Q705" t="str">
        <f t="shared" si="112"/>
        <v>technology</v>
      </c>
      <c r="R705" t="str">
        <f t="shared" si="113"/>
        <v>wearables</v>
      </c>
      <c r="S705" s="28">
        <f t="shared" si="114"/>
        <v>42711.742465277777</v>
      </c>
      <c r="T705" s="28">
        <f t="shared" si="115"/>
        <v>42766.772222222215</v>
      </c>
      <c r="U705">
        <f t="shared" si="116"/>
        <v>2016</v>
      </c>
      <c r="V705" s="15">
        <f t="shared" si="117"/>
        <v>42711</v>
      </c>
      <c r="W705" s="15">
        <f t="shared" si="118"/>
        <v>42766</v>
      </c>
      <c r="X705" s="15">
        <v>42711</v>
      </c>
      <c r="Y705" s="15">
        <v>42766</v>
      </c>
      <c r="Z705" t="str">
        <f t="shared" si="119"/>
        <v>December</v>
      </c>
      <c r="AA705" t="str">
        <f t="shared" si="120"/>
        <v>January</v>
      </c>
    </row>
    <row r="706" spans="1:27" ht="45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14" t="s">
        <v>8221</v>
      </c>
      <c r="G706" t="s">
        <v>8229</v>
      </c>
      <c r="H706" t="s">
        <v>8251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ref="O706:O769" si="121">SUM(E706/D706)*100</f>
        <v>0.87454545454545463</v>
      </c>
      <c r="P706" s="6">
        <f t="shared" ref="P706:P769" si="122">SUM(E706/L706)</f>
        <v>120.25</v>
      </c>
      <c r="Q706" t="str">
        <f t="shared" si="112"/>
        <v>technology</v>
      </c>
      <c r="R706" t="str">
        <f t="shared" si="113"/>
        <v>wearables</v>
      </c>
      <c r="S706" s="28">
        <f t="shared" si="114"/>
        <v>42725.984583333331</v>
      </c>
      <c r="T706" s="28">
        <f t="shared" si="115"/>
        <v>42785.984583333331</v>
      </c>
      <c r="U706">
        <f t="shared" si="116"/>
        <v>2016</v>
      </c>
      <c r="V706" s="15">
        <f t="shared" si="117"/>
        <v>42725</v>
      </c>
      <c r="W706" s="15">
        <f t="shared" si="118"/>
        <v>42785</v>
      </c>
      <c r="X706" s="15">
        <v>42725</v>
      </c>
      <c r="Y706" s="15">
        <v>42785</v>
      </c>
      <c r="Z706" t="str">
        <f t="shared" si="119"/>
        <v>December</v>
      </c>
      <c r="AA706" t="str">
        <f t="shared" si="120"/>
        <v>February</v>
      </c>
    </row>
    <row r="707" spans="1:27" ht="30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14" t="s">
        <v>8221</v>
      </c>
      <c r="G707" t="s">
        <v>8233</v>
      </c>
      <c r="H707" t="s">
        <v>8249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si="121"/>
        <v>0.97699999999999987</v>
      </c>
      <c r="P707" s="6">
        <f t="shared" si="122"/>
        <v>195.4</v>
      </c>
      <c r="Q707" t="str">
        <f t="shared" ref="Q707:Q770" si="123">LEFT(N707,FIND("/", N707) - 1)</f>
        <v>technology</v>
      </c>
      <c r="R707" t="str">
        <f t="shared" ref="R707:R770" si="124">RIGHT(N707,LEN(N707) - FIND("/",N707))</f>
        <v>wearables</v>
      </c>
      <c r="S707" s="28">
        <f t="shared" ref="S707:S770" si="125">(J707/86400)+25569+(-5/24)</f>
        <v>42726.283310185179</v>
      </c>
      <c r="T707" s="28">
        <f t="shared" ref="T707:T770" si="126">(I707/86400)+25569+(-5/24)</f>
        <v>42756.283310185179</v>
      </c>
      <c r="U707">
        <f t="shared" ref="U707:U770" si="127">YEAR(S707)</f>
        <v>2016</v>
      </c>
      <c r="V707" s="15">
        <f t="shared" ref="V707:V770" si="128">INT(S707)</f>
        <v>42726</v>
      </c>
      <c r="W707" s="15">
        <f t="shared" ref="W707:W770" si="129">INT(T707)</f>
        <v>42756</v>
      </c>
      <c r="X707" s="15">
        <v>42726</v>
      </c>
      <c r="Y707" s="15">
        <v>42756</v>
      </c>
      <c r="Z707" t="str">
        <f t="shared" ref="Z707:Z770" si="130">TEXT(V707, "mmmm")</f>
        <v>December</v>
      </c>
      <c r="AA707" t="str">
        <f t="shared" ref="AA707:AA770" si="131">TEXT(W707, "mmmm")</f>
        <v>January</v>
      </c>
    </row>
    <row r="708" spans="1:27" ht="45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14" t="s">
        <v>8221</v>
      </c>
      <c r="G708" t="s">
        <v>8227</v>
      </c>
      <c r="H708" t="s">
        <v>8249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121"/>
        <v>0</v>
      </c>
      <c r="P708" s="6" t="e">
        <f t="shared" si="122"/>
        <v>#DIV/0!</v>
      </c>
      <c r="Q708" t="str">
        <f t="shared" si="123"/>
        <v>technology</v>
      </c>
      <c r="R708" t="str">
        <f t="shared" si="124"/>
        <v>wearables</v>
      </c>
      <c r="S708" s="28">
        <f t="shared" si="125"/>
        <v>42676.786840277775</v>
      </c>
      <c r="T708" s="28">
        <f t="shared" si="126"/>
        <v>42718.568749999999</v>
      </c>
      <c r="U708">
        <f t="shared" si="127"/>
        <v>2016</v>
      </c>
      <c r="V708" s="15">
        <f t="shared" si="128"/>
        <v>42676</v>
      </c>
      <c r="W708" s="15">
        <f t="shared" si="129"/>
        <v>42718</v>
      </c>
      <c r="X708" s="15">
        <v>42676</v>
      </c>
      <c r="Y708" s="15">
        <v>42718</v>
      </c>
      <c r="Z708" t="str">
        <f t="shared" si="130"/>
        <v>November</v>
      </c>
      <c r="AA708" t="str">
        <f t="shared" si="131"/>
        <v>December</v>
      </c>
    </row>
    <row r="709" spans="1:27" ht="45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14" t="s">
        <v>8221</v>
      </c>
      <c r="G709" t="s">
        <v>8225</v>
      </c>
      <c r="H709" t="s">
        <v>8247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121"/>
        <v>78.927352941176466</v>
      </c>
      <c r="P709" s="6">
        <f t="shared" si="122"/>
        <v>117.69868421052631</v>
      </c>
      <c r="Q709" t="str">
        <f t="shared" si="123"/>
        <v>technology</v>
      </c>
      <c r="R709" t="str">
        <f t="shared" si="124"/>
        <v>wearables</v>
      </c>
      <c r="S709" s="28">
        <f t="shared" si="125"/>
        <v>42696.45517361111</v>
      </c>
      <c r="T709" s="28">
        <f t="shared" si="126"/>
        <v>42736.45517361111</v>
      </c>
      <c r="U709">
        <f t="shared" si="127"/>
        <v>2016</v>
      </c>
      <c r="V709" s="15">
        <f t="shared" si="128"/>
        <v>42696</v>
      </c>
      <c r="W709" s="15">
        <f t="shared" si="129"/>
        <v>42736</v>
      </c>
      <c r="X709" s="15">
        <v>42696</v>
      </c>
      <c r="Y709" s="15">
        <v>42736</v>
      </c>
      <c r="Z709" t="str">
        <f t="shared" si="130"/>
        <v>November</v>
      </c>
      <c r="AA709" t="str">
        <f t="shared" si="131"/>
        <v>January</v>
      </c>
    </row>
    <row r="710" spans="1:27" ht="45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14" t="s">
        <v>8221</v>
      </c>
      <c r="G710" t="s">
        <v>8225</v>
      </c>
      <c r="H710" t="s">
        <v>8247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121"/>
        <v>22.092500000000001</v>
      </c>
      <c r="P710" s="6">
        <f t="shared" si="122"/>
        <v>23.948509485094849</v>
      </c>
      <c r="Q710" t="str">
        <f t="shared" si="123"/>
        <v>technology</v>
      </c>
      <c r="R710" t="str">
        <f t="shared" si="124"/>
        <v>wearables</v>
      </c>
      <c r="S710" s="28">
        <f t="shared" si="125"/>
        <v>41835.372685185182</v>
      </c>
      <c r="T710" s="28">
        <f t="shared" si="126"/>
        <v>41895.372685185182</v>
      </c>
      <c r="U710">
        <f t="shared" si="127"/>
        <v>2014</v>
      </c>
      <c r="V710" s="15">
        <f t="shared" si="128"/>
        <v>41835</v>
      </c>
      <c r="W710" s="15">
        <f t="shared" si="129"/>
        <v>41895</v>
      </c>
      <c r="X710" s="15">
        <v>41835</v>
      </c>
      <c r="Y710" s="15">
        <v>41895</v>
      </c>
      <c r="Z710" t="str">
        <f t="shared" si="130"/>
        <v>July</v>
      </c>
      <c r="AA710" t="str">
        <f t="shared" si="131"/>
        <v>September</v>
      </c>
    </row>
    <row r="711" spans="1:27" ht="30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14" t="s">
        <v>8221</v>
      </c>
      <c r="G711" t="s">
        <v>8224</v>
      </c>
      <c r="H711" t="s">
        <v>8246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121"/>
        <v>0.40666666666666662</v>
      </c>
      <c r="P711" s="6">
        <f t="shared" si="122"/>
        <v>30.5</v>
      </c>
      <c r="Q711" t="str">
        <f t="shared" si="123"/>
        <v>technology</v>
      </c>
      <c r="R711" t="str">
        <f t="shared" si="124"/>
        <v>wearables</v>
      </c>
      <c r="S711" s="28">
        <f t="shared" si="125"/>
        <v>41947.832858796297</v>
      </c>
      <c r="T711" s="28">
        <f t="shared" si="126"/>
        <v>41977.832858796297</v>
      </c>
      <c r="U711">
        <f t="shared" si="127"/>
        <v>2014</v>
      </c>
      <c r="V711" s="15">
        <f t="shared" si="128"/>
        <v>41947</v>
      </c>
      <c r="W711" s="15">
        <f t="shared" si="129"/>
        <v>41977</v>
      </c>
      <c r="X711" s="15">
        <v>41947</v>
      </c>
      <c r="Y711" s="15">
        <v>41977</v>
      </c>
      <c r="Z711" t="str">
        <f t="shared" si="130"/>
        <v>November</v>
      </c>
      <c r="AA711" t="str">
        <f t="shared" si="131"/>
        <v>December</v>
      </c>
    </row>
    <row r="712" spans="1:27" ht="30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14" t="s">
        <v>8221</v>
      </c>
      <c r="G712" t="s">
        <v>8229</v>
      </c>
      <c r="H712" t="s">
        <v>8251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121"/>
        <v>0</v>
      </c>
      <c r="P712" s="6" t="e">
        <f t="shared" si="122"/>
        <v>#DIV/0!</v>
      </c>
      <c r="Q712" t="str">
        <f t="shared" si="123"/>
        <v>technology</v>
      </c>
      <c r="R712" t="str">
        <f t="shared" si="124"/>
        <v>wearables</v>
      </c>
      <c r="S712" s="28">
        <f t="shared" si="125"/>
        <v>41837.776643518519</v>
      </c>
      <c r="T712" s="28">
        <f t="shared" si="126"/>
        <v>41870.822222222218</v>
      </c>
      <c r="U712">
        <f t="shared" si="127"/>
        <v>2014</v>
      </c>
      <c r="V712" s="15">
        <f t="shared" si="128"/>
        <v>41837</v>
      </c>
      <c r="W712" s="15">
        <f t="shared" si="129"/>
        <v>41870</v>
      </c>
      <c r="X712" s="15">
        <v>41837</v>
      </c>
      <c r="Y712" s="15">
        <v>41870</v>
      </c>
      <c r="Z712" t="str">
        <f t="shared" si="130"/>
        <v>July</v>
      </c>
      <c r="AA712" t="str">
        <f t="shared" si="131"/>
        <v>August</v>
      </c>
    </row>
    <row r="713" spans="1:27" ht="45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14" t="s">
        <v>8221</v>
      </c>
      <c r="G713" t="s">
        <v>8233</v>
      </c>
      <c r="H713" t="s">
        <v>8249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121"/>
        <v>33.790999999999997</v>
      </c>
      <c r="P713" s="6">
        <f t="shared" si="122"/>
        <v>99.973372781065095</v>
      </c>
      <c r="Q713" t="str">
        <f t="shared" si="123"/>
        <v>technology</v>
      </c>
      <c r="R713" t="str">
        <f t="shared" si="124"/>
        <v>wearables</v>
      </c>
      <c r="S713" s="28">
        <f t="shared" si="125"/>
        <v>42678.250787037039</v>
      </c>
      <c r="T713" s="28">
        <f t="shared" si="126"/>
        <v>42718.292453703696</v>
      </c>
      <c r="U713">
        <f t="shared" si="127"/>
        <v>2016</v>
      </c>
      <c r="V713" s="15">
        <f t="shared" si="128"/>
        <v>42678</v>
      </c>
      <c r="W713" s="15">
        <f t="shared" si="129"/>
        <v>42718</v>
      </c>
      <c r="X713" s="15">
        <v>42678</v>
      </c>
      <c r="Y713" s="15">
        <v>42718</v>
      </c>
      <c r="Z713" t="str">
        <f t="shared" si="130"/>
        <v>November</v>
      </c>
      <c r="AA713" t="str">
        <f t="shared" si="131"/>
        <v>December</v>
      </c>
    </row>
    <row r="714" spans="1:27" ht="45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14" t="s">
        <v>8221</v>
      </c>
      <c r="G714" t="s">
        <v>8224</v>
      </c>
      <c r="H714" t="s">
        <v>8246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121"/>
        <v>0.21649484536082475</v>
      </c>
      <c r="P714" s="6">
        <f t="shared" si="122"/>
        <v>26.25</v>
      </c>
      <c r="Q714" t="str">
        <f t="shared" si="123"/>
        <v>technology</v>
      </c>
      <c r="R714" t="str">
        <f t="shared" si="124"/>
        <v>wearables</v>
      </c>
      <c r="S714" s="28">
        <f t="shared" si="125"/>
        <v>42384.472592592589</v>
      </c>
      <c r="T714" s="28">
        <f t="shared" si="126"/>
        <v>42414.472592592589</v>
      </c>
      <c r="U714">
        <f t="shared" si="127"/>
        <v>2016</v>
      </c>
      <c r="V714" s="15">
        <f t="shared" si="128"/>
        <v>42384</v>
      </c>
      <c r="W714" s="15">
        <f t="shared" si="129"/>
        <v>42414</v>
      </c>
      <c r="X714" s="15">
        <v>42384</v>
      </c>
      <c r="Y714" s="15">
        <v>42414</v>
      </c>
      <c r="Z714" t="str">
        <f t="shared" si="130"/>
        <v>January</v>
      </c>
      <c r="AA714" t="str">
        <f t="shared" si="131"/>
        <v>February</v>
      </c>
    </row>
    <row r="715" spans="1:27" ht="45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14" t="s">
        <v>8221</v>
      </c>
      <c r="G715" t="s">
        <v>8237</v>
      </c>
      <c r="H715" t="s">
        <v>8249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121"/>
        <v>0.79600000000000004</v>
      </c>
      <c r="P715" s="6">
        <f t="shared" si="122"/>
        <v>199</v>
      </c>
      <c r="Q715" t="str">
        <f t="shared" si="123"/>
        <v>technology</v>
      </c>
      <c r="R715" t="str">
        <f t="shared" si="124"/>
        <v>wearables</v>
      </c>
      <c r="S715" s="28">
        <f t="shared" si="125"/>
        <v>42496.320972222216</v>
      </c>
      <c r="T715" s="28">
        <f t="shared" si="126"/>
        <v>42526.320972222216</v>
      </c>
      <c r="U715">
        <f t="shared" si="127"/>
        <v>2016</v>
      </c>
      <c r="V715" s="15">
        <f t="shared" si="128"/>
        <v>42496</v>
      </c>
      <c r="W715" s="15">
        <f t="shared" si="129"/>
        <v>42526</v>
      </c>
      <c r="X715" s="15">
        <v>42496</v>
      </c>
      <c r="Y715" s="15">
        <v>42526</v>
      </c>
      <c r="Z715" t="str">
        <f t="shared" si="130"/>
        <v>May</v>
      </c>
      <c r="AA715" t="str">
        <f t="shared" si="131"/>
        <v>June</v>
      </c>
    </row>
    <row r="716" spans="1:27" ht="45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14" t="s">
        <v>8221</v>
      </c>
      <c r="G716" t="s">
        <v>8224</v>
      </c>
      <c r="H716" t="s">
        <v>8246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121"/>
        <v>14.993333333333334</v>
      </c>
      <c r="P716" s="6">
        <f t="shared" si="122"/>
        <v>80.321428571428569</v>
      </c>
      <c r="Q716" t="str">
        <f t="shared" si="123"/>
        <v>technology</v>
      </c>
      <c r="R716" t="str">
        <f t="shared" si="124"/>
        <v>wearables</v>
      </c>
      <c r="S716" s="28">
        <f t="shared" si="125"/>
        <v>42734.579652777778</v>
      </c>
      <c r="T716" s="28">
        <f t="shared" si="126"/>
        <v>42794.579652777778</v>
      </c>
      <c r="U716">
        <f t="shared" si="127"/>
        <v>2016</v>
      </c>
      <c r="V716" s="15">
        <f t="shared" si="128"/>
        <v>42734</v>
      </c>
      <c r="W716" s="15">
        <f t="shared" si="129"/>
        <v>42794</v>
      </c>
      <c r="X716" s="15">
        <v>42734</v>
      </c>
      <c r="Y716" s="15">
        <v>42794</v>
      </c>
      <c r="Z716" t="str">
        <f t="shared" si="130"/>
        <v>December</v>
      </c>
      <c r="AA716" t="str">
        <f t="shared" si="131"/>
        <v>February</v>
      </c>
    </row>
    <row r="717" spans="1:27" ht="45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14" t="s">
        <v>8221</v>
      </c>
      <c r="G717" t="s">
        <v>8224</v>
      </c>
      <c r="H717" t="s">
        <v>8246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121"/>
        <v>5.0509090909090908</v>
      </c>
      <c r="P717" s="6">
        <f t="shared" si="122"/>
        <v>115.75</v>
      </c>
      <c r="Q717" t="str">
        <f t="shared" si="123"/>
        <v>technology</v>
      </c>
      <c r="R717" t="str">
        <f t="shared" si="124"/>
        <v>wearables</v>
      </c>
      <c r="S717" s="28">
        <f t="shared" si="125"/>
        <v>42272.8824074074</v>
      </c>
      <c r="T717" s="28">
        <f t="shared" si="126"/>
        <v>42312.924074074072</v>
      </c>
      <c r="U717">
        <f t="shared" si="127"/>
        <v>2015</v>
      </c>
      <c r="V717" s="15">
        <f t="shared" si="128"/>
        <v>42272</v>
      </c>
      <c r="W717" s="15">
        <f t="shared" si="129"/>
        <v>42312</v>
      </c>
      <c r="X717" s="15">
        <v>42272</v>
      </c>
      <c r="Y717" s="15">
        <v>42312</v>
      </c>
      <c r="Z717" t="str">
        <f t="shared" si="130"/>
        <v>September</v>
      </c>
      <c r="AA717" t="str">
        <f t="shared" si="131"/>
        <v>November</v>
      </c>
    </row>
    <row r="718" spans="1:27" ht="45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14" t="s">
        <v>8221</v>
      </c>
      <c r="G718" t="s">
        <v>8224</v>
      </c>
      <c r="H718" t="s">
        <v>8246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121"/>
        <v>10.214285714285715</v>
      </c>
      <c r="P718" s="6">
        <f t="shared" si="122"/>
        <v>44.6875</v>
      </c>
      <c r="Q718" t="str">
        <f t="shared" si="123"/>
        <v>technology</v>
      </c>
      <c r="R718" t="str">
        <f t="shared" si="124"/>
        <v>wearables</v>
      </c>
      <c r="S718" s="28">
        <f t="shared" si="125"/>
        <v>41940.450312499997</v>
      </c>
      <c r="T718" s="28">
        <f t="shared" si="126"/>
        <v>41973.791666666664</v>
      </c>
      <c r="U718">
        <f t="shared" si="127"/>
        <v>2014</v>
      </c>
      <c r="V718" s="15">
        <f t="shared" si="128"/>
        <v>41940</v>
      </c>
      <c r="W718" s="15">
        <f t="shared" si="129"/>
        <v>41973</v>
      </c>
      <c r="X718" s="15">
        <v>41940</v>
      </c>
      <c r="Y718" s="15">
        <v>41973</v>
      </c>
      <c r="Z718" t="str">
        <f t="shared" si="130"/>
        <v>October</v>
      </c>
      <c r="AA718" t="str">
        <f t="shared" si="131"/>
        <v>November</v>
      </c>
    </row>
    <row r="719" spans="1:27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14" t="s">
        <v>8221</v>
      </c>
      <c r="G719" t="s">
        <v>8224</v>
      </c>
      <c r="H719" t="s">
        <v>8246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121"/>
        <v>0.30499999999999999</v>
      </c>
      <c r="P719" s="6">
        <f t="shared" si="122"/>
        <v>76.25</v>
      </c>
      <c r="Q719" t="str">
        <f t="shared" si="123"/>
        <v>technology</v>
      </c>
      <c r="R719" t="str">
        <f t="shared" si="124"/>
        <v>wearables</v>
      </c>
      <c r="S719" s="28">
        <f t="shared" si="125"/>
        <v>41857.645856481475</v>
      </c>
      <c r="T719" s="28">
        <f t="shared" si="126"/>
        <v>41887.645856481475</v>
      </c>
      <c r="U719">
        <f t="shared" si="127"/>
        <v>2014</v>
      </c>
      <c r="V719" s="15">
        <f t="shared" si="128"/>
        <v>41857</v>
      </c>
      <c r="W719" s="15">
        <f t="shared" si="129"/>
        <v>41887</v>
      </c>
      <c r="X719" s="15">
        <v>41857</v>
      </c>
      <c r="Y719" s="15">
        <v>41887</v>
      </c>
      <c r="Z719" t="str">
        <f t="shared" si="130"/>
        <v>August</v>
      </c>
      <c r="AA719" t="str">
        <f t="shared" si="131"/>
        <v>September</v>
      </c>
    </row>
    <row r="720" spans="1:27" ht="45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14" t="s">
        <v>8221</v>
      </c>
      <c r="G720" t="s">
        <v>8224</v>
      </c>
      <c r="H720" t="s">
        <v>8246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121"/>
        <v>0.75</v>
      </c>
      <c r="P720" s="6">
        <f t="shared" si="122"/>
        <v>22.5</v>
      </c>
      <c r="Q720" t="str">
        <f t="shared" si="123"/>
        <v>technology</v>
      </c>
      <c r="R720" t="str">
        <f t="shared" si="124"/>
        <v>wearables</v>
      </c>
      <c r="S720" s="28">
        <f t="shared" si="125"/>
        <v>42752.637118055551</v>
      </c>
      <c r="T720" s="28">
        <f t="shared" si="126"/>
        <v>42784.040972222218</v>
      </c>
      <c r="U720">
        <f t="shared" si="127"/>
        <v>2017</v>
      </c>
      <c r="V720" s="15">
        <f t="shared" si="128"/>
        <v>42752</v>
      </c>
      <c r="W720" s="15">
        <f t="shared" si="129"/>
        <v>42784</v>
      </c>
      <c r="X720" s="15">
        <v>42752</v>
      </c>
      <c r="Y720" s="15">
        <v>42784</v>
      </c>
      <c r="Z720" t="str">
        <f t="shared" si="130"/>
        <v>January</v>
      </c>
      <c r="AA720" t="str">
        <f t="shared" si="131"/>
        <v>February</v>
      </c>
    </row>
    <row r="721" spans="1:27" ht="45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14" t="s">
        <v>8221</v>
      </c>
      <c r="G721" t="s">
        <v>8224</v>
      </c>
      <c r="H721" t="s">
        <v>8246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121"/>
        <v>1.2933333333333332</v>
      </c>
      <c r="P721" s="6">
        <f t="shared" si="122"/>
        <v>19.399999999999999</v>
      </c>
      <c r="Q721" t="str">
        <f t="shared" si="123"/>
        <v>technology</v>
      </c>
      <c r="R721" t="str">
        <f t="shared" si="124"/>
        <v>wearables</v>
      </c>
      <c r="S721" s="28">
        <f t="shared" si="125"/>
        <v>42408.83189814815</v>
      </c>
      <c r="T721" s="28">
        <f t="shared" si="126"/>
        <v>42422.83189814815</v>
      </c>
      <c r="U721">
        <f t="shared" si="127"/>
        <v>2016</v>
      </c>
      <c r="V721" s="15">
        <f t="shared" si="128"/>
        <v>42408</v>
      </c>
      <c r="W721" s="15">
        <f t="shared" si="129"/>
        <v>42422</v>
      </c>
      <c r="X721" s="15">
        <v>42408</v>
      </c>
      <c r="Y721" s="15">
        <v>42422</v>
      </c>
      <c r="Z721" t="str">
        <f t="shared" si="130"/>
        <v>February</v>
      </c>
      <c r="AA721" t="str">
        <f t="shared" si="131"/>
        <v>February</v>
      </c>
    </row>
    <row r="722" spans="1:27" ht="45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14" t="s">
        <v>8219</v>
      </c>
      <c r="G722" t="s">
        <v>8224</v>
      </c>
      <c r="H722" t="s">
        <v>8246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121"/>
        <v>143.94736842105263</v>
      </c>
      <c r="P722" s="6">
        <f t="shared" si="122"/>
        <v>66.707317073170728</v>
      </c>
      <c r="Q722" t="str">
        <f t="shared" si="123"/>
        <v>publishing</v>
      </c>
      <c r="R722" t="str">
        <f t="shared" si="124"/>
        <v>nonfiction</v>
      </c>
      <c r="S722" s="28">
        <f t="shared" si="125"/>
        <v>40909.440868055557</v>
      </c>
      <c r="T722" s="28">
        <f t="shared" si="126"/>
        <v>40937.440868055557</v>
      </c>
      <c r="U722">
        <f t="shared" si="127"/>
        <v>2012</v>
      </c>
      <c r="V722" s="15">
        <f t="shared" si="128"/>
        <v>40909</v>
      </c>
      <c r="W722" s="15">
        <f t="shared" si="129"/>
        <v>40937</v>
      </c>
      <c r="X722" s="15">
        <v>40909</v>
      </c>
      <c r="Y722" s="15">
        <v>40937</v>
      </c>
      <c r="Z722" t="str">
        <f t="shared" si="130"/>
        <v>January</v>
      </c>
      <c r="AA722" t="str">
        <f t="shared" si="131"/>
        <v>January</v>
      </c>
    </row>
    <row r="723" spans="1:27" ht="45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14" t="s">
        <v>8219</v>
      </c>
      <c r="G723" t="s">
        <v>8224</v>
      </c>
      <c r="H723" t="s">
        <v>8246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121"/>
        <v>122.10975609756099</v>
      </c>
      <c r="P723" s="6">
        <f t="shared" si="122"/>
        <v>84.142857142857139</v>
      </c>
      <c r="Q723" t="str">
        <f t="shared" si="123"/>
        <v>publishing</v>
      </c>
      <c r="R723" t="str">
        <f t="shared" si="124"/>
        <v>nonfiction</v>
      </c>
      <c r="S723" s="28">
        <f t="shared" si="125"/>
        <v>41807.363506944443</v>
      </c>
      <c r="T723" s="28">
        <f t="shared" si="126"/>
        <v>41852.363506944443</v>
      </c>
      <c r="U723">
        <f t="shared" si="127"/>
        <v>2014</v>
      </c>
      <c r="V723" s="15">
        <f t="shared" si="128"/>
        <v>41807</v>
      </c>
      <c r="W723" s="15">
        <f t="shared" si="129"/>
        <v>41852</v>
      </c>
      <c r="X723" s="15">
        <v>41807</v>
      </c>
      <c r="Y723" s="15">
        <v>41852</v>
      </c>
      <c r="Z723" t="str">
        <f t="shared" si="130"/>
        <v>June</v>
      </c>
      <c r="AA723" t="str">
        <f t="shared" si="131"/>
        <v>August</v>
      </c>
    </row>
    <row r="724" spans="1:27" ht="45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14" t="s">
        <v>8219</v>
      </c>
      <c r="G724" t="s">
        <v>8224</v>
      </c>
      <c r="H724" t="s">
        <v>8246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121"/>
        <v>132.024</v>
      </c>
      <c r="P724" s="6">
        <f t="shared" si="122"/>
        <v>215.72549019607843</v>
      </c>
      <c r="Q724" t="str">
        <f t="shared" si="123"/>
        <v>publishing</v>
      </c>
      <c r="R724" t="str">
        <f t="shared" si="124"/>
        <v>nonfiction</v>
      </c>
      <c r="S724" s="28">
        <f t="shared" si="125"/>
        <v>40977.596967592588</v>
      </c>
      <c r="T724" s="28">
        <f t="shared" si="126"/>
        <v>41007.555300925924</v>
      </c>
      <c r="U724">
        <f t="shared" si="127"/>
        <v>2012</v>
      </c>
      <c r="V724" s="15">
        <f t="shared" si="128"/>
        <v>40977</v>
      </c>
      <c r="W724" s="15">
        <f t="shared" si="129"/>
        <v>41007</v>
      </c>
      <c r="X724" s="15">
        <v>40977</v>
      </c>
      <c r="Y724" s="15">
        <v>41007</v>
      </c>
      <c r="Z724" t="str">
        <f t="shared" si="130"/>
        <v>March</v>
      </c>
      <c r="AA724" t="str">
        <f t="shared" si="131"/>
        <v>April</v>
      </c>
    </row>
    <row r="725" spans="1:27" ht="30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14" t="s">
        <v>8219</v>
      </c>
      <c r="G725" t="s">
        <v>8224</v>
      </c>
      <c r="H725" t="s">
        <v>8246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121"/>
        <v>109.38000000000001</v>
      </c>
      <c r="P725" s="6">
        <f t="shared" si="122"/>
        <v>54.69</v>
      </c>
      <c r="Q725" t="str">
        <f t="shared" si="123"/>
        <v>publishing</v>
      </c>
      <c r="R725" t="str">
        <f t="shared" si="124"/>
        <v>nonfiction</v>
      </c>
      <c r="S725" s="28">
        <f t="shared" si="125"/>
        <v>42184.608206018514</v>
      </c>
      <c r="T725" s="28">
        <f t="shared" si="126"/>
        <v>42214.957638888889</v>
      </c>
      <c r="U725">
        <f t="shared" si="127"/>
        <v>2015</v>
      </c>
      <c r="V725" s="15">
        <f t="shared" si="128"/>
        <v>42184</v>
      </c>
      <c r="W725" s="15">
        <f t="shared" si="129"/>
        <v>42214</v>
      </c>
      <c r="X725" s="15">
        <v>42184</v>
      </c>
      <c r="Y725" s="15">
        <v>42214</v>
      </c>
      <c r="Z725" t="str">
        <f t="shared" si="130"/>
        <v>June</v>
      </c>
      <c r="AA725" t="str">
        <f t="shared" si="131"/>
        <v>July</v>
      </c>
    </row>
    <row r="726" spans="1:27" ht="45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14" t="s">
        <v>8219</v>
      </c>
      <c r="G726" t="s">
        <v>8224</v>
      </c>
      <c r="H726" t="s">
        <v>8246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121"/>
        <v>105.47157142857144</v>
      </c>
      <c r="P726" s="6">
        <f t="shared" si="122"/>
        <v>51.62944055944056</v>
      </c>
      <c r="Q726" t="str">
        <f t="shared" si="123"/>
        <v>publishing</v>
      </c>
      <c r="R726" t="str">
        <f t="shared" si="124"/>
        <v>nonfiction</v>
      </c>
      <c r="S726" s="28">
        <f t="shared" si="125"/>
        <v>40694.430127314808</v>
      </c>
      <c r="T726" s="28">
        <f t="shared" si="126"/>
        <v>40724.430127314808</v>
      </c>
      <c r="U726">
        <f t="shared" si="127"/>
        <v>2011</v>
      </c>
      <c r="V726" s="15">
        <f t="shared" si="128"/>
        <v>40694</v>
      </c>
      <c r="W726" s="15">
        <f t="shared" si="129"/>
        <v>40724</v>
      </c>
      <c r="X726" s="15">
        <v>40694</v>
      </c>
      <c r="Y726" s="15">
        <v>40724</v>
      </c>
      <c r="Z726" t="str">
        <f t="shared" si="130"/>
        <v>May</v>
      </c>
      <c r="AA726" t="str">
        <f t="shared" si="131"/>
        <v>June</v>
      </c>
    </row>
    <row r="727" spans="1:27" ht="45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14" t="s">
        <v>8219</v>
      </c>
      <c r="G727" t="s">
        <v>8224</v>
      </c>
      <c r="H727" t="s">
        <v>8246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121"/>
        <v>100.35000000000001</v>
      </c>
      <c r="P727" s="6">
        <f t="shared" si="122"/>
        <v>143.35714285714286</v>
      </c>
      <c r="Q727" t="str">
        <f t="shared" si="123"/>
        <v>publishing</v>
      </c>
      <c r="R727" t="str">
        <f t="shared" si="124"/>
        <v>nonfiction</v>
      </c>
      <c r="S727" s="28">
        <f t="shared" si="125"/>
        <v>42321.417962962958</v>
      </c>
      <c r="T727" s="28">
        <f t="shared" si="126"/>
        <v>42351.417962962958</v>
      </c>
      <c r="U727">
        <f t="shared" si="127"/>
        <v>2015</v>
      </c>
      <c r="V727" s="15">
        <f t="shared" si="128"/>
        <v>42321</v>
      </c>
      <c r="W727" s="15">
        <f t="shared" si="129"/>
        <v>42351</v>
      </c>
      <c r="X727" s="15">
        <v>42321</v>
      </c>
      <c r="Y727" s="15">
        <v>42351</v>
      </c>
      <c r="Z727" t="str">
        <f t="shared" si="130"/>
        <v>November</v>
      </c>
      <c r="AA727" t="str">
        <f t="shared" si="131"/>
        <v>December</v>
      </c>
    </row>
    <row r="728" spans="1:27" ht="45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14" t="s">
        <v>8219</v>
      </c>
      <c r="G728" t="s">
        <v>8224</v>
      </c>
      <c r="H728" t="s">
        <v>8246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121"/>
        <v>101.4</v>
      </c>
      <c r="P728" s="6">
        <f t="shared" si="122"/>
        <v>72.428571428571431</v>
      </c>
      <c r="Q728" t="str">
        <f t="shared" si="123"/>
        <v>publishing</v>
      </c>
      <c r="R728" t="str">
        <f t="shared" si="124"/>
        <v>nonfiction</v>
      </c>
      <c r="S728" s="28">
        <f t="shared" si="125"/>
        <v>41345.834340277775</v>
      </c>
      <c r="T728" s="28">
        <f t="shared" si="126"/>
        <v>41375.834340277775</v>
      </c>
      <c r="U728">
        <f t="shared" si="127"/>
        <v>2013</v>
      </c>
      <c r="V728" s="15">
        <f t="shared" si="128"/>
        <v>41345</v>
      </c>
      <c r="W728" s="15">
        <f t="shared" si="129"/>
        <v>41375</v>
      </c>
      <c r="X728" s="15">
        <v>41345</v>
      </c>
      <c r="Y728" s="15">
        <v>41375</v>
      </c>
      <c r="Z728" t="str">
        <f t="shared" si="130"/>
        <v>March</v>
      </c>
      <c r="AA728" t="str">
        <f t="shared" si="131"/>
        <v>April</v>
      </c>
    </row>
    <row r="729" spans="1:27" ht="45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14" t="s">
        <v>8219</v>
      </c>
      <c r="G729" t="s">
        <v>8224</v>
      </c>
      <c r="H729" t="s">
        <v>8246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121"/>
        <v>155.51428571428571</v>
      </c>
      <c r="P729" s="6">
        <f t="shared" si="122"/>
        <v>36.530201342281877</v>
      </c>
      <c r="Q729" t="str">
        <f t="shared" si="123"/>
        <v>publishing</v>
      </c>
      <c r="R729" t="str">
        <f t="shared" si="124"/>
        <v>nonfiction</v>
      </c>
      <c r="S729" s="28">
        <f t="shared" si="125"/>
        <v>41246.811909722222</v>
      </c>
      <c r="T729" s="28">
        <f t="shared" si="126"/>
        <v>41288.680555555555</v>
      </c>
      <c r="U729">
        <f t="shared" si="127"/>
        <v>2012</v>
      </c>
      <c r="V729" s="15">
        <f t="shared" si="128"/>
        <v>41246</v>
      </c>
      <c r="W729" s="15">
        <f t="shared" si="129"/>
        <v>41288</v>
      </c>
      <c r="X729" s="15">
        <v>41246</v>
      </c>
      <c r="Y729" s="15">
        <v>41288</v>
      </c>
      <c r="Z729" t="str">
        <f t="shared" si="130"/>
        <v>December</v>
      </c>
      <c r="AA729" t="str">
        <f t="shared" si="131"/>
        <v>January</v>
      </c>
    </row>
    <row r="730" spans="1:27" ht="45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14" t="s">
        <v>8219</v>
      </c>
      <c r="G730" t="s">
        <v>8224</v>
      </c>
      <c r="H730" t="s">
        <v>8246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121"/>
        <v>105.566</v>
      </c>
      <c r="P730" s="6">
        <f t="shared" si="122"/>
        <v>60.903461538461535</v>
      </c>
      <c r="Q730" t="str">
        <f t="shared" si="123"/>
        <v>publishing</v>
      </c>
      <c r="R730" t="str">
        <f t="shared" si="124"/>
        <v>nonfiction</v>
      </c>
      <c r="S730" s="28">
        <f t="shared" si="125"/>
        <v>40731.629131944443</v>
      </c>
      <c r="T730" s="28">
        <f t="shared" si="126"/>
        <v>40776.629131944443</v>
      </c>
      <c r="U730">
        <f t="shared" si="127"/>
        <v>2011</v>
      </c>
      <c r="V730" s="15">
        <f t="shared" si="128"/>
        <v>40731</v>
      </c>
      <c r="W730" s="15">
        <f t="shared" si="129"/>
        <v>40776</v>
      </c>
      <c r="X730" s="15">
        <v>40731</v>
      </c>
      <c r="Y730" s="15">
        <v>40776</v>
      </c>
      <c r="Z730" t="str">
        <f t="shared" si="130"/>
        <v>July</v>
      </c>
      <c r="AA730" t="str">
        <f t="shared" si="131"/>
        <v>August</v>
      </c>
    </row>
    <row r="731" spans="1:27" ht="45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14" t="s">
        <v>8219</v>
      </c>
      <c r="G731" t="s">
        <v>8224</v>
      </c>
      <c r="H731" t="s">
        <v>8246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121"/>
        <v>130.65</v>
      </c>
      <c r="P731" s="6">
        <f t="shared" si="122"/>
        <v>43.55</v>
      </c>
      <c r="Q731" t="str">
        <f t="shared" si="123"/>
        <v>publishing</v>
      </c>
      <c r="R731" t="str">
        <f t="shared" si="124"/>
        <v>nonfiction</v>
      </c>
      <c r="S731" s="28">
        <f t="shared" si="125"/>
        <v>41110.97755787037</v>
      </c>
      <c r="T731" s="28">
        <f t="shared" si="126"/>
        <v>41170.97755787037</v>
      </c>
      <c r="U731">
        <f t="shared" si="127"/>
        <v>2012</v>
      </c>
      <c r="V731" s="15">
        <f t="shared" si="128"/>
        <v>41110</v>
      </c>
      <c r="W731" s="15">
        <f t="shared" si="129"/>
        <v>41170</v>
      </c>
      <c r="X731" s="15">
        <v>41110</v>
      </c>
      <c r="Y731" s="15">
        <v>41170</v>
      </c>
      <c r="Z731" t="str">
        <f t="shared" si="130"/>
        <v>July</v>
      </c>
      <c r="AA731" t="str">
        <f t="shared" si="131"/>
        <v>September</v>
      </c>
    </row>
    <row r="732" spans="1:27" ht="30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14" t="s">
        <v>8219</v>
      </c>
      <c r="G732" t="s">
        <v>8224</v>
      </c>
      <c r="H732" t="s">
        <v>8246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121"/>
        <v>132.19</v>
      </c>
      <c r="P732" s="6">
        <f t="shared" si="122"/>
        <v>99.766037735849054</v>
      </c>
      <c r="Q732" t="str">
        <f t="shared" si="123"/>
        <v>publishing</v>
      </c>
      <c r="R732" t="str">
        <f t="shared" si="124"/>
        <v>nonfiction</v>
      </c>
      <c r="S732" s="28">
        <f t="shared" si="125"/>
        <v>40854.536932870367</v>
      </c>
      <c r="T732" s="28">
        <f t="shared" si="126"/>
        <v>40884.536932870367</v>
      </c>
      <c r="U732">
        <f t="shared" si="127"/>
        <v>2011</v>
      </c>
      <c r="V732" s="15">
        <f t="shared" si="128"/>
        <v>40854</v>
      </c>
      <c r="W732" s="15">
        <f t="shared" si="129"/>
        <v>40884</v>
      </c>
      <c r="X732" s="15">
        <v>40854</v>
      </c>
      <c r="Y732" s="15">
        <v>40884</v>
      </c>
      <c r="Z732" t="str">
        <f t="shared" si="130"/>
        <v>November</v>
      </c>
      <c r="AA732" t="str">
        <f t="shared" si="131"/>
        <v>December</v>
      </c>
    </row>
    <row r="733" spans="1:27" ht="45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14" t="s">
        <v>8219</v>
      </c>
      <c r="G733" t="s">
        <v>8224</v>
      </c>
      <c r="H733" t="s">
        <v>8246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121"/>
        <v>126</v>
      </c>
      <c r="P733" s="6">
        <f t="shared" si="122"/>
        <v>88.732394366197184</v>
      </c>
      <c r="Q733" t="str">
        <f t="shared" si="123"/>
        <v>publishing</v>
      </c>
      <c r="R733" t="str">
        <f t="shared" si="124"/>
        <v>nonfiction</v>
      </c>
      <c r="S733" s="28">
        <f t="shared" si="125"/>
        <v>40879.587349537032</v>
      </c>
      <c r="T733" s="28">
        <f t="shared" si="126"/>
        <v>40930.041666666664</v>
      </c>
      <c r="U733">
        <f t="shared" si="127"/>
        <v>2011</v>
      </c>
      <c r="V733" s="15">
        <f t="shared" si="128"/>
        <v>40879</v>
      </c>
      <c r="W733" s="15">
        <f t="shared" si="129"/>
        <v>40930</v>
      </c>
      <c r="X733" s="15">
        <v>40879</v>
      </c>
      <c r="Y733" s="15">
        <v>40930</v>
      </c>
      <c r="Z733" t="str">
        <f t="shared" si="130"/>
        <v>December</v>
      </c>
      <c r="AA733" t="str">
        <f t="shared" si="131"/>
        <v>January</v>
      </c>
    </row>
    <row r="734" spans="1:27" ht="45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14" t="s">
        <v>8219</v>
      </c>
      <c r="G734" t="s">
        <v>8225</v>
      </c>
      <c r="H734" t="s">
        <v>8247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121"/>
        <v>160</v>
      </c>
      <c r="P734" s="6">
        <f t="shared" si="122"/>
        <v>4.9230769230769234</v>
      </c>
      <c r="Q734" t="str">
        <f t="shared" si="123"/>
        <v>publishing</v>
      </c>
      <c r="R734" t="str">
        <f t="shared" si="124"/>
        <v>nonfiction</v>
      </c>
      <c r="S734" s="28">
        <f t="shared" si="125"/>
        <v>41486.21598379629</v>
      </c>
      <c r="T734" s="28">
        <f t="shared" si="126"/>
        <v>41546.21598379629</v>
      </c>
      <c r="U734">
        <f t="shared" si="127"/>
        <v>2013</v>
      </c>
      <c r="V734" s="15">
        <f t="shared" si="128"/>
        <v>41486</v>
      </c>
      <c r="W734" s="15">
        <f t="shared" si="129"/>
        <v>41546</v>
      </c>
      <c r="X734" s="15">
        <v>41486</v>
      </c>
      <c r="Y734" s="15">
        <v>41546</v>
      </c>
      <c r="Z734" t="str">
        <f t="shared" si="130"/>
        <v>July</v>
      </c>
      <c r="AA734" t="str">
        <f t="shared" si="131"/>
        <v>September</v>
      </c>
    </row>
    <row r="735" spans="1:27" ht="45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14" t="s">
        <v>8219</v>
      </c>
      <c r="G735" t="s">
        <v>8225</v>
      </c>
      <c r="H735" t="s">
        <v>8247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121"/>
        <v>120.48</v>
      </c>
      <c r="P735" s="6">
        <f t="shared" si="122"/>
        <v>17.822485207100591</v>
      </c>
      <c r="Q735" t="str">
        <f t="shared" si="123"/>
        <v>publishing</v>
      </c>
      <c r="R735" t="str">
        <f t="shared" si="124"/>
        <v>nonfiction</v>
      </c>
      <c r="S735" s="28">
        <f t="shared" si="125"/>
        <v>41598.211712962962</v>
      </c>
      <c r="T735" s="28">
        <f t="shared" si="126"/>
        <v>41628.211712962962</v>
      </c>
      <c r="U735">
        <f t="shared" si="127"/>
        <v>2013</v>
      </c>
      <c r="V735" s="15">
        <f t="shared" si="128"/>
        <v>41598</v>
      </c>
      <c r="W735" s="15">
        <f t="shared" si="129"/>
        <v>41628</v>
      </c>
      <c r="X735" s="15">
        <v>41598</v>
      </c>
      <c r="Y735" s="15">
        <v>41628</v>
      </c>
      <c r="Z735" t="str">
        <f t="shared" si="130"/>
        <v>November</v>
      </c>
      <c r="AA735" t="str">
        <f t="shared" si="131"/>
        <v>December</v>
      </c>
    </row>
    <row r="736" spans="1:27" ht="30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14" t="s">
        <v>8219</v>
      </c>
      <c r="G736" t="s">
        <v>8229</v>
      </c>
      <c r="H736" t="s">
        <v>8251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121"/>
        <v>125.52941176470588</v>
      </c>
      <c r="P736" s="6">
        <f t="shared" si="122"/>
        <v>187.19298245614036</v>
      </c>
      <c r="Q736" t="str">
        <f t="shared" si="123"/>
        <v>publishing</v>
      </c>
      <c r="R736" t="str">
        <f t="shared" si="124"/>
        <v>nonfiction</v>
      </c>
      <c r="S736" s="28">
        <f t="shared" si="125"/>
        <v>42101.956249999996</v>
      </c>
      <c r="T736" s="28">
        <f t="shared" si="126"/>
        <v>42132.999999999993</v>
      </c>
      <c r="U736">
        <f t="shared" si="127"/>
        <v>2015</v>
      </c>
      <c r="V736" s="15">
        <f t="shared" si="128"/>
        <v>42101</v>
      </c>
      <c r="W736" s="15">
        <f t="shared" si="129"/>
        <v>42133</v>
      </c>
      <c r="X736" s="15">
        <v>42101</v>
      </c>
      <c r="Y736" s="15">
        <v>42133</v>
      </c>
      <c r="Z736" t="str">
        <f t="shared" si="130"/>
        <v>April</v>
      </c>
      <c r="AA736" t="str">
        <f t="shared" si="131"/>
        <v>May</v>
      </c>
    </row>
    <row r="737" spans="1:27" ht="45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14" t="s">
        <v>8219</v>
      </c>
      <c r="G737" t="s">
        <v>8224</v>
      </c>
      <c r="H737" t="s">
        <v>8246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121"/>
        <v>114.40638297872341</v>
      </c>
      <c r="P737" s="6">
        <f t="shared" si="122"/>
        <v>234.80786026200875</v>
      </c>
      <c r="Q737" t="str">
        <f t="shared" si="123"/>
        <v>publishing</v>
      </c>
      <c r="R737" t="str">
        <f t="shared" si="124"/>
        <v>nonfiction</v>
      </c>
      <c r="S737" s="28">
        <f t="shared" si="125"/>
        <v>41945.821134259255</v>
      </c>
      <c r="T737" s="28">
        <f t="shared" si="126"/>
        <v>41976.818749999999</v>
      </c>
      <c r="U737">
        <f t="shared" si="127"/>
        <v>2014</v>
      </c>
      <c r="V737" s="15">
        <f t="shared" si="128"/>
        <v>41945</v>
      </c>
      <c r="W737" s="15">
        <f t="shared" si="129"/>
        <v>41976</v>
      </c>
      <c r="X737" s="15">
        <v>41945</v>
      </c>
      <c r="Y737" s="15">
        <v>41976</v>
      </c>
      <c r="Z737" t="str">
        <f t="shared" si="130"/>
        <v>November</v>
      </c>
      <c r="AA737" t="str">
        <f t="shared" si="131"/>
        <v>December</v>
      </c>
    </row>
    <row r="738" spans="1:27" ht="45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14" t="s">
        <v>8219</v>
      </c>
      <c r="G738" t="s">
        <v>8224</v>
      </c>
      <c r="H738" t="s">
        <v>8246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121"/>
        <v>315.13888888888891</v>
      </c>
      <c r="P738" s="6">
        <f t="shared" si="122"/>
        <v>105.04629629629629</v>
      </c>
      <c r="Q738" t="str">
        <f t="shared" si="123"/>
        <v>publishing</v>
      </c>
      <c r="R738" t="str">
        <f t="shared" si="124"/>
        <v>nonfiction</v>
      </c>
      <c r="S738" s="28">
        <f t="shared" si="125"/>
        <v>41579.525925925926</v>
      </c>
      <c r="T738" s="28">
        <f t="shared" si="126"/>
        <v>41598.999305555553</v>
      </c>
      <c r="U738">
        <f t="shared" si="127"/>
        <v>2013</v>
      </c>
      <c r="V738" s="15">
        <f t="shared" si="128"/>
        <v>41579</v>
      </c>
      <c r="W738" s="15">
        <f t="shared" si="129"/>
        <v>41598</v>
      </c>
      <c r="X738" s="15">
        <v>41579</v>
      </c>
      <c r="Y738" s="15">
        <v>41598</v>
      </c>
      <c r="Z738" t="str">
        <f t="shared" si="130"/>
        <v>November</v>
      </c>
      <c r="AA738" t="str">
        <f t="shared" si="131"/>
        <v>November</v>
      </c>
    </row>
    <row r="739" spans="1:27" ht="45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14" t="s">
        <v>8219</v>
      </c>
      <c r="G739" t="s">
        <v>8224</v>
      </c>
      <c r="H739" t="s">
        <v>8246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121"/>
        <v>122.39999999999999</v>
      </c>
      <c r="P739" s="6">
        <f t="shared" si="122"/>
        <v>56.666666666666664</v>
      </c>
      <c r="Q739" t="str">
        <f t="shared" si="123"/>
        <v>publishing</v>
      </c>
      <c r="R739" t="str">
        <f t="shared" si="124"/>
        <v>nonfiction</v>
      </c>
      <c r="S739" s="28">
        <f t="shared" si="125"/>
        <v>41667.066979166666</v>
      </c>
      <c r="T739" s="28">
        <f t="shared" si="126"/>
        <v>41684.625</v>
      </c>
      <c r="U739">
        <f t="shared" si="127"/>
        <v>2014</v>
      </c>
      <c r="V739" s="15">
        <f t="shared" si="128"/>
        <v>41667</v>
      </c>
      <c r="W739" s="15">
        <f t="shared" si="129"/>
        <v>41684</v>
      </c>
      <c r="X739" s="15">
        <v>41667</v>
      </c>
      <c r="Y739" s="15">
        <v>41684</v>
      </c>
      <c r="Z739" t="str">
        <f t="shared" si="130"/>
        <v>January</v>
      </c>
      <c r="AA739" t="str">
        <f t="shared" si="131"/>
        <v>February</v>
      </c>
    </row>
    <row r="740" spans="1:27" ht="30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14" t="s">
        <v>8219</v>
      </c>
      <c r="G740" t="s">
        <v>8224</v>
      </c>
      <c r="H740" t="s">
        <v>8246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121"/>
        <v>106.73333333333332</v>
      </c>
      <c r="P740" s="6">
        <f t="shared" si="122"/>
        <v>39.048780487804876</v>
      </c>
      <c r="Q740" t="str">
        <f t="shared" si="123"/>
        <v>publishing</v>
      </c>
      <c r="R740" t="str">
        <f t="shared" si="124"/>
        <v>nonfiction</v>
      </c>
      <c r="S740" s="28">
        <f t="shared" si="125"/>
        <v>41943.39576388889</v>
      </c>
      <c r="T740" s="28">
        <f t="shared" si="126"/>
        <v>41973.999305555553</v>
      </c>
      <c r="U740">
        <f t="shared" si="127"/>
        <v>2014</v>
      </c>
      <c r="V740" s="15">
        <f t="shared" si="128"/>
        <v>41943</v>
      </c>
      <c r="W740" s="15">
        <f t="shared" si="129"/>
        <v>41973</v>
      </c>
      <c r="X740" s="15">
        <v>41943</v>
      </c>
      <c r="Y740" s="15">
        <v>41973</v>
      </c>
      <c r="Z740" t="str">
        <f t="shared" si="130"/>
        <v>October</v>
      </c>
      <c r="AA740" t="str">
        <f t="shared" si="131"/>
        <v>November</v>
      </c>
    </row>
    <row r="741" spans="1:27" ht="45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14" t="s">
        <v>8219</v>
      </c>
      <c r="G741" t="s">
        <v>8224</v>
      </c>
      <c r="H741" t="s">
        <v>8246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121"/>
        <v>158.33333333333331</v>
      </c>
      <c r="P741" s="6">
        <f t="shared" si="122"/>
        <v>68.345323741007192</v>
      </c>
      <c r="Q741" t="str">
        <f t="shared" si="123"/>
        <v>publishing</v>
      </c>
      <c r="R741" t="str">
        <f t="shared" si="124"/>
        <v>nonfiction</v>
      </c>
      <c r="S741" s="28">
        <f t="shared" si="125"/>
        <v>41829.294317129628</v>
      </c>
      <c r="T741" s="28">
        <f t="shared" si="126"/>
        <v>41862.294317129628</v>
      </c>
      <c r="U741">
        <f t="shared" si="127"/>
        <v>2014</v>
      </c>
      <c r="V741" s="15">
        <f t="shared" si="128"/>
        <v>41829</v>
      </c>
      <c r="W741" s="15">
        <f t="shared" si="129"/>
        <v>41862</v>
      </c>
      <c r="X741" s="15">
        <v>41829</v>
      </c>
      <c r="Y741" s="15">
        <v>41862</v>
      </c>
      <c r="Z741" t="str">
        <f t="shared" si="130"/>
        <v>July</v>
      </c>
      <c r="AA741" t="str">
        <f t="shared" si="131"/>
        <v>August</v>
      </c>
    </row>
    <row r="742" spans="1:27" ht="45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14" t="s">
        <v>8219</v>
      </c>
      <c r="G742" t="s">
        <v>8224</v>
      </c>
      <c r="H742" t="s">
        <v>8246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121"/>
        <v>107.4</v>
      </c>
      <c r="P742" s="6">
        <f t="shared" si="122"/>
        <v>169.57894736842104</v>
      </c>
      <c r="Q742" t="str">
        <f t="shared" si="123"/>
        <v>publishing</v>
      </c>
      <c r="R742" t="str">
        <f t="shared" si="124"/>
        <v>nonfiction</v>
      </c>
      <c r="S742" s="28">
        <f t="shared" si="125"/>
        <v>42161.93844907407</v>
      </c>
      <c r="T742" s="28">
        <f t="shared" si="126"/>
        <v>42175.93844907407</v>
      </c>
      <c r="U742">
        <f t="shared" si="127"/>
        <v>2015</v>
      </c>
      <c r="V742" s="15">
        <f t="shared" si="128"/>
        <v>42161</v>
      </c>
      <c r="W742" s="15">
        <f t="shared" si="129"/>
        <v>42175</v>
      </c>
      <c r="X742" s="15">
        <v>42161</v>
      </c>
      <c r="Y742" s="15">
        <v>42175</v>
      </c>
      <c r="Z742" t="str">
        <f t="shared" si="130"/>
        <v>June</v>
      </c>
      <c r="AA742" t="str">
        <f t="shared" si="131"/>
        <v>June</v>
      </c>
    </row>
    <row r="743" spans="1:27" ht="30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14" t="s">
        <v>8219</v>
      </c>
      <c r="G743" t="s">
        <v>8224</v>
      </c>
      <c r="H743" t="s">
        <v>8246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121"/>
        <v>102.25999999999999</v>
      </c>
      <c r="P743" s="6">
        <f t="shared" si="122"/>
        <v>141.42340425531913</v>
      </c>
      <c r="Q743" t="str">
        <f t="shared" si="123"/>
        <v>publishing</v>
      </c>
      <c r="R743" t="str">
        <f t="shared" si="124"/>
        <v>nonfiction</v>
      </c>
      <c r="S743" s="28">
        <f t="shared" si="125"/>
        <v>41401.439884259256</v>
      </c>
      <c r="T743" s="28">
        <f t="shared" si="126"/>
        <v>41436.439884259256</v>
      </c>
      <c r="U743">
        <f t="shared" si="127"/>
        <v>2013</v>
      </c>
      <c r="V743" s="15">
        <f t="shared" si="128"/>
        <v>41401</v>
      </c>
      <c r="W743" s="15">
        <f t="shared" si="129"/>
        <v>41436</v>
      </c>
      <c r="X743" s="15">
        <v>41401</v>
      </c>
      <c r="Y743" s="15">
        <v>41436</v>
      </c>
      <c r="Z743" t="str">
        <f t="shared" si="130"/>
        <v>May</v>
      </c>
      <c r="AA743" t="str">
        <f t="shared" si="131"/>
        <v>June</v>
      </c>
    </row>
    <row r="744" spans="1:27" ht="45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14" t="s">
        <v>8219</v>
      </c>
      <c r="G744" t="s">
        <v>8224</v>
      </c>
      <c r="H744" t="s">
        <v>8246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121"/>
        <v>110.71428571428572</v>
      </c>
      <c r="P744" s="6">
        <f t="shared" si="122"/>
        <v>67.391304347826093</v>
      </c>
      <c r="Q744" t="str">
        <f t="shared" si="123"/>
        <v>publishing</v>
      </c>
      <c r="R744" t="str">
        <f t="shared" si="124"/>
        <v>nonfiction</v>
      </c>
      <c r="S744" s="28">
        <f t="shared" si="125"/>
        <v>41689.709629629629</v>
      </c>
      <c r="T744" s="28">
        <f t="shared" si="126"/>
        <v>41719.667962962958</v>
      </c>
      <c r="U744">
        <f t="shared" si="127"/>
        <v>2014</v>
      </c>
      <c r="V744" s="15">
        <f t="shared" si="128"/>
        <v>41689</v>
      </c>
      <c r="W744" s="15">
        <f t="shared" si="129"/>
        <v>41719</v>
      </c>
      <c r="X744" s="15">
        <v>41689</v>
      </c>
      <c r="Y744" s="15">
        <v>41719</v>
      </c>
      <c r="Z744" t="str">
        <f t="shared" si="130"/>
        <v>February</v>
      </c>
      <c r="AA744" t="str">
        <f t="shared" si="131"/>
        <v>March</v>
      </c>
    </row>
    <row r="745" spans="1:27" ht="45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14" t="s">
        <v>8219</v>
      </c>
      <c r="G745" t="s">
        <v>8224</v>
      </c>
      <c r="H745" t="s">
        <v>8246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121"/>
        <v>148</v>
      </c>
      <c r="P745" s="6">
        <f t="shared" si="122"/>
        <v>54.266666666666666</v>
      </c>
      <c r="Q745" t="str">
        <f t="shared" si="123"/>
        <v>publishing</v>
      </c>
      <c r="R745" t="str">
        <f t="shared" si="124"/>
        <v>nonfiction</v>
      </c>
      <c r="S745" s="28">
        <f t="shared" si="125"/>
        <v>40990.500983796293</v>
      </c>
      <c r="T745" s="28">
        <f t="shared" si="126"/>
        <v>41015.666666666664</v>
      </c>
      <c r="U745">
        <f t="shared" si="127"/>
        <v>2012</v>
      </c>
      <c r="V745" s="15">
        <f t="shared" si="128"/>
        <v>40990</v>
      </c>
      <c r="W745" s="15">
        <f t="shared" si="129"/>
        <v>41015</v>
      </c>
      <c r="X745" s="15">
        <v>40990</v>
      </c>
      <c r="Y745" s="15">
        <v>41015</v>
      </c>
      <c r="Z745" t="str">
        <f t="shared" si="130"/>
        <v>March</v>
      </c>
      <c r="AA745" t="str">
        <f t="shared" si="131"/>
        <v>April</v>
      </c>
    </row>
    <row r="746" spans="1:27" ht="30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14" t="s">
        <v>8219</v>
      </c>
      <c r="G746" t="s">
        <v>8224</v>
      </c>
      <c r="H746" t="s">
        <v>8246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121"/>
        <v>102.32000000000001</v>
      </c>
      <c r="P746" s="6">
        <f t="shared" si="122"/>
        <v>82.516129032258064</v>
      </c>
      <c r="Q746" t="str">
        <f t="shared" si="123"/>
        <v>publishing</v>
      </c>
      <c r="R746" t="str">
        <f t="shared" si="124"/>
        <v>nonfiction</v>
      </c>
      <c r="S746" s="28">
        <f t="shared" si="125"/>
        <v>41226.748877314814</v>
      </c>
      <c r="T746" s="28">
        <f t="shared" si="126"/>
        <v>41256.748877314814</v>
      </c>
      <c r="U746">
        <f t="shared" si="127"/>
        <v>2012</v>
      </c>
      <c r="V746" s="15">
        <f t="shared" si="128"/>
        <v>41226</v>
      </c>
      <c r="W746" s="15">
        <f t="shared" si="129"/>
        <v>41256</v>
      </c>
      <c r="X746" s="15">
        <v>41226</v>
      </c>
      <c r="Y746" s="15">
        <v>41256</v>
      </c>
      <c r="Z746" t="str">
        <f t="shared" si="130"/>
        <v>November</v>
      </c>
      <c r="AA746" t="str">
        <f t="shared" si="131"/>
        <v>December</v>
      </c>
    </row>
    <row r="747" spans="1:27" ht="45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14" t="s">
        <v>8219</v>
      </c>
      <c r="G747" t="s">
        <v>8224</v>
      </c>
      <c r="H747" t="s">
        <v>8246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121"/>
        <v>179.09909909909908</v>
      </c>
      <c r="P747" s="6">
        <f t="shared" si="122"/>
        <v>53.729729729729726</v>
      </c>
      <c r="Q747" t="str">
        <f t="shared" si="123"/>
        <v>publishing</v>
      </c>
      <c r="R747" t="str">
        <f t="shared" si="124"/>
        <v>nonfiction</v>
      </c>
      <c r="S747" s="28">
        <f t="shared" si="125"/>
        <v>41367.363946759258</v>
      </c>
      <c r="T747" s="28">
        <f t="shared" si="126"/>
        <v>41397.363946759258</v>
      </c>
      <c r="U747">
        <f t="shared" si="127"/>
        <v>2013</v>
      </c>
      <c r="V747" s="15">
        <f t="shared" si="128"/>
        <v>41367</v>
      </c>
      <c r="W747" s="15">
        <f t="shared" si="129"/>
        <v>41397</v>
      </c>
      <c r="X747" s="15">
        <v>41367</v>
      </c>
      <c r="Y747" s="15">
        <v>41397</v>
      </c>
      <c r="Z747" t="str">
        <f t="shared" si="130"/>
        <v>April</v>
      </c>
      <c r="AA747" t="str">
        <f t="shared" si="131"/>
        <v>May</v>
      </c>
    </row>
    <row r="748" spans="1:27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14" t="s">
        <v>8219</v>
      </c>
      <c r="G748" t="s">
        <v>8224</v>
      </c>
      <c r="H748" t="s">
        <v>8246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121"/>
        <v>111.08135252761969</v>
      </c>
      <c r="P748" s="6">
        <f t="shared" si="122"/>
        <v>34.206185567010309</v>
      </c>
      <c r="Q748" t="str">
        <f t="shared" si="123"/>
        <v>publishing</v>
      </c>
      <c r="R748" t="str">
        <f t="shared" si="124"/>
        <v>nonfiction</v>
      </c>
      <c r="S748" s="28">
        <f t="shared" si="125"/>
        <v>41156.834594907406</v>
      </c>
      <c r="T748" s="28">
        <f t="shared" si="126"/>
        <v>41174.957638888889</v>
      </c>
      <c r="U748">
        <f t="shared" si="127"/>
        <v>2012</v>
      </c>
      <c r="V748" s="15">
        <f t="shared" si="128"/>
        <v>41156</v>
      </c>
      <c r="W748" s="15">
        <f t="shared" si="129"/>
        <v>41174</v>
      </c>
      <c r="X748" s="15">
        <v>41156</v>
      </c>
      <c r="Y748" s="15">
        <v>41174</v>
      </c>
      <c r="Z748" t="str">
        <f t="shared" si="130"/>
        <v>September</v>
      </c>
      <c r="AA748" t="str">
        <f t="shared" si="131"/>
        <v>September</v>
      </c>
    </row>
    <row r="749" spans="1:27" ht="45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14" t="s">
        <v>8219</v>
      </c>
      <c r="G749" t="s">
        <v>8233</v>
      </c>
      <c r="H749" t="s">
        <v>8249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121"/>
        <v>100.04285714285714</v>
      </c>
      <c r="P749" s="6">
        <f t="shared" si="122"/>
        <v>127.32727272727273</v>
      </c>
      <c r="Q749" t="str">
        <f t="shared" si="123"/>
        <v>publishing</v>
      </c>
      <c r="R749" t="str">
        <f t="shared" si="124"/>
        <v>nonfiction</v>
      </c>
      <c r="S749" s="28">
        <f t="shared" si="125"/>
        <v>41988.340497685182</v>
      </c>
      <c r="T749" s="28">
        <f t="shared" si="126"/>
        <v>42019.245833333327</v>
      </c>
      <c r="U749">
        <f t="shared" si="127"/>
        <v>2014</v>
      </c>
      <c r="V749" s="15">
        <f t="shared" si="128"/>
        <v>41988</v>
      </c>
      <c r="W749" s="15">
        <f t="shared" si="129"/>
        <v>42019</v>
      </c>
      <c r="X749" s="15">
        <v>41988</v>
      </c>
      <c r="Y749" s="15">
        <v>42019</v>
      </c>
      <c r="Z749" t="str">
        <f t="shared" si="130"/>
        <v>December</v>
      </c>
      <c r="AA749" t="str">
        <f t="shared" si="131"/>
        <v>January</v>
      </c>
    </row>
    <row r="750" spans="1:27" ht="45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14" t="s">
        <v>8219</v>
      </c>
      <c r="G750" t="s">
        <v>8224</v>
      </c>
      <c r="H750" t="s">
        <v>8246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121"/>
        <v>100.25</v>
      </c>
      <c r="P750" s="6">
        <f t="shared" si="122"/>
        <v>45.56818181818182</v>
      </c>
      <c r="Q750" t="str">
        <f t="shared" si="123"/>
        <v>publishing</v>
      </c>
      <c r="R750" t="str">
        <f t="shared" si="124"/>
        <v>nonfiction</v>
      </c>
      <c r="S750" s="28">
        <f t="shared" si="125"/>
        <v>41831.638495370367</v>
      </c>
      <c r="T750" s="28">
        <f t="shared" si="126"/>
        <v>41861.638495370367</v>
      </c>
      <c r="U750">
        <f t="shared" si="127"/>
        <v>2014</v>
      </c>
      <c r="V750" s="15">
        <f t="shared" si="128"/>
        <v>41831</v>
      </c>
      <c r="W750" s="15">
        <f t="shared" si="129"/>
        <v>41861</v>
      </c>
      <c r="X750" s="15">
        <v>41831</v>
      </c>
      <c r="Y750" s="15">
        <v>41861</v>
      </c>
      <c r="Z750" t="str">
        <f t="shared" si="130"/>
        <v>July</v>
      </c>
      <c r="AA750" t="str">
        <f t="shared" si="131"/>
        <v>August</v>
      </c>
    </row>
    <row r="751" spans="1:27" ht="45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14" t="s">
        <v>8219</v>
      </c>
      <c r="G751" t="s">
        <v>8224</v>
      </c>
      <c r="H751" t="s">
        <v>8246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121"/>
        <v>105.56</v>
      </c>
      <c r="P751" s="6">
        <f t="shared" si="122"/>
        <v>95.963636363636368</v>
      </c>
      <c r="Q751" t="str">
        <f t="shared" si="123"/>
        <v>publishing</v>
      </c>
      <c r="R751" t="str">
        <f t="shared" si="124"/>
        <v>nonfiction</v>
      </c>
      <c r="S751" s="28">
        <f t="shared" si="125"/>
        <v>42733.732986111114</v>
      </c>
      <c r="T751" s="28">
        <f t="shared" si="126"/>
        <v>42763.732986111114</v>
      </c>
      <c r="U751">
        <f t="shared" si="127"/>
        <v>2016</v>
      </c>
      <c r="V751" s="15">
        <f t="shared" si="128"/>
        <v>42733</v>
      </c>
      <c r="W751" s="15">
        <f t="shared" si="129"/>
        <v>42763</v>
      </c>
      <c r="X751" s="15">
        <v>42733</v>
      </c>
      <c r="Y751" s="15">
        <v>42763</v>
      </c>
      <c r="Z751" t="str">
        <f t="shared" si="130"/>
        <v>December</v>
      </c>
      <c r="AA751" t="str">
        <f t="shared" si="131"/>
        <v>January</v>
      </c>
    </row>
    <row r="752" spans="1:27" ht="45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14" t="s">
        <v>8219</v>
      </c>
      <c r="G752" t="s">
        <v>8224</v>
      </c>
      <c r="H752" t="s">
        <v>8246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121"/>
        <v>102.58775877587757</v>
      </c>
      <c r="P752" s="6">
        <f t="shared" si="122"/>
        <v>77.271186440677965</v>
      </c>
      <c r="Q752" t="str">
        <f t="shared" si="123"/>
        <v>publishing</v>
      </c>
      <c r="R752" t="str">
        <f t="shared" si="124"/>
        <v>nonfiction</v>
      </c>
      <c r="S752" s="28">
        <f t="shared" si="125"/>
        <v>41299.669814814813</v>
      </c>
      <c r="T752" s="28">
        <f t="shared" si="126"/>
        <v>41329.669814814813</v>
      </c>
      <c r="U752">
        <f t="shared" si="127"/>
        <v>2013</v>
      </c>
      <c r="V752" s="15">
        <f t="shared" si="128"/>
        <v>41299</v>
      </c>
      <c r="W752" s="15">
        <f t="shared" si="129"/>
        <v>41329</v>
      </c>
      <c r="X752" s="15">
        <v>41299</v>
      </c>
      <c r="Y752" s="15">
        <v>41329</v>
      </c>
      <c r="Z752" t="str">
        <f t="shared" si="130"/>
        <v>January</v>
      </c>
      <c r="AA752" t="str">
        <f t="shared" si="131"/>
        <v>February</v>
      </c>
    </row>
    <row r="753" spans="1:27" ht="45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14" t="s">
        <v>8219</v>
      </c>
      <c r="G753" t="s">
        <v>8224</v>
      </c>
      <c r="H753" t="s">
        <v>8246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121"/>
        <v>118.5</v>
      </c>
      <c r="P753" s="6">
        <f t="shared" si="122"/>
        <v>57.338709677419352</v>
      </c>
      <c r="Q753" t="str">
        <f t="shared" si="123"/>
        <v>publishing</v>
      </c>
      <c r="R753" t="str">
        <f t="shared" si="124"/>
        <v>nonfiction</v>
      </c>
      <c r="S753" s="28">
        <f t="shared" si="125"/>
        <v>40713.422164351847</v>
      </c>
      <c r="T753" s="28">
        <f t="shared" si="126"/>
        <v>40759.422164351847</v>
      </c>
      <c r="U753">
        <f t="shared" si="127"/>
        <v>2011</v>
      </c>
      <c r="V753" s="15">
        <f t="shared" si="128"/>
        <v>40713</v>
      </c>
      <c r="W753" s="15">
        <f t="shared" si="129"/>
        <v>40759</v>
      </c>
      <c r="X753" s="15">
        <v>40713</v>
      </c>
      <c r="Y753" s="15">
        <v>40759</v>
      </c>
      <c r="Z753" t="str">
        <f t="shared" si="130"/>
        <v>June</v>
      </c>
      <c r="AA753" t="str">
        <f t="shared" si="131"/>
        <v>August</v>
      </c>
    </row>
    <row r="754" spans="1:27" ht="45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14" t="s">
        <v>8219</v>
      </c>
      <c r="G754" t="s">
        <v>8226</v>
      </c>
      <c r="H754" t="s">
        <v>8248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121"/>
        <v>111.7</v>
      </c>
      <c r="P754" s="6">
        <f t="shared" si="122"/>
        <v>53.19047619047619</v>
      </c>
      <c r="Q754" t="str">
        <f t="shared" si="123"/>
        <v>publishing</v>
      </c>
      <c r="R754" t="str">
        <f t="shared" si="124"/>
        <v>nonfiction</v>
      </c>
      <c r="S754" s="28">
        <f t="shared" si="125"/>
        <v>42639.213159722225</v>
      </c>
      <c r="T754" s="28">
        <f t="shared" si="126"/>
        <v>42659.249999999993</v>
      </c>
      <c r="U754">
        <f t="shared" si="127"/>
        <v>2016</v>
      </c>
      <c r="V754" s="15">
        <f t="shared" si="128"/>
        <v>42639</v>
      </c>
      <c r="W754" s="15">
        <f t="shared" si="129"/>
        <v>42659</v>
      </c>
      <c r="X754" s="15">
        <v>42639</v>
      </c>
      <c r="Y754" s="15">
        <v>42659</v>
      </c>
      <c r="Z754" t="str">
        <f t="shared" si="130"/>
        <v>September</v>
      </c>
      <c r="AA754" t="str">
        <f t="shared" si="131"/>
        <v>October</v>
      </c>
    </row>
    <row r="755" spans="1:27" ht="45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14" t="s">
        <v>8219</v>
      </c>
      <c r="G755" t="s">
        <v>8224</v>
      </c>
      <c r="H755" t="s">
        <v>8246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121"/>
        <v>128</v>
      </c>
      <c r="P755" s="6">
        <f t="shared" si="122"/>
        <v>492.30769230769232</v>
      </c>
      <c r="Q755" t="str">
        <f t="shared" si="123"/>
        <v>publishing</v>
      </c>
      <c r="R755" t="str">
        <f t="shared" si="124"/>
        <v>nonfiction</v>
      </c>
      <c r="S755" s="28">
        <f t="shared" si="125"/>
        <v>42019.381840277776</v>
      </c>
      <c r="T755" s="28">
        <f t="shared" si="126"/>
        <v>42049.381840277776</v>
      </c>
      <c r="U755">
        <f t="shared" si="127"/>
        <v>2015</v>
      </c>
      <c r="V755" s="15">
        <f t="shared" si="128"/>
        <v>42019</v>
      </c>
      <c r="W755" s="15">
        <f t="shared" si="129"/>
        <v>42049</v>
      </c>
      <c r="X755" s="15">
        <v>42019</v>
      </c>
      <c r="Y755" s="15">
        <v>42049</v>
      </c>
      <c r="Z755" t="str">
        <f t="shared" si="130"/>
        <v>January</v>
      </c>
      <c r="AA755" t="str">
        <f t="shared" si="131"/>
        <v>February</v>
      </c>
    </row>
    <row r="756" spans="1:27" ht="45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14" t="s">
        <v>8219</v>
      </c>
      <c r="G756" t="s">
        <v>8224</v>
      </c>
      <c r="H756" t="s">
        <v>8246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121"/>
        <v>103.75000000000001</v>
      </c>
      <c r="P756" s="6">
        <f t="shared" si="122"/>
        <v>42.346938775510203</v>
      </c>
      <c r="Q756" t="str">
        <f t="shared" si="123"/>
        <v>publishing</v>
      </c>
      <c r="R756" t="str">
        <f t="shared" si="124"/>
        <v>nonfiction</v>
      </c>
      <c r="S756" s="28">
        <f t="shared" si="125"/>
        <v>41249.54075231481</v>
      </c>
      <c r="T756" s="28">
        <f t="shared" si="126"/>
        <v>41279.54075231481</v>
      </c>
      <c r="U756">
        <f t="shared" si="127"/>
        <v>2012</v>
      </c>
      <c r="V756" s="15">
        <f t="shared" si="128"/>
        <v>41249</v>
      </c>
      <c r="W756" s="15">
        <f t="shared" si="129"/>
        <v>41279</v>
      </c>
      <c r="X756" s="15">
        <v>41249</v>
      </c>
      <c r="Y756" s="15">
        <v>41279</v>
      </c>
      <c r="Z756" t="str">
        <f t="shared" si="130"/>
        <v>December</v>
      </c>
      <c r="AA756" t="str">
        <f t="shared" si="131"/>
        <v>January</v>
      </c>
    </row>
    <row r="757" spans="1:27" ht="45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14" t="s">
        <v>8219</v>
      </c>
      <c r="G757" t="s">
        <v>8224</v>
      </c>
      <c r="H757" t="s">
        <v>8246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121"/>
        <v>101.9076</v>
      </c>
      <c r="P757" s="6">
        <f t="shared" si="122"/>
        <v>37.466029411764708</v>
      </c>
      <c r="Q757" t="str">
        <f t="shared" si="123"/>
        <v>publishing</v>
      </c>
      <c r="R757" t="str">
        <f t="shared" si="124"/>
        <v>nonfiction</v>
      </c>
      <c r="S757" s="28">
        <f t="shared" si="125"/>
        <v>41383.396724537037</v>
      </c>
      <c r="T757" s="28">
        <f t="shared" si="126"/>
        <v>41413.820138888885</v>
      </c>
      <c r="U757">
        <f t="shared" si="127"/>
        <v>2013</v>
      </c>
      <c r="V757" s="15">
        <f t="shared" si="128"/>
        <v>41383</v>
      </c>
      <c r="W757" s="15">
        <f t="shared" si="129"/>
        <v>41413</v>
      </c>
      <c r="X757" s="15">
        <v>41383</v>
      </c>
      <c r="Y757" s="15">
        <v>41413</v>
      </c>
      <c r="Z757" t="str">
        <f t="shared" si="130"/>
        <v>April</v>
      </c>
      <c r="AA757" t="str">
        <f t="shared" si="131"/>
        <v>May</v>
      </c>
    </row>
    <row r="758" spans="1:27" ht="45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14" t="s">
        <v>8219</v>
      </c>
      <c r="G758" t="s">
        <v>8224</v>
      </c>
      <c r="H758" t="s">
        <v>8246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121"/>
        <v>117.71428571428571</v>
      </c>
      <c r="P758" s="6">
        <f t="shared" si="122"/>
        <v>37.454545454545453</v>
      </c>
      <c r="Q758" t="str">
        <f t="shared" si="123"/>
        <v>publishing</v>
      </c>
      <c r="R758" t="str">
        <f t="shared" si="124"/>
        <v>nonfiction</v>
      </c>
      <c r="S758" s="28">
        <f t="shared" si="125"/>
        <v>40590.558553240735</v>
      </c>
      <c r="T758" s="28">
        <f t="shared" si="126"/>
        <v>40651.516886574071</v>
      </c>
      <c r="U758">
        <f t="shared" si="127"/>
        <v>2011</v>
      </c>
      <c r="V758" s="15">
        <f t="shared" si="128"/>
        <v>40590</v>
      </c>
      <c r="W758" s="15">
        <f t="shared" si="129"/>
        <v>40651</v>
      </c>
      <c r="X758" s="15">
        <v>40590</v>
      </c>
      <c r="Y758" s="15">
        <v>40651</v>
      </c>
      <c r="Z758" t="str">
        <f t="shared" si="130"/>
        <v>February</v>
      </c>
      <c r="AA758" t="str">
        <f t="shared" si="131"/>
        <v>April</v>
      </c>
    </row>
    <row r="759" spans="1:27" ht="45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14" t="s">
        <v>8219</v>
      </c>
      <c r="G759" t="s">
        <v>8224</v>
      </c>
      <c r="H759" t="s">
        <v>8246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121"/>
        <v>238</v>
      </c>
      <c r="P759" s="6">
        <f t="shared" si="122"/>
        <v>33.055555555555557</v>
      </c>
      <c r="Q759" t="str">
        <f t="shared" si="123"/>
        <v>publishing</v>
      </c>
      <c r="R759" t="str">
        <f t="shared" si="124"/>
        <v>nonfiction</v>
      </c>
      <c r="S759" s="28">
        <f t="shared" si="125"/>
        <v>41234.846226851849</v>
      </c>
      <c r="T759" s="28">
        <f t="shared" si="126"/>
        <v>41248.846226851849</v>
      </c>
      <c r="U759">
        <f t="shared" si="127"/>
        <v>2012</v>
      </c>
      <c r="V759" s="15">
        <f t="shared" si="128"/>
        <v>41234</v>
      </c>
      <c r="W759" s="15">
        <f t="shared" si="129"/>
        <v>41248</v>
      </c>
      <c r="X759" s="15">
        <v>41234</v>
      </c>
      <c r="Y759" s="15">
        <v>41248</v>
      </c>
      <c r="Z759" t="str">
        <f t="shared" si="130"/>
        <v>November</v>
      </c>
      <c r="AA759" t="str">
        <f t="shared" si="131"/>
        <v>December</v>
      </c>
    </row>
    <row r="760" spans="1:27" ht="30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14" t="s">
        <v>8219</v>
      </c>
      <c r="G760" t="s">
        <v>8224</v>
      </c>
      <c r="H760" t="s">
        <v>8246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121"/>
        <v>102</v>
      </c>
      <c r="P760" s="6">
        <f t="shared" si="122"/>
        <v>134.21052631578948</v>
      </c>
      <c r="Q760" t="str">
        <f t="shared" si="123"/>
        <v>publishing</v>
      </c>
      <c r="R760" t="str">
        <f t="shared" si="124"/>
        <v>nonfiction</v>
      </c>
      <c r="S760" s="28">
        <f t="shared" si="125"/>
        <v>40429.628101851849</v>
      </c>
      <c r="T760" s="28">
        <f t="shared" si="126"/>
        <v>40459.628101851849</v>
      </c>
      <c r="U760">
        <f t="shared" si="127"/>
        <v>2010</v>
      </c>
      <c r="V760" s="15">
        <f t="shared" si="128"/>
        <v>40429</v>
      </c>
      <c r="W760" s="15">
        <f t="shared" si="129"/>
        <v>40459</v>
      </c>
      <c r="X760" s="15">
        <v>40429</v>
      </c>
      <c r="Y760" s="15">
        <v>40459</v>
      </c>
      <c r="Z760" t="str">
        <f t="shared" si="130"/>
        <v>September</v>
      </c>
      <c r="AA760" t="str">
        <f t="shared" si="131"/>
        <v>October</v>
      </c>
    </row>
    <row r="761" spans="1:27" ht="45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14" t="s">
        <v>8219</v>
      </c>
      <c r="G761" t="s">
        <v>8225</v>
      </c>
      <c r="H761" t="s">
        <v>8247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121"/>
        <v>101.92000000000002</v>
      </c>
      <c r="P761" s="6">
        <f t="shared" si="122"/>
        <v>51.474747474747474</v>
      </c>
      <c r="Q761" t="str">
        <f t="shared" si="123"/>
        <v>publishing</v>
      </c>
      <c r="R761" t="str">
        <f t="shared" si="124"/>
        <v>nonfiction</v>
      </c>
      <c r="S761" s="28">
        <f t="shared" si="125"/>
        <v>41789.121979166666</v>
      </c>
      <c r="T761" s="28">
        <f t="shared" si="126"/>
        <v>41829.121979166666</v>
      </c>
      <c r="U761">
        <f t="shared" si="127"/>
        <v>2014</v>
      </c>
      <c r="V761" s="15">
        <f t="shared" si="128"/>
        <v>41789</v>
      </c>
      <c r="W761" s="15">
        <f t="shared" si="129"/>
        <v>41829</v>
      </c>
      <c r="X761" s="15">
        <v>41789</v>
      </c>
      <c r="Y761" s="15">
        <v>41829</v>
      </c>
      <c r="Z761" t="str">
        <f t="shared" si="130"/>
        <v>May</v>
      </c>
      <c r="AA761" t="str">
        <f t="shared" si="131"/>
        <v>July</v>
      </c>
    </row>
    <row r="762" spans="1:27" ht="45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14" t="s">
        <v>8221</v>
      </c>
      <c r="G762" t="s">
        <v>8224</v>
      </c>
      <c r="H762" t="s">
        <v>8246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121"/>
        <v>0</v>
      </c>
      <c r="P762" s="6" t="e">
        <f t="shared" si="122"/>
        <v>#DIV/0!</v>
      </c>
      <c r="Q762" t="str">
        <f t="shared" si="123"/>
        <v>publishing</v>
      </c>
      <c r="R762" t="str">
        <f t="shared" si="124"/>
        <v>fiction</v>
      </c>
      <c r="S762" s="28">
        <f t="shared" si="125"/>
        <v>42670.555706018517</v>
      </c>
      <c r="T762" s="28">
        <f t="shared" si="126"/>
        <v>42700.597372685188</v>
      </c>
      <c r="U762">
        <f t="shared" si="127"/>
        <v>2016</v>
      </c>
      <c r="V762" s="15">
        <f t="shared" si="128"/>
        <v>42670</v>
      </c>
      <c r="W762" s="15">
        <f t="shared" si="129"/>
        <v>42700</v>
      </c>
      <c r="X762" s="15">
        <v>42670</v>
      </c>
      <c r="Y762" s="15">
        <v>42700</v>
      </c>
      <c r="Z762" t="str">
        <f t="shared" si="130"/>
        <v>October</v>
      </c>
      <c r="AA762" t="str">
        <f t="shared" si="131"/>
        <v>November</v>
      </c>
    </row>
    <row r="763" spans="1:27" ht="45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14" t="s">
        <v>8221</v>
      </c>
      <c r="G763" t="s">
        <v>8224</v>
      </c>
      <c r="H763" t="s">
        <v>8246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121"/>
        <v>4.7</v>
      </c>
      <c r="P763" s="6">
        <f t="shared" si="122"/>
        <v>39.166666666666664</v>
      </c>
      <c r="Q763" t="str">
        <f t="shared" si="123"/>
        <v>publishing</v>
      </c>
      <c r="R763" t="str">
        <f t="shared" si="124"/>
        <v>fiction</v>
      </c>
      <c r="S763" s="28">
        <f t="shared" si="125"/>
        <v>41642.543124999997</v>
      </c>
      <c r="T763" s="28">
        <f t="shared" si="126"/>
        <v>41672.543124999997</v>
      </c>
      <c r="U763">
        <f t="shared" si="127"/>
        <v>2014</v>
      </c>
      <c r="V763" s="15">
        <f t="shared" si="128"/>
        <v>41642</v>
      </c>
      <c r="W763" s="15">
        <f t="shared" si="129"/>
        <v>41672</v>
      </c>
      <c r="X763" s="15">
        <v>41642</v>
      </c>
      <c r="Y763" s="15">
        <v>41672</v>
      </c>
      <c r="Z763" t="str">
        <f t="shared" si="130"/>
        <v>January</v>
      </c>
      <c r="AA763" t="str">
        <f t="shared" si="131"/>
        <v>February</v>
      </c>
    </row>
    <row r="764" spans="1:27" ht="45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14" t="s">
        <v>8221</v>
      </c>
      <c r="G764" t="s">
        <v>8238</v>
      </c>
      <c r="H764" t="s">
        <v>8256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121"/>
        <v>0</v>
      </c>
      <c r="P764" s="6" t="e">
        <f t="shared" si="122"/>
        <v>#DIV/0!</v>
      </c>
      <c r="Q764" t="str">
        <f t="shared" si="123"/>
        <v>publishing</v>
      </c>
      <c r="R764" t="str">
        <f t="shared" si="124"/>
        <v>fiction</v>
      </c>
      <c r="S764" s="28">
        <f t="shared" si="125"/>
        <v>42690.65011574074</v>
      </c>
      <c r="T764" s="28">
        <f t="shared" si="126"/>
        <v>42708.041666666664</v>
      </c>
      <c r="U764">
        <f t="shared" si="127"/>
        <v>2016</v>
      </c>
      <c r="V764" s="15">
        <f t="shared" si="128"/>
        <v>42690</v>
      </c>
      <c r="W764" s="15">
        <f t="shared" si="129"/>
        <v>42708</v>
      </c>
      <c r="X764" s="15">
        <v>42690</v>
      </c>
      <c r="Y764" s="15">
        <v>42708</v>
      </c>
      <c r="Z764" t="str">
        <f t="shared" si="130"/>
        <v>November</v>
      </c>
      <c r="AA764" t="str">
        <f t="shared" si="131"/>
        <v>December</v>
      </c>
    </row>
    <row r="765" spans="1:27" ht="45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14" t="s">
        <v>8221</v>
      </c>
      <c r="G765" t="s">
        <v>8225</v>
      </c>
      <c r="H765" t="s">
        <v>8247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121"/>
        <v>0.11655011655011654</v>
      </c>
      <c r="P765" s="6">
        <f t="shared" si="122"/>
        <v>5</v>
      </c>
      <c r="Q765" t="str">
        <f t="shared" si="123"/>
        <v>publishing</v>
      </c>
      <c r="R765" t="str">
        <f t="shared" si="124"/>
        <v>fiction</v>
      </c>
      <c r="S765" s="28">
        <f t="shared" si="125"/>
        <v>41471.238518518519</v>
      </c>
      <c r="T765" s="28">
        <f t="shared" si="126"/>
        <v>41501.238518518519</v>
      </c>
      <c r="U765">
        <f t="shared" si="127"/>
        <v>2013</v>
      </c>
      <c r="V765" s="15">
        <f t="shared" si="128"/>
        <v>41471</v>
      </c>
      <c r="W765" s="15">
        <f t="shared" si="129"/>
        <v>41501</v>
      </c>
      <c r="X765" s="15">
        <v>41471</v>
      </c>
      <c r="Y765" s="15">
        <v>41501</v>
      </c>
      <c r="Z765" t="str">
        <f t="shared" si="130"/>
        <v>July</v>
      </c>
      <c r="AA765" t="str">
        <f t="shared" si="131"/>
        <v>August</v>
      </c>
    </row>
    <row r="766" spans="1:27" ht="45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14" t="s">
        <v>8221</v>
      </c>
      <c r="G766" t="s">
        <v>8224</v>
      </c>
      <c r="H766" t="s">
        <v>8246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121"/>
        <v>0</v>
      </c>
      <c r="P766" s="6" t="e">
        <f t="shared" si="122"/>
        <v>#DIV/0!</v>
      </c>
      <c r="Q766" t="str">
        <f t="shared" si="123"/>
        <v>publishing</v>
      </c>
      <c r="R766" t="str">
        <f t="shared" si="124"/>
        <v>fiction</v>
      </c>
      <c r="S766" s="28">
        <f t="shared" si="125"/>
        <v>42226.964826388888</v>
      </c>
      <c r="T766" s="28">
        <f t="shared" si="126"/>
        <v>42256.964826388888</v>
      </c>
      <c r="U766">
        <f t="shared" si="127"/>
        <v>2015</v>
      </c>
      <c r="V766" s="15">
        <f t="shared" si="128"/>
        <v>42226</v>
      </c>
      <c r="W766" s="15">
        <f t="shared" si="129"/>
        <v>42256</v>
      </c>
      <c r="X766" s="15">
        <v>42226</v>
      </c>
      <c r="Y766" s="15">
        <v>42256</v>
      </c>
      <c r="Z766" t="str">
        <f t="shared" si="130"/>
        <v>August</v>
      </c>
      <c r="AA766" t="str">
        <f t="shared" si="131"/>
        <v>September</v>
      </c>
    </row>
    <row r="767" spans="1:27" ht="45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14" t="s">
        <v>8221</v>
      </c>
      <c r="G767" t="s">
        <v>8224</v>
      </c>
      <c r="H767" t="s">
        <v>8246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121"/>
        <v>36.014285714285712</v>
      </c>
      <c r="P767" s="6">
        <f t="shared" si="122"/>
        <v>57.295454545454547</v>
      </c>
      <c r="Q767" t="str">
        <f t="shared" si="123"/>
        <v>publishing</v>
      </c>
      <c r="R767" t="str">
        <f t="shared" si="124"/>
        <v>fiction</v>
      </c>
      <c r="S767" s="28">
        <f t="shared" si="125"/>
        <v>41901.334305555552</v>
      </c>
      <c r="T767" s="28">
        <f t="shared" si="126"/>
        <v>41931.334305555552</v>
      </c>
      <c r="U767">
        <f t="shared" si="127"/>
        <v>2014</v>
      </c>
      <c r="V767" s="15">
        <f t="shared" si="128"/>
        <v>41901</v>
      </c>
      <c r="W767" s="15">
        <f t="shared" si="129"/>
        <v>41931</v>
      </c>
      <c r="X767" s="15">
        <v>41901</v>
      </c>
      <c r="Y767" s="15">
        <v>41931</v>
      </c>
      <c r="Z767" t="str">
        <f t="shared" si="130"/>
        <v>September</v>
      </c>
      <c r="AA767" t="str">
        <f t="shared" si="131"/>
        <v>October</v>
      </c>
    </row>
    <row r="768" spans="1:27" ht="45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14" t="s">
        <v>8221</v>
      </c>
      <c r="G768" t="s">
        <v>8229</v>
      </c>
      <c r="H768" t="s">
        <v>8251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121"/>
        <v>0</v>
      </c>
      <c r="P768" s="6" t="e">
        <f t="shared" si="122"/>
        <v>#DIV/0!</v>
      </c>
      <c r="Q768" t="str">
        <f t="shared" si="123"/>
        <v>publishing</v>
      </c>
      <c r="R768" t="str">
        <f t="shared" si="124"/>
        <v>fiction</v>
      </c>
      <c r="S768" s="28">
        <f t="shared" si="125"/>
        <v>42021.57503472222</v>
      </c>
      <c r="T768" s="28">
        <f t="shared" si="126"/>
        <v>42051.57503472222</v>
      </c>
      <c r="U768">
        <f t="shared" si="127"/>
        <v>2015</v>
      </c>
      <c r="V768" s="15">
        <f t="shared" si="128"/>
        <v>42021</v>
      </c>
      <c r="W768" s="15">
        <f t="shared" si="129"/>
        <v>42051</v>
      </c>
      <c r="X768" s="15">
        <v>42021</v>
      </c>
      <c r="Y768" s="15">
        <v>42051</v>
      </c>
      <c r="Z768" t="str">
        <f t="shared" si="130"/>
        <v>January</v>
      </c>
      <c r="AA768" t="str">
        <f t="shared" si="131"/>
        <v>February</v>
      </c>
    </row>
    <row r="769" spans="1:27" ht="60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14" t="s">
        <v>8221</v>
      </c>
      <c r="G769" t="s">
        <v>8224</v>
      </c>
      <c r="H769" t="s">
        <v>8246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121"/>
        <v>3.54</v>
      </c>
      <c r="P769" s="6">
        <f t="shared" si="122"/>
        <v>59</v>
      </c>
      <c r="Q769" t="str">
        <f t="shared" si="123"/>
        <v>publishing</v>
      </c>
      <c r="R769" t="str">
        <f t="shared" si="124"/>
        <v>fiction</v>
      </c>
      <c r="S769" s="28">
        <f t="shared" si="125"/>
        <v>42114.935300925928</v>
      </c>
      <c r="T769" s="28">
        <f t="shared" si="126"/>
        <v>42144.935300925928</v>
      </c>
      <c r="U769">
        <f t="shared" si="127"/>
        <v>2015</v>
      </c>
      <c r="V769" s="15">
        <f t="shared" si="128"/>
        <v>42114</v>
      </c>
      <c r="W769" s="15">
        <f t="shared" si="129"/>
        <v>42144</v>
      </c>
      <c r="X769" s="15">
        <v>42114</v>
      </c>
      <c r="Y769" s="15">
        <v>42144</v>
      </c>
      <c r="Z769" t="str">
        <f t="shared" si="130"/>
        <v>April</v>
      </c>
      <c r="AA769" t="str">
        <f t="shared" si="131"/>
        <v>May</v>
      </c>
    </row>
    <row r="770" spans="1:27" ht="45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14" t="s">
        <v>8221</v>
      </c>
      <c r="G770" t="s">
        <v>8224</v>
      </c>
      <c r="H770" t="s">
        <v>8246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ref="O770:O833" si="132">SUM(E770/D770)*100</f>
        <v>0</v>
      </c>
      <c r="P770" s="6" t="e">
        <f t="shared" ref="P770:P833" si="133">SUM(E770/L770)</f>
        <v>#DIV/0!</v>
      </c>
      <c r="Q770" t="str">
        <f t="shared" si="123"/>
        <v>publishing</v>
      </c>
      <c r="R770" t="str">
        <f t="shared" si="124"/>
        <v>fiction</v>
      </c>
      <c r="S770" s="28">
        <f t="shared" si="125"/>
        <v>41593.998726851853</v>
      </c>
      <c r="T770" s="28">
        <f t="shared" si="126"/>
        <v>41623.998726851853</v>
      </c>
      <c r="U770">
        <f t="shared" si="127"/>
        <v>2013</v>
      </c>
      <c r="V770" s="15">
        <f t="shared" si="128"/>
        <v>41593</v>
      </c>
      <c r="W770" s="15">
        <f t="shared" si="129"/>
        <v>41623</v>
      </c>
      <c r="X770" s="15">
        <v>41593</v>
      </c>
      <c r="Y770" s="15">
        <v>41623</v>
      </c>
      <c r="Z770" t="str">
        <f t="shared" si="130"/>
        <v>November</v>
      </c>
      <c r="AA770" t="str">
        <f t="shared" si="131"/>
        <v>December</v>
      </c>
    </row>
    <row r="771" spans="1:27" ht="45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14" t="s">
        <v>8221</v>
      </c>
      <c r="G771" t="s">
        <v>8224</v>
      </c>
      <c r="H771" t="s">
        <v>8246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si="132"/>
        <v>41.4</v>
      </c>
      <c r="P771" s="6">
        <f t="shared" si="133"/>
        <v>31.846153846153847</v>
      </c>
      <c r="Q771" t="str">
        <f t="shared" ref="Q771:Q834" si="134">LEFT(N771,FIND("/", N771) - 1)</f>
        <v>publishing</v>
      </c>
      <c r="R771" t="str">
        <f t="shared" ref="R771:R834" si="135">RIGHT(N771,LEN(N771) - FIND("/",N771))</f>
        <v>fiction</v>
      </c>
      <c r="S771" s="28">
        <f t="shared" ref="S771:S834" si="136">(J771/86400)+25569+(-5/24)</f>
        <v>41604.788124999999</v>
      </c>
      <c r="T771" s="28">
        <f t="shared" ref="T771:T834" si="137">(I771/86400)+25569+(-5/24)</f>
        <v>41634.788124999999</v>
      </c>
      <c r="U771">
        <f t="shared" ref="U771:U834" si="138">YEAR(S771)</f>
        <v>2013</v>
      </c>
      <c r="V771" s="15">
        <f t="shared" ref="V771:V834" si="139">INT(S771)</f>
        <v>41604</v>
      </c>
      <c r="W771" s="15">
        <f t="shared" ref="W771:W834" si="140">INT(T771)</f>
        <v>41634</v>
      </c>
      <c r="X771" s="15">
        <v>41604</v>
      </c>
      <c r="Y771" s="15">
        <v>41634</v>
      </c>
      <c r="Z771" t="str">
        <f t="shared" ref="Z771:Z834" si="141">TEXT(V771, "mmmm")</f>
        <v>November</v>
      </c>
      <c r="AA771" t="str">
        <f t="shared" ref="AA771:AA834" si="142">TEXT(W771, "mmmm")</f>
        <v>December</v>
      </c>
    </row>
    <row r="772" spans="1:27" ht="45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14" t="s">
        <v>8221</v>
      </c>
      <c r="G772" t="s">
        <v>8224</v>
      </c>
      <c r="H772" t="s">
        <v>8246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132"/>
        <v>0</v>
      </c>
      <c r="P772" s="6" t="e">
        <f t="shared" si="133"/>
        <v>#DIV/0!</v>
      </c>
      <c r="Q772" t="str">
        <f t="shared" si="134"/>
        <v>publishing</v>
      </c>
      <c r="R772" t="str">
        <f t="shared" si="135"/>
        <v>fiction</v>
      </c>
      <c r="S772" s="28">
        <f t="shared" si="136"/>
        <v>41289.791307870364</v>
      </c>
      <c r="T772" s="28">
        <f t="shared" si="137"/>
        <v>41329.791307870364</v>
      </c>
      <c r="U772">
        <f t="shared" si="138"/>
        <v>2013</v>
      </c>
      <c r="V772" s="15">
        <f t="shared" si="139"/>
        <v>41289</v>
      </c>
      <c r="W772" s="15">
        <f t="shared" si="140"/>
        <v>41329</v>
      </c>
      <c r="X772" s="15">
        <v>41289</v>
      </c>
      <c r="Y772" s="15">
        <v>41329</v>
      </c>
      <c r="Z772" t="str">
        <f t="shared" si="141"/>
        <v>January</v>
      </c>
      <c r="AA772" t="str">
        <f t="shared" si="142"/>
        <v>February</v>
      </c>
    </row>
    <row r="773" spans="1:27" ht="45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14" t="s">
        <v>8221</v>
      </c>
      <c r="G773" t="s">
        <v>8224</v>
      </c>
      <c r="H773" t="s">
        <v>8246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132"/>
        <v>2.6315789473684209E-2</v>
      </c>
      <c r="P773" s="6">
        <f t="shared" si="133"/>
        <v>10</v>
      </c>
      <c r="Q773" t="str">
        <f t="shared" si="134"/>
        <v>publishing</v>
      </c>
      <c r="R773" t="str">
        <f t="shared" si="135"/>
        <v>fiction</v>
      </c>
      <c r="S773" s="28">
        <f t="shared" si="136"/>
        <v>42349.615763888891</v>
      </c>
      <c r="T773" s="28">
        <f t="shared" si="137"/>
        <v>42399.615763888891</v>
      </c>
      <c r="U773">
        <f t="shared" si="138"/>
        <v>2015</v>
      </c>
      <c r="V773" s="15">
        <f t="shared" si="139"/>
        <v>42349</v>
      </c>
      <c r="W773" s="15">
        <f t="shared" si="140"/>
        <v>42399</v>
      </c>
      <c r="X773" s="15">
        <v>42349</v>
      </c>
      <c r="Y773" s="15">
        <v>42399</v>
      </c>
      <c r="Z773" t="str">
        <f t="shared" si="141"/>
        <v>December</v>
      </c>
      <c r="AA773" t="str">
        <f t="shared" si="142"/>
        <v>January</v>
      </c>
    </row>
    <row r="774" spans="1:27" ht="60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14" t="s">
        <v>8221</v>
      </c>
      <c r="G774" t="s">
        <v>8224</v>
      </c>
      <c r="H774" t="s">
        <v>8246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132"/>
        <v>3.3333333333333335</v>
      </c>
      <c r="P774" s="6">
        <f t="shared" si="133"/>
        <v>50</v>
      </c>
      <c r="Q774" t="str">
        <f t="shared" si="134"/>
        <v>publishing</v>
      </c>
      <c r="R774" t="str">
        <f t="shared" si="135"/>
        <v>fiction</v>
      </c>
      <c r="S774" s="28">
        <f t="shared" si="136"/>
        <v>40067.848599537036</v>
      </c>
      <c r="T774" s="28">
        <f t="shared" si="137"/>
        <v>40117.957638888889</v>
      </c>
      <c r="U774">
        <f t="shared" si="138"/>
        <v>2009</v>
      </c>
      <c r="V774" s="15">
        <f t="shared" si="139"/>
        <v>40067</v>
      </c>
      <c r="W774" s="15">
        <f t="shared" si="140"/>
        <v>40117</v>
      </c>
      <c r="X774" s="15">
        <v>40067</v>
      </c>
      <c r="Y774" s="15">
        <v>40117</v>
      </c>
      <c r="Z774" t="str">
        <f t="shared" si="141"/>
        <v>September</v>
      </c>
      <c r="AA774" t="str">
        <f t="shared" si="142"/>
        <v>October</v>
      </c>
    </row>
    <row r="775" spans="1:27" ht="45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14" t="s">
        <v>8221</v>
      </c>
      <c r="G775" t="s">
        <v>8225</v>
      </c>
      <c r="H775" t="s">
        <v>8247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132"/>
        <v>0.85129023676509719</v>
      </c>
      <c r="P775" s="6">
        <f t="shared" si="133"/>
        <v>16</v>
      </c>
      <c r="Q775" t="str">
        <f t="shared" si="134"/>
        <v>publishing</v>
      </c>
      <c r="R775" t="str">
        <f t="shared" si="135"/>
        <v>fiction</v>
      </c>
      <c r="S775" s="28">
        <f t="shared" si="136"/>
        <v>42100.527604166666</v>
      </c>
      <c r="T775" s="28">
        <f t="shared" si="137"/>
        <v>42134.750694444439</v>
      </c>
      <c r="U775">
        <f t="shared" si="138"/>
        <v>2015</v>
      </c>
      <c r="V775" s="15">
        <f t="shared" si="139"/>
        <v>42100</v>
      </c>
      <c r="W775" s="15">
        <f t="shared" si="140"/>
        <v>42134</v>
      </c>
      <c r="X775" s="15">
        <v>42100</v>
      </c>
      <c r="Y775" s="15">
        <v>42134</v>
      </c>
      <c r="Z775" t="str">
        <f t="shared" si="141"/>
        <v>April</v>
      </c>
      <c r="AA775" t="str">
        <f t="shared" si="142"/>
        <v>May</v>
      </c>
    </row>
    <row r="776" spans="1:27" ht="45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14" t="s">
        <v>8221</v>
      </c>
      <c r="G776" t="s">
        <v>8224</v>
      </c>
      <c r="H776" t="s">
        <v>8246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132"/>
        <v>70.199999999999989</v>
      </c>
      <c r="P776" s="6">
        <f t="shared" si="133"/>
        <v>39</v>
      </c>
      <c r="Q776" t="str">
        <f t="shared" si="134"/>
        <v>publishing</v>
      </c>
      <c r="R776" t="str">
        <f t="shared" si="135"/>
        <v>fiction</v>
      </c>
      <c r="S776" s="28">
        <f t="shared" si="136"/>
        <v>41663.571967592587</v>
      </c>
      <c r="T776" s="28">
        <f t="shared" si="137"/>
        <v>41693.571967592587</v>
      </c>
      <c r="U776">
        <f t="shared" si="138"/>
        <v>2014</v>
      </c>
      <c r="V776" s="15">
        <f t="shared" si="139"/>
        <v>41663</v>
      </c>
      <c r="W776" s="15">
        <f t="shared" si="140"/>
        <v>41693</v>
      </c>
      <c r="X776" s="15">
        <v>41663</v>
      </c>
      <c r="Y776" s="15">
        <v>41693</v>
      </c>
      <c r="Z776" t="str">
        <f t="shared" si="141"/>
        <v>January</v>
      </c>
      <c r="AA776" t="str">
        <f t="shared" si="142"/>
        <v>February</v>
      </c>
    </row>
    <row r="777" spans="1:27" ht="45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14" t="s">
        <v>8221</v>
      </c>
      <c r="G777" t="s">
        <v>8224</v>
      </c>
      <c r="H777" t="s">
        <v>8246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132"/>
        <v>1.7000000000000002</v>
      </c>
      <c r="P777" s="6">
        <f t="shared" si="133"/>
        <v>34</v>
      </c>
      <c r="Q777" t="str">
        <f t="shared" si="134"/>
        <v>publishing</v>
      </c>
      <c r="R777" t="str">
        <f t="shared" si="135"/>
        <v>fiction</v>
      </c>
      <c r="S777" s="28">
        <f t="shared" si="136"/>
        <v>40862.851793981477</v>
      </c>
      <c r="T777" s="28">
        <f t="shared" si="137"/>
        <v>40892.851793981477</v>
      </c>
      <c r="U777">
        <f t="shared" si="138"/>
        <v>2011</v>
      </c>
      <c r="V777" s="15">
        <f t="shared" si="139"/>
        <v>40862</v>
      </c>
      <c r="W777" s="15">
        <f t="shared" si="140"/>
        <v>40892</v>
      </c>
      <c r="X777" s="15">
        <v>40862</v>
      </c>
      <c r="Y777" s="15">
        <v>40892</v>
      </c>
      <c r="Z777" t="str">
        <f t="shared" si="141"/>
        <v>November</v>
      </c>
      <c r="AA777" t="str">
        <f t="shared" si="142"/>
        <v>December</v>
      </c>
    </row>
    <row r="778" spans="1:27" ht="45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14" t="s">
        <v>8221</v>
      </c>
      <c r="G778" t="s">
        <v>8224</v>
      </c>
      <c r="H778" t="s">
        <v>8246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132"/>
        <v>51.4</v>
      </c>
      <c r="P778" s="6">
        <f t="shared" si="133"/>
        <v>63.122807017543863</v>
      </c>
      <c r="Q778" t="str">
        <f t="shared" si="134"/>
        <v>publishing</v>
      </c>
      <c r="R778" t="str">
        <f t="shared" si="135"/>
        <v>fiction</v>
      </c>
      <c r="S778" s="28">
        <f t="shared" si="136"/>
        <v>42250.477372685178</v>
      </c>
      <c r="T778" s="28">
        <f t="shared" si="137"/>
        <v>42287.999999999993</v>
      </c>
      <c r="U778">
        <f t="shared" si="138"/>
        <v>2015</v>
      </c>
      <c r="V778" s="15">
        <f t="shared" si="139"/>
        <v>42250</v>
      </c>
      <c r="W778" s="15">
        <f t="shared" si="140"/>
        <v>42288</v>
      </c>
      <c r="X778" s="15">
        <v>42250</v>
      </c>
      <c r="Y778" s="15">
        <v>42288</v>
      </c>
      <c r="Z778" t="str">
        <f t="shared" si="141"/>
        <v>September</v>
      </c>
      <c r="AA778" t="str">
        <f t="shared" si="142"/>
        <v>October</v>
      </c>
    </row>
    <row r="779" spans="1:27" ht="45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14" t="s">
        <v>8221</v>
      </c>
      <c r="G779" t="s">
        <v>8224</v>
      </c>
      <c r="H779" t="s">
        <v>8246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132"/>
        <v>0.70000000000000007</v>
      </c>
      <c r="P779" s="6">
        <f t="shared" si="133"/>
        <v>7</v>
      </c>
      <c r="Q779" t="str">
        <f t="shared" si="134"/>
        <v>publishing</v>
      </c>
      <c r="R779" t="str">
        <f t="shared" si="135"/>
        <v>fiction</v>
      </c>
      <c r="S779" s="28">
        <f t="shared" si="136"/>
        <v>41456.772881944438</v>
      </c>
      <c r="T779" s="28">
        <f t="shared" si="137"/>
        <v>41486.772881944438</v>
      </c>
      <c r="U779">
        <f t="shared" si="138"/>
        <v>2013</v>
      </c>
      <c r="V779" s="15">
        <f t="shared" si="139"/>
        <v>41456</v>
      </c>
      <c r="W779" s="15">
        <f t="shared" si="140"/>
        <v>41486</v>
      </c>
      <c r="X779" s="15">
        <v>41456</v>
      </c>
      <c r="Y779" s="15">
        <v>41486</v>
      </c>
      <c r="Z779" t="str">
        <f t="shared" si="141"/>
        <v>July</v>
      </c>
      <c r="AA779" t="str">
        <f t="shared" si="142"/>
        <v>July</v>
      </c>
    </row>
    <row r="780" spans="1:27" ht="45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14" t="s">
        <v>8221</v>
      </c>
      <c r="G780" t="s">
        <v>8224</v>
      </c>
      <c r="H780" t="s">
        <v>8246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132"/>
        <v>0.4</v>
      </c>
      <c r="P780" s="6">
        <f t="shared" si="133"/>
        <v>2</v>
      </c>
      <c r="Q780" t="str">
        <f t="shared" si="134"/>
        <v>publishing</v>
      </c>
      <c r="R780" t="str">
        <f t="shared" si="135"/>
        <v>fiction</v>
      </c>
      <c r="S780" s="28">
        <f t="shared" si="136"/>
        <v>41729.493981481479</v>
      </c>
      <c r="T780" s="28">
        <f t="shared" si="137"/>
        <v>41759.493981481479</v>
      </c>
      <c r="U780">
        <f t="shared" si="138"/>
        <v>2014</v>
      </c>
      <c r="V780" s="15">
        <f t="shared" si="139"/>
        <v>41729</v>
      </c>
      <c r="W780" s="15">
        <f t="shared" si="140"/>
        <v>41759</v>
      </c>
      <c r="X780" s="15">
        <v>41729</v>
      </c>
      <c r="Y780" s="15">
        <v>41759</v>
      </c>
      <c r="Z780" t="str">
        <f t="shared" si="141"/>
        <v>March</v>
      </c>
      <c r="AA780" t="str">
        <f t="shared" si="142"/>
        <v>April</v>
      </c>
    </row>
    <row r="781" spans="1:27" ht="45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14" t="s">
        <v>8221</v>
      </c>
      <c r="G781" t="s">
        <v>8224</v>
      </c>
      <c r="H781" t="s">
        <v>8246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132"/>
        <v>2.666666666666667</v>
      </c>
      <c r="P781" s="6">
        <f t="shared" si="133"/>
        <v>66.666666666666671</v>
      </c>
      <c r="Q781" t="str">
        <f t="shared" si="134"/>
        <v>publishing</v>
      </c>
      <c r="R781" t="str">
        <f t="shared" si="135"/>
        <v>fiction</v>
      </c>
      <c r="S781" s="28">
        <f t="shared" si="136"/>
        <v>40436.475752314815</v>
      </c>
      <c r="T781" s="28">
        <f t="shared" si="137"/>
        <v>40465.958333333328</v>
      </c>
      <c r="U781">
        <f t="shared" si="138"/>
        <v>2010</v>
      </c>
      <c r="V781" s="15">
        <f t="shared" si="139"/>
        <v>40436</v>
      </c>
      <c r="W781" s="15">
        <f t="shared" si="140"/>
        <v>40465</v>
      </c>
      <c r="X781" s="15">
        <v>40436</v>
      </c>
      <c r="Y781" s="15">
        <v>40465</v>
      </c>
      <c r="Z781" t="str">
        <f t="shared" si="141"/>
        <v>September</v>
      </c>
      <c r="AA781" t="str">
        <f t="shared" si="142"/>
        <v>October</v>
      </c>
    </row>
    <row r="782" spans="1:27" ht="30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14" t="s">
        <v>8219</v>
      </c>
      <c r="G782" t="s">
        <v>8224</v>
      </c>
      <c r="H782" t="s">
        <v>8246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132"/>
        <v>104</v>
      </c>
      <c r="P782" s="6">
        <f t="shared" si="133"/>
        <v>38.518518518518519</v>
      </c>
      <c r="Q782" t="str">
        <f t="shared" si="134"/>
        <v>music</v>
      </c>
      <c r="R782" t="str">
        <f t="shared" si="135"/>
        <v>rock</v>
      </c>
      <c r="S782" s="28">
        <f t="shared" si="136"/>
        <v>40636.465567129628</v>
      </c>
      <c r="T782" s="28">
        <f t="shared" si="137"/>
        <v>40666.465567129628</v>
      </c>
      <c r="U782">
        <f t="shared" si="138"/>
        <v>2011</v>
      </c>
      <c r="V782" s="15">
        <f t="shared" si="139"/>
        <v>40636</v>
      </c>
      <c r="W782" s="15">
        <f t="shared" si="140"/>
        <v>40666</v>
      </c>
      <c r="X782" s="15">
        <v>40636</v>
      </c>
      <c r="Y782" s="15">
        <v>40666</v>
      </c>
      <c r="Z782" t="str">
        <f t="shared" si="141"/>
        <v>April</v>
      </c>
      <c r="AA782" t="str">
        <f t="shared" si="142"/>
        <v>May</v>
      </c>
    </row>
    <row r="783" spans="1:27" ht="45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14" t="s">
        <v>8219</v>
      </c>
      <c r="G783" t="s">
        <v>8224</v>
      </c>
      <c r="H783" t="s">
        <v>8246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132"/>
        <v>133.15375</v>
      </c>
      <c r="P783" s="6">
        <f t="shared" si="133"/>
        <v>42.609200000000001</v>
      </c>
      <c r="Q783" t="str">
        <f t="shared" si="134"/>
        <v>music</v>
      </c>
      <c r="R783" t="str">
        <f t="shared" si="135"/>
        <v>rock</v>
      </c>
      <c r="S783" s="28">
        <f t="shared" si="136"/>
        <v>41402.792523148142</v>
      </c>
      <c r="T783" s="28">
        <f t="shared" si="137"/>
        <v>41432.792523148142</v>
      </c>
      <c r="U783">
        <f t="shared" si="138"/>
        <v>2013</v>
      </c>
      <c r="V783" s="15">
        <f t="shared" si="139"/>
        <v>41402</v>
      </c>
      <c r="W783" s="15">
        <f t="shared" si="140"/>
        <v>41432</v>
      </c>
      <c r="X783" s="15">
        <v>41402</v>
      </c>
      <c r="Y783" s="15">
        <v>41432</v>
      </c>
      <c r="Z783" t="str">
        <f t="shared" si="141"/>
        <v>May</v>
      </c>
      <c r="AA783" t="str">
        <f t="shared" si="142"/>
        <v>June</v>
      </c>
    </row>
    <row r="784" spans="1:27" ht="45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14" t="s">
        <v>8219</v>
      </c>
      <c r="G784" t="s">
        <v>8224</v>
      </c>
      <c r="H784" t="s">
        <v>8246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132"/>
        <v>100</v>
      </c>
      <c r="P784" s="6">
        <f t="shared" si="133"/>
        <v>50</v>
      </c>
      <c r="Q784" t="str">
        <f t="shared" si="134"/>
        <v>music</v>
      </c>
      <c r="R784" t="str">
        <f t="shared" si="135"/>
        <v>rock</v>
      </c>
      <c r="S784" s="28">
        <f t="shared" si="136"/>
        <v>41116.549791666665</v>
      </c>
      <c r="T784" s="28">
        <f t="shared" si="137"/>
        <v>41146.549791666665</v>
      </c>
      <c r="U784">
        <f t="shared" si="138"/>
        <v>2012</v>
      </c>
      <c r="V784" s="15">
        <f t="shared" si="139"/>
        <v>41116</v>
      </c>
      <c r="W784" s="15">
        <f t="shared" si="140"/>
        <v>41146</v>
      </c>
      <c r="X784" s="15">
        <v>41116</v>
      </c>
      <c r="Y784" s="15">
        <v>41146</v>
      </c>
      <c r="Z784" t="str">
        <f t="shared" si="141"/>
        <v>July</v>
      </c>
      <c r="AA784" t="str">
        <f t="shared" si="142"/>
        <v>August</v>
      </c>
    </row>
    <row r="785" spans="1:27" ht="45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14" t="s">
        <v>8219</v>
      </c>
      <c r="G785" t="s">
        <v>8224</v>
      </c>
      <c r="H785" t="s">
        <v>8246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132"/>
        <v>148.13333333333333</v>
      </c>
      <c r="P785" s="6">
        <f t="shared" si="133"/>
        <v>63.485714285714288</v>
      </c>
      <c r="Q785" t="str">
        <f t="shared" si="134"/>
        <v>music</v>
      </c>
      <c r="R785" t="str">
        <f t="shared" si="135"/>
        <v>rock</v>
      </c>
      <c r="S785" s="28">
        <f t="shared" si="136"/>
        <v>40987.565381944441</v>
      </c>
      <c r="T785" s="28">
        <f t="shared" si="137"/>
        <v>41026.708333333328</v>
      </c>
      <c r="U785">
        <f t="shared" si="138"/>
        <v>2012</v>
      </c>
      <c r="V785" s="15">
        <f t="shared" si="139"/>
        <v>40987</v>
      </c>
      <c r="W785" s="15">
        <f t="shared" si="140"/>
        <v>41026</v>
      </c>
      <c r="X785" s="15">
        <v>40987</v>
      </c>
      <c r="Y785" s="15">
        <v>41026</v>
      </c>
      <c r="Z785" t="str">
        <f t="shared" si="141"/>
        <v>March</v>
      </c>
      <c r="AA785" t="str">
        <f t="shared" si="142"/>
        <v>April</v>
      </c>
    </row>
    <row r="786" spans="1:27" ht="45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14" t="s">
        <v>8219</v>
      </c>
      <c r="G786" t="s">
        <v>8224</v>
      </c>
      <c r="H786" t="s">
        <v>8246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132"/>
        <v>102.49999999999999</v>
      </c>
      <c r="P786" s="6">
        <f t="shared" si="133"/>
        <v>102.5</v>
      </c>
      <c r="Q786" t="str">
        <f t="shared" si="134"/>
        <v>music</v>
      </c>
      <c r="R786" t="str">
        <f t="shared" si="135"/>
        <v>rock</v>
      </c>
      <c r="S786" s="28">
        <f t="shared" si="136"/>
        <v>41674.941192129627</v>
      </c>
      <c r="T786" s="28">
        <f t="shared" si="137"/>
        <v>41714.899525462963</v>
      </c>
      <c r="U786">
        <f t="shared" si="138"/>
        <v>2014</v>
      </c>
      <c r="V786" s="15">
        <f t="shared" si="139"/>
        <v>41674</v>
      </c>
      <c r="W786" s="15">
        <f t="shared" si="140"/>
        <v>41714</v>
      </c>
      <c r="X786" s="15">
        <v>41674</v>
      </c>
      <c r="Y786" s="15">
        <v>41714</v>
      </c>
      <c r="Z786" t="str">
        <f t="shared" si="141"/>
        <v>February</v>
      </c>
      <c r="AA786" t="str">
        <f t="shared" si="142"/>
        <v>March</v>
      </c>
    </row>
    <row r="787" spans="1:27" ht="45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14" t="s">
        <v>8219</v>
      </c>
      <c r="G787" t="s">
        <v>8224</v>
      </c>
      <c r="H787" t="s">
        <v>8246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132"/>
        <v>180.62799999999999</v>
      </c>
      <c r="P787" s="6">
        <f t="shared" si="133"/>
        <v>31.142758620689655</v>
      </c>
      <c r="Q787" t="str">
        <f t="shared" si="134"/>
        <v>music</v>
      </c>
      <c r="R787" t="str">
        <f t="shared" si="135"/>
        <v>rock</v>
      </c>
      <c r="S787" s="28">
        <f t="shared" si="136"/>
        <v>41303.38559027778</v>
      </c>
      <c r="T787" s="28">
        <f t="shared" si="137"/>
        <v>41333.38559027778</v>
      </c>
      <c r="U787">
        <f t="shared" si="138"/>
        <v>2013</v>
      </c>
      <c r="V787" s="15">
        <f t="shared" si="139"/>
        <v>41303</v>
      </c>
      <c r="W787" s="15">
        <f t="shared" si="140"/>
        <v>41333</v>
      </c>
      <c r="X787" s="15">
        <v>41303</v>
      </c>
      <c r="Y787" s="15">
        <v>41333</v>
      </c>
      <c r="Z787" t="str">
        <f t="shared" si="141"/>
        <v>January</v>
      </c>
      <c r="AA787" t="str">
        <f t="shared" si="142"/>
        <v>February</v>
      </c>
    </row>
    <row r="788" spans="1:27" ht="45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14" t="s">
        <v>8219</v>
      </c>
      <c r="G788" t="s">
        <v>8224</v>
      </c>
      <c r="H788" t="s">
        <v>8246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132"/>
        <v>142.79999999999998</v>
      </c>
      <c r="P788" s="6">
        <f t="shared" si="133"/>
        <v>162.27272727272728</v>
      </c>
      <c r="Q788" t="str">
        <f t="shared" si="134"/>
        <v>music</v>
      </c>
      <c r="R788" t="str">
        <f t="shared" si="135"/>
        <v>rock</v>
      </c>
      <c r="S788" s="28">
        <f t="shared" si="136"/>
        <v>40982.847615740735</v>
      </c>
      <c r="T788" s="28">
        <f t="shared" si="137"/>
        <v>41040.449305555558</v>
      </c>
      <c r="U788">
        <f t="shared" si="138"/>
        <v>2012</v>
      </c>
      <c r="V788" s="15">
        <f t="shared" si="139"/>
        <v>40982</v>
      </c>
      <c r="W788" s="15">
        <f t="shared" si="140"/>
        <v>41040</v>
      </c>
      <c r="X788" s="15">
        <v>40982</v>
      </c>
      <c r="Y788" s="15">
        <v>41040</v>
      </c>
      <c r="Z788" t="str">
        <f t="shared" si="141"/>
        <v>March</v>
      </c>
      <c r="AA788" t="str">
        <f t="shared" si="142"/>
        <v>May</v>
      </c>
    </row>
    <row r="789" spans="1:27" ht="45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14" t="s">
        <v>8219</v>
      </c>
      <c r="G789" t="s">
        <v>8224</v>
      </c>
      <c r="H789" t="s">
        <v>8246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132"/>
        <v>114.16666666666666</v>
      </c>
      <c r="P789" s="6">
        <f t="shared" si="133"/>
        <v>80.588235294117652</v>
      </c>
      <c r="Q789" t="str">
        <f t="shared" si="134"/>
        <v>music</v>
      </c>
      <c r="R789" t="str">
        <f t="shared" si="135"/>
        <v>rock</v>
      </c>
      <c r="S789" s="28">
        <f t="shared" si="136"/>
        <v>41549.419282407405</v>
      </c>
      <c r="T789" s="28">
        <f t="shared" si="137"/>
        <v>41579.419282407405</v>
      </c>
      <c r="U789">
        <f t="shared" si="138"/>
        <v>2013</v>
      </c>
      <c r="V789" s="15">
        <f t="shared" si="139"/>
        <v>41549</v>
      </c>
      <c r="W789" s="15">
        <f t="shared" si="140"/>
        <v>41579</v>
      </c>
      <c r="X789" s="15">
        <v>41549</v>
      </c>
      <c r="Y789" s="15">
        <v>41579</v>
      </c>
      <c r="Z789" t="str">
        <f t="shared" si="141"/>
        <v>October</v>
      </c>
      <c r="AA789" t="str">
        <f t="shared" si="142"/>
        <v>November</v>
      </c>
    </row>
    <row r="790" spans="1:27" ht="45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14" t="s">
        <v>8219</v>
      </c>
      <c r="G790" t="s">
        <v>8224</v>
      </c>
      <c r="H790" t="s">
        <v>8246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132"/>
        <v>203.505</v>
      </c>
      <c r="P790" s="6">
        <f t="shared" si="133"/>
        <v>59.85441176470588</v>
      </c>
      <c r="Q790" t="str">
        <f t="shared" si="134"/>
        <v>music</v>
      </c>
      <c r="R790" t="str">
        <f t="shared" si="135"/>
        <v>rock</v>
      </c>
      <c r="S790" s="28">
        <f t="shared" si="136"/>
        <v>41058.798472222217</v>
      </c>
      <c r="T790" s="28">
        <f t="shared" si="137"/>
        <v>41096.957638888889</v>
      </c>
      <c r="U790">
        <f t="shared" si="138"/>
        <v>2012</v>
      </c>
      <c r="V790" s="15">
        <f t="shared" si="139"/>
        <v>41058</v>
      </c>
      <c r="W790" s="15">
        <f t="shared" si="140"/>
        <v>41096</v>
      </c>
      <c r="X790" s="15">
        <v>41058</v>
      </c>
      <c r="Y790" s="15">
        <v>41096</v>
      </c>
      <c r="Z790" t="str">
        <f t="shared" si="141"/>
        <v>May</v>
      </c>
      <c r="AA790" t="str">
        <f t="shared" si="142"/>
        <v>July</v>
      </c>
    </row>
    <row r="791" spans="1:27" ht="45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14" t="s">
        <v>8219</v>
      </c>
      <c r="G791" t="s">
        <v>8224</v>
      </c>
      <c r="H791" t="s">
        <v>8246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132"/>
        <v>109.41176470588236</v>
      </c>
      <c r="P791" s="6">
        <f t="shared" si="133"/>
        <v>132.85714285714286</v>
      </c>
      <c r="Q791" t="str">
        <f t="shared" si="134"/>
        <v>music</v>
      </c>
      <c r="R791" t="str">
        <f t="shared" si="135"/>
        <v>rock</v>
      </c>
      <c r="S791" s="28">
        <f t="shared" si="136"/>
        <v>41276.977777777771</v>
      </c>
      <c r="T791" s="28">
        <f t="shared" si="137"/>
        <v>41295.124305555553</v>
      </c>
      <c r="U791">
        <f t="shared" si="138"/>
        <v>2013</v>
      </c>
      <c r="V791" s="15">
        <f t="shared" si="139"/>
        <v>41276</v>
      </c>
      <c r="W791" s="15">
        <f t="shared" si="140"/>
        <v>41295</v>
      </c>
      <c r="X791" s="15">
        <v>41276</v>
      </c>
      <c r="Y791" s="15">
        <v>41295</v>
      </c>
      <c r="Z791" t="str">
        <f t="shared" si="141"/>
        <v>January</v>
      </c>
      <c r="AA791" t="str">
        <f t="shared" si="142"/>
        <v>January</v>
      </c>
    </row>
    <row r="792" spans="1:27" ht="45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14" t="s">
        <v>8219</v>
      </c>
      <c r="G792" t="s">
        <v>8224</v>
      </c>
      <c r="H792" t="s">
        <v>8246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132"/>
        <v>144.37459999999999</v>
      </c>
      <c r="P792" s="6">
        <f t="shared" si="133"/>
        <v>92.547820512820508</v>
      </c>
      <c r="Q792" t="str">
        <f t="shared" si="134"/>
        <v>music</v>
      </c>
      <c r="R792" t="str">
        <f t="shared" si="135"/>
        <v>rock</v>
      </c>
      <c r="S792" s="28">
        <f t="shared" si="136"/>
        <v>41275.839571759258</v>
      </c>
      <c r="T792" s="28">
        <f t="shared" si="137"/>
        <v>41305.839571759258</v>
      </c>
      <c r="U792">
        <f t="shared" si="138"/>
        <v>2013</v>
      </c>
      <c r="V792" s="15">
        <f t="shared" si="139"/>
        <v>41275</v>
      </c>
      <c r="W792" s="15">
        <f t="shared" si="140"/>
        <v>41305</v>
      </c>
      <c r="X792" s="15">
        <v>41275</v>
      </c>
      <c r="Y792" s="15">
        <v>41305</v>
      </c>
      <c r="Z792" t="str">
        <f t="shared" si="141"/>
        <v>January</v>
      </c>
      <c r="AA792" t="str">
        <f t="shared" si="142"/>
        <v>January</v>
      </c>
    </row>
    <row r="793" spans="1:27" ht="45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14" t="s">
        <v>8219</v>
      </c>
      <c r="G793" t="s">
        <v>8224</v>
      </c>
      <c r="H793" t="s">
        <v>8246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132"/>
        <v>103.86666666666666</v>
      </c>
      <c r="P793" s="6">
        <f t="shared" si="133"/>
        <v>60.859375</v>
      </c>
      <c r="Q793" t="str">
        <f t="shared" si="134"/>
        <v>music</v>
      </c>
      <c r="R793" t="str">
        <f t="shared" si="135"/>
        <v>rock</v>
      </c>
      <c r="S793" s="28">
        <f t="shared" si="136"/>
        <v>41557.572291666664</v>
      </c>
      <c r="T793" s="28">
        <f t="shared" si="137"/>
        <v>41591.040972222218</v>
      </c>
      <c r="U793">
        <f t="shared" si="138"/>
        <v>2013</v>
      </c>
      <c r="V793" s="15">
        <f t="shared" si="139"/>
        <v>41557</v>
      </c>
      <c r="W793" s="15">
        <f t="shared" si="140"/>
        <v>41591</v>
      </c>
      <c r="X793" s="15">
        <v>41557</v>
      </c>
      <c r="Y793" s="15">
        <v>41591</v>
      </c>
      <c r="Z793" t="str">
        <f t="shared" si="141"/>
        <v>October</v>
      </c>
      <c r="AA793" t="str">
        <f t="shared" si="142"/>
        <v>November</v>
      </c>
    </row>
    <row r="794" spans="1:27" ht="30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14" t="s">
        <v>8219</v>
      </c>
      <c r="G794" t="s">
        <v>8224</v>
      </c>
      <c r="H794" t="s">
        <v>8246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132"/>
        <v>100.44440000000002</v>
      </c>
      <c r="P794" s="6">
        <f t="shared" si="133"/>
        <v>41.851833333333339</v>
      </c>
      <c r="Q794" t="str">
        <f t="shared" si="134"/>
        <v>music</v>
      </c>
      <c r="R794" t="str">
        <f t="shared" si="135"/>
        <v>rock</v>
      </c>
      <c r="S794" s="28">
        <f t="shared" si="136"/>
        <v>41555.665312499994</v>
      </c>
      <c r="T794" s="28">
        <f t="shared" si="137"/>
        <v>41585.706979166665</v>
      </c>
      <c r="U794">
        <f t="shared" si="138"/>
        <v>2013</v>
      </c>
      <c r="V794" s="15">
        <f t="shared" si="139"/>
        <v>41555</v>
      </c>
      <c r="W794" s="15">
        <f t="shared" si="140"/>
        <v>41585</v>
      </c>
      <c r="X794" s="15">
        <v>41555</v>
      </c>
      <c r="Y794" s="15">
        <v>41585</v>
      </c>
      <c r="Z794" t="str">
        <f t="shared" si="141"/>
        <v>October</v>
      </c>
      <c r="AA794" t="str">
        <f t="shared" si="142"/>
        <v>November</v>
      </c>
    </row>
    <row r="795" spans="1:27" ht="45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14" t="s">
        <v>8219</v>
      </c>
      <c r="G795" t="s">
        <v>8224</v>
      </c>
      <c r="H795" t="s">
        <v>8246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132"/>
        <v>102.77927272727271</v>
      </c>
      <c r="P795" s="6">
        <f t="shared" si="133"/>
        <v>88.325937499999995</v>
      </c>
      <c r="Q795" t="str">
        <f t="shared" si="134"/>
        <v>music</v>
      </c>
      <c r="R795" t="str">
        <f t="shared" si="135"/>
        <v>rock</v>
      </c>
      <c r="S795" s="28">
        <f t="shared" si="136"/>
        <v>41442.532916666663</v>
      </c>
      <c r="T795" s="28">
        <f t="shared" si="137"/>
        <v>41457.999305555553</v>
      </c>
      <c r="U795">
        <f t="shared" si="138"/>
        <v>2013</v>
      </c>
      <c r="V795" s="15">
        <f t="shared" si="139"/>
        <v>41442</v>
      </c>
      <c r="W795" s="15">
        <f t="shared" si="140"/>
        <v>41457</v>
      </c>
      <c r="X795" s="15">
        <v>41442</v>
      </c>
      <c r="Y795" s="15">
        <v>41457</v>
      </c>
      <c r="Z795" t="str">
        <f t="shared" si="141"/>
        <v>June</v>
      </c>
      <c r="AA795" t="str">
        <f t="shared" si="142"/>
        <v>July</v>
      </c>
    </row>
    <row r="796" spans="1:27" ht="45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14" t="s">
        <v>8219</v>
      </c>
      <c r="G796" t="s">
        <v>8224</v>
      </c>
      <c r="H796" t="s">
        <v>8246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132"/>
        <v>105.31250000000001</v>
      </c>
      <c r="P796" s="6">
        <f t="shared" si="133"/>
        <v>158.96226415094338</v>
      </c>
      <c r="Q796" t="str">
        <f t="shared" si="134"/>
        <v>music</v>
      </c>
      <c r="R796" t="str">
        <f t="shared" si="135"/>
        <v>rock</v>
      </c>
      <c r="S796" s="28">
        <f t="shared" si="136"/>
        <v>40735.906678240739</v>
      </c>
      <c r="T796" s="28">
        <f t="shared" si="137"/>
        <v>40791.504166666666</v>
      </c>
      <c r="U796">
        <f t="shared" si="138"/>
        <v>2011</v>
      </c>
      <c r="V796" s="15">
        <f t="shared" si="139"/>
        <v>40735</v>
      </c>
      <c r="W796" s="15">
        <f t="shared" si="140"/>
        <v>40791</v>
      </c>
      <c r="X796" s="15">
        <v>40735</v>
      </c>
      <c r="Y796" s="15">
        <v>40791</v>
      </c>
      <c r="Z796" t="str">
        <f t="shared" si="141"/>
        <v>July</v>
      </c>
      <c r="AA796" t="str">
        <f t="shared" si="142"/>
        <v>September</v>
      </c>
    </row>
    <row r="797" spans="1:27" ht="45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14" t="s">
        <v>8219</v>
      </c>
      <c r="G797" t="s">
        <v>8224</v>
      </c>
      <c r="H797" t="s">
        <v>8246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132"/>
        <v>111.78571428571429</v>
      </c>
      <c r="P797" s="6">
        <f t="shared" si="133"/>
        <v>85.054347826086953</v>
      </c>
      <c r="Q797" t="str">
        <f t="shared" si="134"/>
        <v>music</v>
      </c>
      <c r="R797" t="str">
        <f t="shared" si="135"/>
        <v>rock</v>
      </c>
      <c r="S797" s="28">
        <f t="shared" si="136"/>
        <v>40963.404699074068</v>
      </c>
      <c r="T797" s="28">
        <f t="shared" si="137"/>
        <v>41005.999305555553</v>
      </c>
      <c r="U797">
        <f t="shared" si="138"/>
        <v>2012</v>
      </c>
      <c r="V797" s="15">
        <f t="shared" si="139"/>
        <v>40963</v>
      </c>
      <c r="W797" s="15">
        <f t="shared" si="140"/>
        <v>41005</v>
      </c>
      <c r="X797" s="15">
        <v>40963</v>
      </c>
      <c r="Y797" s="15">
        <v>41005</v>
      </c>
      <c r="Z797" t="str">
        <f t="shared" si="141"/>
        <v>February</v>
      </c>
      <c r="AA797" t="str">
        <f t="shared" si="142"/>
        <v>April</v>
      </c>
    </row>
    <row r="798" spans="1:27" ht="60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14" t="s">
        <v>8219</v>
      </c>
      <c r="G798" t="s">
        <v>8224</v>
      </c>
      <c r="H798" t="s">
        <v>8246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132"/>
        <v>101.35000000000001</v>
      </c>
      <c r="P798" s="6">
        <f t="shared" si="133"/>
        <v>112.61111111111111</v>
      </c>
      <c r="Q798" t="str">
        <f t="shared" si="134"/>
        <v>music</v>
      </c>
      <c r="R798" t="str">
        <f t="shared" si="135"/>
        <v>rock</v>
      </c>
      <c r="S798" s="28">
        <f t="shared" si="136"/>
        <v>41502.674594907403</v>
      </c>
      <c r="T798" s="28">
        <f t="shared" si="137"/>
        <v>41532.673611111109</v>
      </c>
      <c r="U798">
        <f t="shared" si="138"/>
        <v>2013</v>
      </c>
      <c r="V798" s="15">
        <f t="shared" si="139"/>
        <v>41502</v>
      </c>
      <c r="W798" s="15">
        <f t="shared" si="140"/>
        <v>41532</v>
      </c>
      <c r="X798" s="15">
        <v>41502</v>
      </c>
      <c r="Y798" s="15">
        <v>41532</v>
      </c>
      <c r="Z798" t="str">
        <f t="shared" si="141"/>
        <v>August</v>
      </c>
      <c r="AA798" t="str">
        <f t="shared" si="142"/>
        <v>September</v>
      </c>
    </row>
    <row r="799" spans="1:27" ht="45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14" t="s">
        <v>8219</v>
      </c>
      <c r="G799" t="s">
        <v>8224</v>
      </c>
      <c r="H799" t="s">
        <v>8246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132"/>
        <v>107.53333333333333</v>
      </c>
      <c r="P799" s="6">
        <f t="shared" si="133"/>
        <v>45.436619718309856</v>
      </c>
      <c r="Q799" t="str">
        <f t="shared" si="134"/>
        <v>music</v>
      </c>
      <c r="R799" t="str">
        <f t="shared" si="135"/>
        <v>rock</v>
      </c>
      <c r="S799" s="28">
        <f t="shared" si="136"/>
        <v>40996.785740740735</v>
      </c>
      <c r="T799" s="28">
        <f t="shared" si="137"/>
        <v>41027.958333333328</v>
      </c>
      <c r="U799">
        <f t="shared" si="138"/>
        <v>2012</v>
      </c>
      <c r="V799" s="15">
        <f t="shared" si="139"/>
        <v>40996</v>
      </c>
      <c r="W799" s="15">
        <f t="shared" si="140"/>
        <v>41027</v>
      </c>
      <c r="X799" s="15">
        <v>40996</v>
      </c>
      <c r="Y799" s="15">
        <v>41027</v>
      </c>
      <c r="Z799" t="str">
        <f t="shared" si="141"/>
        <v>March</v>
      </c>
      <c r="AA799" t="str">
        <f t="shared" si="142"/>
        <v>April</v>
      </c>
    </row>
    <row r="800" spans="1:27" ht="45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14" t="s">
        <v>8219</v>
      </c>
      <c r="G800" t="s">
        <v>8224</v>
      </c>
      <c r="H800" t="s">
        <v>8246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132"/>
        <v>114.88571428571429</v>
      </c>
      <c r="P800" s="6">
        <f t="shared" si="133"/>
        <v>46.218390804597703</v>
      </c>
      <c r="Q800" t="str">
        <f t="shared" si="134"/>
        <v>music</v>
      </c>
      <c r="R800" t="str">
        <f t="shared" si="135"/>
        <v>rock</v>
      </c>
      <c r="S800" s="28">
        <f t="shared" si="136"/>
        <v>41882.381793981483</v>
      </c>
      <c r="T800" s="28">
        <f t="shared" si="137"/>
        <v>41912.381793981483</v>
      </c>
      <c r="U800">
        <f t="shared" si="138"/>
        <v>2014</v>
      </c>
      <c r="V800" s="15">
        <f t="shared" si="139"/>
        <v>41882</v>
      </c>
      <c r="W800" s="15">
        <f t="shared" si="140"/>
        <v>41912</v>
      </c>
      <c r="X800" s="15">
        <v>41882</v>
      </c>
      <c r="Y800" s="15">
        <v>41912</v>
      </c>
      <c r="Z800" t="str">
        <f t="shared" si="141"/>
        <v>August</v>
      </c>
      <c r="AA800" t="str">
        <f t="shared" si="142"/>
        <v>September</v>
      </c>
    </row>
    <row r="801" spans="1:27" ht="45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14" t="s">
        <v>8219</v>
      </c>
      <c r="G801" t="s">
        <v>8224</v>
      </c>
      <c r="H801" t="s">
        <v>8246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132"/>
        <v>100.02</v>
      </c>
      <c r="P801" s="6">
        <f t="shared" si="133"/>
        <v>178.60714285714286</v>
      </c>
      <c r="Q801" t="str">
        <f t="shared" si="134"/>
        <v>music</v>
      </c>
      <c r="R801" t="str">
        <f t="shared" si="135"/>
        <v>rock</v>
      </c>
      <c r="S801" s="28">
        <f t="shared" si="136"/>
        <v>40996.458865740737</v>
      </c>
      <c r="T801" s="28">
        <f t="shared" si="137"/>
        <v>41026.458865740737</v>
      </c>
      <c r="U801">
        <f t="shared" si="138"/>
        <v>2012</v>
      </c>
      <c r="V801" s="15">
        <f t="shared" si="139"/>
        <v>40996</v>
      </c>
      <c r="W801" s="15">
        <f t="shared" si="140"/>
        <v>41026</v>
      </c>
      <c r="X801" s="15">
        <v>40996</v>
      </c>
      <c r="Y801" s="15">
        <v>41026</v>
      </c>
      <c r="Z801" t="str">
        <f t="shared" si="141"/>
        <v>March</v>
      </c>
      <c r="AA801" t="str">
        <f t="shared" si="142"/>
        <v>April</v>
      </c>
    </row>
    <row r="802" spans="1:27" ht="45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14" t="s">
        <v>8219</v>
      </c>
      <c r="G802" t="s">
        <v>8225</v>
      </c>
      <c r="H802" t="s">
        <v>8247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132"/>
        <v>152.13333333333335</v>
      </c>
      <c r="P802" s="6">
        <f t="shared" si="133"/>
        <v>40.75</v>
      </c>
      <c r="Q802" t="str">
        <f t="shared" si="134"/>
        <v>music</v>
      </c>
      <c r="R802" t="str">
        <f t="shared" si="135"/>
        <v>rock</v>
      </c>
      <c r="S802" s="28">
        <f t="shared" si="136"/>
        <v>41863.225162037037</v>
      </c>
      <c r="T802" s="28">
        <f t="shared" si="137"/>
        <v>41893.225162037037</v>
      </c>
      <c r="U802">
        <f t="shared" si="138"/>
        <v>2014</v>
      </c>
      <c r="V802" s="15">
        <f t="shared" si="139"/>
        <v>41863</v>
      </c>
      <c r="W802" s="15">
        <f t="shared" si="140"/>
        <v>41893</v>
      </c>
      <c r="X802" s="15">
        <v>41863</v>
      </c>
      <c r="Y802" s="15">
        <v>41893</v>
      </c>
      <c r="Z802" t="str">
        <f t="shared" si="141"/>
        <v>August</v>
      </c>
      <c r="AA802" t="str">
        <f t="shared" si="142"/>
        <v>September</v>
      </c>
    </row>
    <row r="803" spans="1:27" ht="45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14" t="s">
        <v>8219</v>
      </c>
      <c r="G803" t="s">
        <v>8224</v>
      </c>
      <c r="H803" t="s">
        <v>8246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132"/>
        <v>111.52149999999999</v>
      </c>
      <c r="P803" s="6">
        <f t="shared" si="133"/>
        <v>43.733921568627444</v>
      </c>
      <c r="Q803" t="str">
        <f t="shared" si="134"/>
        <v>music</v>
      </c>
      <c r="R803" t="str">
        <f t="shared" si="135"/>
        <v>rock</v>
      </c>
      <c r="S803" s="28">
        <f t="shared" si="136"/>
        <v>40695.587037037032</v>
      </c>
      <c r="T803" s="28">
        <f t="shared" si="137"/>
        <v>40725.587037037032</v>
      </c>
      <c r="U803">
        <f t="shared" si="138"/>
        <v>2011</v>
      </c>
      <c r="V803" s="15">
        <f t="shared" si="139"/>
        <v>40695</v>
      </c>
      <c r="W803" s="15">
        <f t="shared" si="140"/>
        <v>40725</v>
      </c>
      <c r="X803" s="15">
        <v>40695</v>
      </c>
      <c r="Y803" s="15">
        <v>40725</v>
      </c>
      <c r="Z803" t="str">
        <f t="shared" si="141"/>
        <v>June</v>
      </c>
      <c r="AA803" t="str">
        <f t="shared" si="142"/>
        <v>July</v>
      </c>
    </row>
    <row r="804" spans="1:27" ht="45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14" t="s">
        <v>8219</v>
      </c>
      <c r="G804" t="s">
        <v>8224</v>
      </c>
      <c r="H804" t="s">
        <v>8246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132"/>
        <v>101.33333333333334</v>
      </c>
      <c r="P804" s="6">
        <f t="shared" si="133"/>
        <v>81.066666666666663</v>
      </c>
      <c r="Q804" t="str">
        <f t="shared" si="134"/>
        <v>music</v>
      </c>
      <c r="R804" t="str">
        <f t="shared" si="135"/>
        <v>rock</v>
      </c>
      <c r="S804" s="28">
        <f t="shared" si="136"/>
        <v>41122.813935185179</v>
      </c>
      <c r="T804" s="28">
        <f t="shared" si="137"/>
        <v>41168.961805555555</v>
      </c>
      <c r="U804">
        <f t="shared" si="138"/>
        <v>2012</v>
      </c>
      <c r="V804" s="15">
        <f t="shared" si="139"/>
        <v>41122</v>
      </c>
      <c r="W804" s="15">
        <f t="shared" si="140"/>
        <v>41168</v>
      </c>
      <c r="X804" s="15">
        <v>41122</v>
      </c>
      <c r="Y804" s="15">
        <v>41168</v>
      </c>
      <c r="Z804" t="str">
        <f t="shared" si="141"/>
        <v>August</v>
      </c>
      <c r="AA804" t="str">
        <f t="shared" si="142"/>
        <v>September</v>
      </c>
    </row>
    <row r="805" spans="1:27" ht="45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14" t="s">
        <v>8219</v>
      </c>
      <c r="G805" t="s">
        <v>8224</v>
      </c>
      <c r="H805" t="s">
        <v>8246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132"/>
        <v>123.2608695652174</v>
      </c>
      <c r="P805" s="6">
        <f t="shared" si="133"/>
        <v>74.60526315789474</v>
      </c>
      <c r="Q805" t="str">
        <f t="shared" si="134"/>
        <v>music</v>
      </c>
      <c r="R805" t="str">
        <f t="shared" si="135"/>
        <v>rock</v>
      </c>
      <c r="S805" s="28">
        <f t="shared" si="136"/>
        <v>40665.741643518515</v>
      </c>
      <c r="T805" s="28">
        <f t="shared" si="137"/>
        <v>40691.833333333328</v>
      </c>
      <c r="U805">
        <f t="shared" si="138"/>
        <v>2011</v>
      </c>
      <c r="V805" s="15">
        <f t="shared" si="139"/>
        <v>40665</v>
      </c>
      <c r="W805" s="15">
        <f t="shared" si="140"/>
        <v>40691</v>
      </c>
      <c r="X805" s="15">
        <v>40665</v>
      </c>
      <c r="Y805" s="15">
        <v>40691</v>
      </c>
      <c r="Z805" t="str">
        <f t="shared" si="141"/>
        <v>May</v>
      </c>
      <c r="AA805" t="str">
        <f t="shared" si="142"/>
        <v>May</v>
      </c>
    </row>
    <row r="806" spans="1:27" ht="45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14" t="s">
        <v>8219</v>
      </c>
      <c r="G806" t="s">
        <v>8224</v>
      </c>
      <c r="H806" t="s">
        <v>8246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132"/>
        <v>100</v>
      </c>
      <c r="P806" s="6">
        <f t="shared" si="133"/>
        <v>305.55555555555554</v>
      </c>
      <c r="Q806" t="str">
        <f t="shared" si="134"/>
        <v>music</v>
      </c>
      <c r="R806" t="str">
        <f t="shared" si="135"/>
        <v>rock</v>
      </c>
      <c r="S806" s="28">
        <f t="shared" si="136"/>
        <v>40729.897291666661</v>
      </c>
      <c r="T806" s="28">
        <f t="shared" si="137"/>
        <v>40746.957638888889</v>
      </c>
      <c r="U806">
        <f t="shared" si="138"/>
        <v>2011</v>
      </c>
      <c r="V806" s="15">
        <f t="shared" si="139"/>
        <v>40729</v>
      </c>
      <c r="W806" s="15">
        <f t="shared" si="140"/>
        <v>40746</v>
      </c>
      <c r="X806" s="15">
        <v>40729</v>
      </c>
      <c r="Y806" s="15">
        <v>40746</v>
      </c>
      <c r="Z806" t="str">
        <f t="shared" si="141"/>
        <v>July</v>
      </c>
      <c r="AA806" t="str">
        <f t="shared" si="142"/>
        <v>July</v>
      </c>
    </row>
    <row r="807" spans="1:27" ht="45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14" t="s">
        <v>8219</v>
      </c>
      <c r="G807" t="s">
        <v>8224</v>
      </c>
      <c r="H807" t="s">
        <v>8246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132"/>
        <v>105</v>
      </c>
      <c r="P807" s="6">
        <f t="shared" si="133"/>
        <v>58.333333333333336</v>
      </c>
      <c r="Q807" t="str">
        <f t="shared" si="134"/>
        <v>music</v>
      </c>
      <c r="R807" t="str">
        <f t="shared" si="135"/>
        <v>rock</v>
      </c>
      <c r="S807" s="28">
        <f t="shared" si="136"/>
        <v>40690.614722222221</v>
      </c>
      <c r="T807" s="28">
        <f t="shared" si="137"/>
        <v>40740.75</v>
      </c>
      <c r="U807">
        <f t="shared" si="138"/>
        <v>2011</v>
      </c>
      <c r="V807" s="15">
        <f t="shared" si="139"/>
        <v>40690</v>
      </c>
      <c r="W807" s="15">
        <f t="shared" si="140"/>
        <v>40740</v>
      </c>
      <c r="X807" s="15">
        <v>40690</v>
      </c>
      <c r="Y807" s="15">
        <v>40740</v>
      </c>
      <c r="Z807" t="str">
        <f t="shared" si="141"/>
        <v>May</v>
      </c>
      <c r="AA807" t="str">
        <f t="shared" si="142"/>
        <v>July</v>
      </c>
    </row>
    <row r="808" spans="1:27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14" t="s">
        <v>8219</v>
      </c>
      <c r="G808" t="s">
        <v>8224</v>
      </c>
      <c r="H808" t="s">
        <v>8246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132"/>
        <v>104.4375</v>
      </c>
      <c r="P808" s="6">
        <f t="shared" si="133"/>
        <v>117.67605633802818</v>
      </c>
      <c r="Q808" t="str">
        <f t="shared" si="134"/>
        <v>music</v>
      </c>
      <c r="R808" t="str">
        <f t="shared" si="135"/>
        <v>rock</v>
      </c>
      <c r="S808" s="28">
        <f t="shared" si="136"/>
        <v>40763.483090277776</v>
      </c>
      <c r="T808" s="28">
        <f t="shared" si="137"/>
        <v>40793.483090277776</v>
      </c>
      <c r="U808">
        <f t="shared" si="138"/>
        <v>2011</v>
      </c>
      <c r="V808" s="15">
        <f t="shared" si="139"/>
        <v>40763</v>
      </c>
      <c r="W808" s="15">
        <f t="shared" si="140"/>
        <v>40793</v>
      </c>
      <c r="X808" s="15">
        <v>40763</v>
      </c>
      <c r="Y808" s="15">
        <v>40793</v>
      </c>
      <c r="Z808" t="str">
        <f t="shared" si="141"/>
        <v>August</v>
      </c>
      <c r="AA808" t="str">
        <f t="shared" si="142"/>
        <v>September</v>
      </c>
    </row>
    <row r="809" spans="1:27" ht="30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14" t="s">
        <v>8219</v>
      </c>
      <c r="G809" t="s">
        <v>8224</v>
      </c>
      <c r="H809" t="s">
        <v>8246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132"/>
        <v>105.125</v>
      </c>
      <c r="P809" s="6">
        <f t="shared" si="133"/>
        <v>73.771929824561397</v>
      </c>
      <c r="Q809" t="str">
        <f t="shared" si="134"/>
        <v>music</v>
      </c>
      <c r="R809" t="str">
        <f t="shared" si="135"/>
        <v>rock</v>
      </c>
      <c r="S809" s="28">
        <f t="shared" si="136"/>
        <v>42759.420266203706</v>
      </c>
      <c r="T809" s="28">
        <f t="shared" si="137"/>
        <v>42794.874999999993</v>
      </c>
      <c r="U809">
        <f t="shared" si="138"/>
        <v>2017</v>
      </c>
      <c r="V809" s="15">
        <f t="shared" si="139"/>
        <v>42759</v>
      </c>
      <c r="W809" s="15">
        <f t="shared" si="140"/>
        <v>42794</v>
      </c>
      <c r="X809" s="15">
        <v>42759</v>
      </c>
      <c r="Y809" s="15">
        <v>42794</v>
      </c>
      <c r="Z809" t="str">
        <f t="shared" si="141"/>
        <v>January</v>
      </c>
      <c r="AA809" t="str">
        <f t="shared" si="142"/>
        <v>February</v>
      </c>
    </row>
    <row r="810" spans="1:27" ht="45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14" t="s">
        <v>8219</v>
      </c>
      <c r="G810" t="s">
        <v>8229</v>
      </c>
      <c r="H810" t="s">
        <v>8251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132"/>
        <v>100</v>
      </c>
      <c r="P810" s="6">
        <f t="shared" si="133"/>
        <v>104.65116279069767</v>
      </c>
      <c r="Q810" t="str">
        <f t="shared" si="134"/>
        <v>music</v>
      </c>
      <c r="R810" t="str">
        <f t="shared" si="135"/>
        <v>rock</v>
      </c>
      <c r="S810" s="28">
        <f t="shared" si="136"/>
        <v>41961.892199074071</v>
      </c>
      <c r="T810" s="28">
        <f t="shared" si="137"/>
        <v>41994.999305555553</v>
      </c>
      <c r="U810">
        <f t="shared" si="138"/>
        <v>2014</v>
      </c>
      <c r="V810" s="15">
        <f t="shared" si="139"/>
        <v>41961</v>
      </c>
      <c r="W810" s="15">
        <f t="shared" si="140"/>
        <v>41994</v>
      </c>
      <c r="X810" s="15">
        <v>41961</v>
      </c>
      <c r="Y810" s="15">
        <v>41994</v>
      </c>
      <c r="Z810" t="str">
        <f t="shared" si="141"/>
        <v>November</v>
      </c>
      <c r="AA810" t="str">
        <f t="shared" si="142"/>
        <v>December</v>
      </c>
    </row>
    <row r="811" spans="1:27" ht="30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14" t="s">
        <v>8219</v>
      </c>
      <c r="G811" t="s">
        <v>8224</v>
      </c>
      <c r="H811" t="s">
        <v>8246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132"/>
        <v>103.77499999999999</v>
      </c>
      <c r="P811" s="6">
        <f t="shared" si="133"/>
        <v>79.82692307692308</v>
      </c>
      <c r="Q811" t="str">
        <f t="shared" si="134"/>
        <v>music</v>
      </c>
      <c r="R811" t="str">
        <f t="shared" si="135"/>
        <v>rock</v>
      </c>
      <c r="S811" s="28">
        <f t="shared" si="136"/>
        <v>41628.625347222223</v>
      </c>
      <c r="T811" s="28">
        <f t="shared" si="137"/>
        <v>41658.625347222223</v>
      </c>
      <c r="U811">
        <f t="shared" si="138"/>
        <v>2013</v>
      </c>
      <c r="V811" s="15">
        <f t="shared" si="139"/>
        <v>41628</v>
      </c>
      <c r="W811" s="15">
        <f t="shared" si="140"/>
        <v>41658</v>
      </c>
      <c r="X811" s="15">
        <v>41628</v>
      </c>
      <c r="Y811" s="15">
        <v>41658</v>
      </c>
      <c r="Z811" t="str">
        <f t="shared" si="141"/>
        <v>December</v>
      </c>
      <c r="AA811" t="str">
        <f t="shared" si="142"/>
        <v>January</v>
      </c>
    </row>
    <row r="812" spans="1:27" ht="45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14" t="s">
        <v>8219</v>
      </c>
      <c r="G812" t="s">
        <v>8224</v>
      </c>
      <c r="H812" t="s">
        <v>8246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132"/>
        <v>105</v>
      </c>
      <c r="P812" s="6">
        <f t="shared" si="133"/>
        <v>58.333333333333336</v>
      </c>
      <c r="Q812" t="str">
        <f t="shared" si="134"/>
        <v>music</v>
      </c>
      <c r="R812" t="str">
        <f t="shared" si="135"/>
        <v>rock</v>
      </c>
      <c r="S812" s="28">
        <f t="shared" si="136"/>
        <v>41122.847939814812</v>
      </c>
      <c r="T812" s="28">
        <f t="shared" si="137"/>
        <v>41152.847939814812</v>
      </c>
      <c r="U812">
        <f t="shared" si="138"/>
        <v>2012</v>
      </c>
      <c r="V812" s="15">
        <f t="shared" si="139"/>
        <v>41122</v>
      </c>
      <c r="W812" s="15">
        <f t="shared" si="140"/>
        <v>41152</v>
      </c>
      <c r="X812" s="15">
        <v>41122</v>
      </c>
      <c r="Y812" s="15">
        <v>41152</v>
      </c>
      <c r="Z812" t="str">
        <f t="shared" si="141"/>
        <v>August</v>
      </c>
      <c r="AA812" t="str">
        <f t="shared" si="142"/>
        <v>August</v>
      </c>
    </row>
    <row r="813" spans="1:27" ht="30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14" t="s">
        <v>8219</v>
      </c>
      <c r="G813" t="s">
        <v>8224</v>
      </c>
      <c r="H813" t="s">
        <v>8246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132"/>
        <v>104</v>
      </c>
      <c r="P813" s="6">
        <f t="shared" si="133"/>
        <v>86.666666666666671</v>
      </c>
      <c r="Q813" t="str">
        <f t="shared" si="134"/>
        <v>music</v>
      </c>
      <c r="R813" t="str">
        <f t="shared" si="135"/>
        <v>rock</v>
      </c>
      <c r="S813" s="28">
        <f t="shared" si="136"/>
        <v>41443.435208333329</v>
      </c>
      <c r="T813" s="28">
        <f t="shared" si="137"/>
        <v>41465.494444444441</v>
      </c>
      <c r="U813">
        <f t="shared" si="138"/>
        <v>2013</v>
      </c>
      <c r="V813" s="15">
        <f t="shared" si="139"/>
        <v>41443</v>
      </c>
      <c r="W813" s="15">
        <f t="shared" si="140"/>
        <v>41465</v>
      </c>
      <c r="X813" s="15">
        <v>41443</v>
      </c>
      <c r="Y813" s="15">
        <v>41465</v>
      </c>
      <c r="Z813" t="str">
        <f t="shared" si="141"/>
        <v>June</v>
      </c>
      <c r="AA813" t="str">
        <f t="shared" si="142"/>
        <v>July</v>
      </c>
    </row>
    <row r="814" spans="1:27" ht="45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14" t="s">
        <v>8219</v>
      </c>
      <c r="G814" t="s">
        <v>8224</v>
      </c>
      <c r="H814" t="s">
        <v>8246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132"/>
        <v>151.83333333333334</v>
      </c>
      <c r="P814" s="6">
        <f t="shared" si="133"/>
        <v>27.606060606060606</v>
      </c>
      <c r="Q814" t="str">
        <f t="shared" si="134"/>
        <v>music</v>
      </c>
      <c r="R814" t="str">
        <f t="shared" si="135"/>
        <v>rock</v>
      </c>
      <c r="S814" s="28">
        <f t="shared" si="136"/>
        <v>41281.809629629628</v>
      </c>
      <c r="T814" s="28">
        <f t="shared" si="137"/>
        <v>41334.373611111107</v>
      </c>
      <c r="U814">
        <f t="shared" si="138"/>
        <v>2013</v>
      </c>
      <c r="V814" s="15">
        <f t="shared" si="139"/>
        <v>41281</v>
      </c>
      <c r="W814" s="15">
        <f t="shared" si="140"/>
        <v>41334</v>
      </c>
      <c r="X814" s="15">
        <v>41281</v>
      </c>
      <c r="Y814" s="15">
        <v>41334</v>
      </c>
      <c r="Z814" t="str">
        <f t="shared" si="141"/>
        <v>January</v>
      </c>
      <c r="AA814" t="str">
        <f t="shared" si="142"/>
        <v>March</v>
      </c>
    </row>
    <row r="815" spans="1:27" ht="30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14" t="s">
        <v>8219</v>
      </c>
      <c r="G815" t="s">
        <v>8224</v>
      </c>
      <c r="H815" t="s">
        <v>8246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132"/>
        <v>159.99600000000001</v>
      </c>
      <c r="P815" s="6">
        <f t="shared" si="133"/>
        <v>24.999375000000001</v>
      </c>
      <c r="Q815" t="str">
        <f t="shared" si="134"/>
        <v>music</v>
      </c>
      <c r="R815" t="str">
        <f t="shared" si="135"/>
        <v>rock</v>
      </c>
      <c r="S815" s="28">
        <f t="shared" si="136"/>
        <v>41080.751909722218</v>
      </c>
      <c r="T815" s="28">
        <f t="shared" si="137"/>
        <v>41110.751909722218</v>
      </c>
      <c r="U815">
        <f t="shared" si="138"/>
        <v>2012</v>
      </c>
      <c r="V815" s="15">
        <f t="shared" si="139"/>
        <v>41080</v>
      </c>
      <c r="W815" s="15">
        <f t="shared" si="140"/>
        <v>41110</v>
      </c>
      <c r="X815" s="15">
        <v>41080</v>
      </c>
      <c r="Y815" s="15">
        <v>41110</v>
      </c>
      <c r="Z815" t="str">
        <f t="shared" si="141"/>
        <v>June</v>
      </c>
      <c r="AA815" t="str">
        <f t="shared" si="142"/>
        <v>July</v>
      </c>
    </row>
    <row r="816" spans="1:27" ht="45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14" t="s">
        <v>8219</v>
      </c>
      <c r="G816" t="s">
        <v>8224</v>
      </c>
      <c r="H816" t="s">
        <v>8246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132"/>
        <v>127.3</v>
      </c>
      <c r="P816" s="6">
        <f t="shared" si="133"/>
        <v>45.464285714285715</v>
      </c>
      <c r="Q816" t="str">
        <f t="shared" si="134"/>
        <v>music</v>
      </c>
      <c r="R816" t="str">
        <f t="shared" si="135"/>
        <v>rock</v>
      </c>
      <c r="S816" s="28">
        <f t="shared" si="136"/>
        <v>40679.534733796296</v>
      </c>
      <c r="T816" s="28">
        <f t="shared" si="137"/>
        <v>40694.544444444444</v>
      </c>
      <c r="U816">
        <f t="shared" si="138"/>
        <v>2011</v>
      </c>
      <c r="V816" s="15">
        <f t="shared" si="139"/>
        <v>40679</v>
      </c>
      <c r="W816" s="15">
        <f t="shared" si="140"/>
        <v>40694</v>
      </c>
      <c r="X816" s="15">
        <v>40679</v>
      </c>
      <c r="Y816" s="15">
        <v>40694</v>
      </c>
      <c r="Z816" t="str">
        <f t="shared" si="141"/>
        <v>May</v>
      </c>
      <c r="AA816" t="str">
        <f t="shared" si="142"/>
        <v>May</v>
      </c>
    </row>
    <row r="817" spans="1:27" ht="30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14" t="s">
        <v>8219</v>
      </c>
      <c r="G817" t="s">
        <v>8224</v>
      </c>
      <c r="H817" t="s">
        <v>8246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132"/>
        <v>107</v>
      </c>
      <c r="P817" s="6">
        <f t="shared" si="133"/>
        <v>99.534883720930239</v>
      </c>
      <c r="Q817" t="str">
        <f t="shared" si="134"/>
        <v>music</v>
      </c>
      <c r="R817" t="str">
        <f t="shared" si="135"/>
        <v>rock</v>
      </c>
      <c r="S817" s="28">
        <f t="shared" si="136"/>
        <v>41914.70952546296</v>
      </c>
      <c r="T817" s="28">
        <f t="shared" si="137"/>
        <v>41944.70952546296</v>
      </c>
      <c r="U817">
        <f t="shared" si="138"/>
        <v>2014</v>
      </c>
      <c r="V817" s="15">
        <f t="shared" si="139"/>
        <v>41914</v>
      </c>
      <c r="W817" s="15">
        <f t="shared" si="140"/>
        <v>41944</v>
      </c>
      <c r="X817" s="15">
        <v>41914</v>
      </c>
      <c r="Y817" s="15">
        <v>41944</v>
      </c>
      <c r="Z817" t="str">
        <f t="shared" si="141"/>
        <v>October</v>
      </c>
      <c r="AA817" t="str">
        <f t="shared" si="142"/>
        <v>November</v>
      </c>
    </row>
    <row r="818" spans="1:27" ht="30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14" t="s">
        <v>8219</v>
      </c>
      <c r="G818" t="s">
        <v>8224</v>
      </c>
      <c r="H818" t="s">
        <v>8246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132"/>
        <v>115.12214285714286</v>
      </c>
      <c r="P818" s="6">
        <f t="shared" si="133"/>
        <v>39.31</v>
      </c>
      <c r="Q818" t="str">
        <f t="shared" si="134"/>
        <v>music</v>
      </c>
      <c r="R818" t="str">
        <f t="shared" si="135"/>
        <v>rock</v>
      </c>
      <c r="S818" s="28">
        <f t="shared" si="136"/>
        <v>41341.662534722222</v>
      </c>
      <c r="T818" s="28">
        <f t="shared" si="137"/>
        <v>41373.0625</v>
      </c>
      <c r="U818">
        <f t="shared" si="138"/>
        <v>2013</v>
      </c>
      <c r="V818" s="15">
        <f t="shared" si="139"/>
        <v>41341</v>
      </c>
      <c r="W818" s="15">
        <f t="shared" si="140"/>
        <v>41373</v>
      </c>
      <c r="X818" s="15">
        <v>41341</v>
      </c>
      <c r="Y818" s="15">
        <v>41373</v>
      </c>
      <c r="Z818" t="str">
        <f t="shared" si="141"/>
        <v>March</v>
      </c>
      <c r="AA818" t="str">
        <f t="shared" si="142"/>
        <v>April</v>
      </c>
    </row>
    <row r="819" spans="1:27" ht="45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14" t="s">
        <v>8219</v>
      </c>
      <c r="G819" t="s">
        <v>8224</v>
      </c>
      <c r="H819" t="s">
        <v>8246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132"/>
        <v>137.11066666666665</v>
      </c>
      <c r="P819" s="6">
        <f t="shared" si="133"/>
        <v>89.419999999999987</v>
      </c>
      <c r="Q819" t="str">
        <f t="shared" si="134"/>
        <v>music</v>
      </c>
      <c r="R819" t="str">
        <f t="shared" si="135"/>
        <v>rock</v>
      </c>
      <c r="S819" s="28">
        <f t="shared" si="136"/>
        <v>40925.391331018516</v>
      </c>
      <c r="T819" s="28">
        <f t="shared" si="137"/>
        <v>40978.999305555553</v>
      </c>
      <c r="U819">
        <f t="shared" si="138"/>
        <v>2012</v>
      </c>
      <c r="V819" s="15">
        <f t="shared" si="139"/>
        <v>40925</v>
      </c>
      <c r="W819" s="15">
        <f t="shared" si="140"/>
        <v>40978</v>
      </c>
      <c r="X819" s="15">
        <v>40925</v>
      </c>
      <c r="Y819" s="15">
        <v>40978</v>
      </c>
      <c r="Z819" t="str">
        <f t="shared" si="141"/>
        <v>January</v>
      </c>
      <c r="AA819" t="str">
        <f t="shared" si="142"/>
        <v>March</v>
      </c>
    </row>
    <row r="820" spans="1:27" ht="45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14" t="s">
        <v>8219</v>
      </c>
      <c r="G820" t="s">
        <v>8224</v>
      </c>
      <c r="H820" t="s">
        <v>8246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132"/>
        <v>155.71428571428572</v>
      </c>
      <c r="P820" s="6">
        <f t="shared" si="133"/>
        <v>28.684210526315791</v>
      </c>
      <c r="Q820" t="str">
        <f t="shared" si="134"/>
        <v>music</v>
      </c>
      <c r="R820" t="str">
        <f t="shared" si="135"/>
        <v>rock</v>
      </c>
      <c r="S820" s="28">
        <f t="shared" si="136"/>
        <v>41120.67454861111</v>
      </c>
      <c r="T820" s="28">
        <f t="shared" si="137"/>
        <v>41128.500694444439</v>
      </c>
      <c r="U820">
        <f t="shared" si="138"/>
        <v>2012</v>
      </c>
      <c r="V820" s="15">
        <f t="shared" si="139"/>
        <v>41120</v>
      </c>
      <c r="W820" s="15">
        <f t="shared" si="140"/>
        <v>41128</v>
      </c>
      <c r="X820" s="15">
        <v>41120</v>
      </c>
      <c r="Y820" s="15">
        <v>41128</v>
      </c>
      <c r="Z820" t="str">
        <f t="shared" si="141"/>
        <v>July</v>
      </c>
      <c r="AA820" t="str">
        <f t="shared" si="142"/>
        <v>August</v>
      </c>
    </row>
    <row r="821" spans="1:27" ht="30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14" t="s">
        <v>8219</v>
      </c>
      <c r="G821" t="s">
        <v>8224</v>
      </c>
      <c r="H821" t="s">
        <v>8246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132"/>
        <v>108.74999999999999</v>
      </c>
      <c r="P821" s="6">
        <f t="shared" si="133"/>
        <v>31.071428571428573</v>
      </c>
      <c r="Q821" t="str">
        <f t="shared" si="134"/>
        <v>music</v>
      </c>
      <c r="R821" t="str">
        <f t="shared" si="135"/>
        <v>rock</v>
      </c>
      <c r="S821" s="28">
        <f t="shared" si="136"/>
        <v>41619.789976851847</v>
      </c>
      <c r="T821" s="28">
        <f t="shared" si="137"/>
        <v>41628.988888888889</v>
      </c>
      <c r="U821">
        <f t="shared" si="138"/>
        <v>2013</v>
      </c>
      <c r="V821" s="15">
        <f t="shared" si="139"/>
        <v>41619</v>
      </c>
      <c r="W821" s="15">
        <f t="shared" si="140"/>
        <v>41628</v>
      </c>
      <c r="X821" s="15">
        <v>41619</v>
      </c>
      <c r="Y821" s="15">
        <v>41628</v>
      </c>
      <c r="Z821" t="str">
        <f t="shared" si="141"/>
        <v>December</v>
      </c>
      <c r="AA821" t="str">
        <f t="shared" si="142"/>
        <v>December</v>
      </c>
    </row>
    <row r="822" spans="1:27" ht="45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14" t="s">
        <v>8219</v>
      </c>
      <c r="G822" t="s">
        <v>8224</v>
      </c>
      <c r="H822" t="s">
        <v>8246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132"/>
        <v>134.05000000000001</v>
      </c>
      <c r="P822" s="6">
        <f t="shared" si="133"/>
        <v>70.55263157894737</v>
      </c>
      <c r="Q822" t="str">
        <f t="shared" si="134"/>
        <v>music</v>
      </c>
      <c r="R822" t="str">
        <f t="shared" si="135"/>
        <v>rock</v>
      </c>
      <c r="S822" s="28">
        <f t="shared" si="136"/>
        <v>41768.633587962962</v>
      </c>
      <c r="T822" s="28">
        <f t="shared" si="137"/>
        <v>41799</v>
      </c>
      <c r="U822">
        <f t="shared" si="138"/>
        <v>2014</v>
      </c>
      <c r="V822" s="15">
        <f t="shared" si="139"/>
        <v>41768</v>
      </c>
      <c r="W822" s="15">
        <f t="shared" si="140"/>
        <v>41799</v>
      </c>
      <c r="X822" s="15">
        <v>41768</v>
      </c>
      <c r="Y822" s="15">
        <v>41799</v>
      </c>
      <c r="Z822" t="str">
        <f t="shared" si="141"/>
        <v>May</v>
      </c>
      <c r="AA822" t="str">
        <f t="shared" si="142"/>
        <v>June</v>
      </c>
    </row>
    <row r="823" spans="1:27" ht="45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14" t="s">
        <v>8219</v>
      </c>
      <c r="G823" t="s">
        <v>8224</v>
      </c>
      <c r="H823" t="s">
        <v>8246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132"/>
        <v>100</v>
      </c>
      <c r="P823" s="6">
        <f t="shared" si="133"/>
        <v>224.12820512820514</v>
      </c>
      <c r="Q823" t="str">
        <f t="shared" si="134"/>
        <v>music</v>
      </c>
      <c r="R823" t="str">
        <f t="shared" si="135"/>
        <v>rock</v>
      </c>
      <c r="S823" s="28">
        <f t="shared" si="136"/>
        <v>42093.71371527778</v>
      </c>
      <c r="T823" s="28">
        <f t="shared" si="137"/>
        <v>42127.959027777775</v>
      </c>
      <c r="U823">
        <f t="shared" si="138"/>
        <v>2015</v>
      </c>
      <c r="V823" s="15">
        <f t="shared" si="139"/>
        <v>42093</v>
      </c>
      <c r="W823" s="15">
        <f t="shared" si="140"/>
        <v>42127</v>
      </c>
      <c r="X823" s="15">
        <v>42093</v>
      </c>
      <c r="Y823" s="15">
        <v>42127</v>
      </c>
      <c r="Z823" t="str">
        <f t="shared" si="141"/>
        <v>March</v>
      </c>
      <c r="AA823" t="str">
        <f t="shared" si="142"/>
        <v>May</v>
      </c>
    </row>
    <row r="824" spans="1:27" ht="30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14" t="s">
        <v>8219</v>
      </c>
      <c r="G824" t="s">
        <v>8224</v>
      </c>
      <c r="H824" t="s">
        <v>8246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132"/>
        <v>119.16666666666667</v>
      </c>
      <c r="P824" s="6">
        <f t="shared" si="133"/>
        <v>51.811594202898547</v>
      </c>
      <c r="Q824" t="str">
        <f t="shared" si="134"/>
        <v>music</v>
      </c>
      <c r="R824" t="str">
        <f t="shared" si="135"/>
        <v>rock</v>
      </c>
      <c r="S824" s="28">
        <f t="shared" si="136"/>
        <v>41157.739004629628</v>
      </c>
      <c r="T824" s="28">
        <f t="shared" si="137"/>
        <v>41187.739004629628</v>
      </c>
      <c r="U824">
        <f t="shared" si="138"/>
        <v>2012</v>
      </c>
      <c r="V824" s="15">
        <f t="shared" si="139"/>
        <v>41157</v>
      </c>
      <c r="W824" s="15">
        <f t="shared" si="140"/>
        <v>41187</v>
      </c>
      <c r="X824" s="15">
        <v>41157</v>
      </c>
      <c r="Y824" s="15">
        <v>41187</v>
      </c>
      <c r="Z824" t="str">
        <f t="shared" si="141"/>
        <v>September</v>
      </c>
      <c r="AA824" t="str">
        <f t="shared" si="142"/>
        <v>October</v>
      </c>
    </row>
    <row r="825" spans="1:27" ht="45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14" t="s">
        <v>8219</v>
      </c>
      <c r="G825" t="s">
        <v>8224</v>
      </c>
      <c r="H825" t="s">
        <v>8246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132"/>
        <v>179.5</v>
      </c>
      <c r="P825" s="6">
        <f t="shared" si="133"/>
        <v>43.515151515151516</v>
      </c>
      <c r="Q825" t="str">
        <f t="shared" si="134"/>
        <v>music</v>
      </c>
      <c r="R825" t="str">
        <f t="shared" si="135"/>
        <v>rock</v>
      </c>
      <c r="S825" s="28">
        <f t="shared" si="136"/>
        <v>42055.764490740738</v>
      </c>
      <c r="T825" s="28">
        <f t="shared" si="137"/>
        <v>42085.722824074073</v>
      </c>
      <c r="U825">
        <f t="shared" si="138"/>
        <v>2015</v>
      </c>
      <c r="V825" s="15">
        <f t="shared" si="139"/>
        <v>42055</v>
      </c>
      <c r="W825" s="15">
        <f t="shared" si="140"/>
        <v>42085</v>
      </c>
      <c r="X825" s="15">
        <v>42055</v>
      </c>
      <c r="Y825" s="15">
        <v>42085</v>
      </c>
      <c r="Z825" t="str">
        <f t="shared" si="141"/>
        <v>February</v>
      </c>
      <c r="AA825" t="str">
        <f t="shared" si="142"/>
        <v>March</v>
      </c>
    </row>
    <row r="826" spans="1:27" ht="45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14" t="s">
        <v>8219</v>
      </c>
      <c r="G826" t="s">
        <v>8224</v>
      </c>
      <c r="H826" t="s">
        <v>8246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132"/>
        <v>134.38124999999999</v>
      </c>
      <c r="P826" s="6">
        <f t="shared" si="133"/>
        <v>39.816666666666663</v>
      </c>
      <c r="Q826" t="str">
        <f t="shared" si="134"/>
        <v>music</v>
      </c>
      <c r="R826" t="str">
        <f t="shared" si="135"/>
        <v>rock</v>
      </c>
      <c r="S826" s="28">
        <f t="shared" si="136"/>
        <v>40250.033773148149</v>
      </c>
      <c r="T826" s="28">
        <f t="shared" si="137"/>
        <v>40286.082638888889</v>
      </c>
      <c r="U826">
        <f t="shared" si="138"/>
        <v>2010</v>
      </c>
      <c r="V826" s="15">
        <f t="shared" si="139"/>
        <v>40250</v>
      </c>
      <c r="W826" s="15">
        <f t="shared" si="140"/>
        <v>40286</v>
      </c>
      <c r="X826" s="15">
        <v>40250</v>
      </c>
      <c r="Y826" s="15">
        <v>40286</v>
      </c>
      <c r="Z826" t="str">
        <f t="shared" si="141"/>
        <v>March</v>
      </c>
      <c r="AA826" t="str">
        <f t="shared" si="142"/>
        <v>April</v>
      </c>
    </row>
    <row r="827" spans="1:27" ht="30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14" t="s">
        <v>8219</v>
      </c>
      <c r="G827" t="s">
        <v>8224</v>
      </c>
      <c r="H827" t="s">
        <v>8246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132"/>
        <v>100.43200000000002</v>
      </c>
      <c r="P827" s="6">
        <f t="shared" si="133"/>
        <v>126.8080808080808</v>
      </c>
      <c r="Q827" t="str">
        <f t="shared" si="134"/>
        <v>music</v>
      </c>
      <c r="R827" t="str">
        <f t="shared" si="135"/>
        <v>rock</v>
      </c>
      <c r="S827" s="28">
        <f t="shared" si="136"/>
        <v>41186.098194444443</v>
      </c>
      <c r="T827" s="28">
        <f t="shared" si="137"/>
        <v>41211.098194444443</v>
      </c>
      <c r="U827">
        <f t="shared" si="138"/>
        <v>2012</v>
      </c>
      <c r="V827" s="15">
        <f t="shared" si="139"/>
        <v>41186</v>
      </c>
      <c r="W827" s="15">
        <f t="shared" si="140"/>
        <v>41211</v>
      </c>
      <c r="X827" s="15">
        <v>41186</v>
      </c>
      <c r="Y827" s="15">
        <v>41211</v>
      </c>
      <c r="Z827" t="str">
        <f t="shared" si="141"/>
        <v>October</v>
      </c>
      <c r="AA827" t="str">
        <f t="shared" si="142"/>
        <v>October</v>
      </c>
    </row>
    <row r="828" spans="1:27" ht="45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14" t="s">
        <v>8219</v>
      </c>
      <c r="G828" t="s">
        <v>8224</v>
      </c>
      <c r="H828" t="s">
        <v>8246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132"/>
        <v>101.45454545454547</v>
      </c>
      <c r="P828" s="6">
        <f t="shared" si="133"/>
        <v>113.87755102040816</v>
      </c>
      <c r="Q828" t="str">
        <f t="shared" si="134"/>
        <v>music</v>
      </c>
      <c r="R828" t="str">
        <f t="shared" si="135"/>
        <v>rock</v>
      </c>
      <c r="S828" s="28">
        <f t="shared" si="136"/>
        <v>40972.830208333333</v>
      </c>
      <c r="T828" s="28">
        <f t="shared" si="137"/>
        <v>40993.788541666661</v>
      </c>
      <c r="U828">
        <f t="shared" si="138"/>
        <v>2012</v>
      </c>
      <c r="V828" s="15">
        <f t="shared" si="139"/>
        <v>40972</v>
      </c>
      <c r="W828" s="15">
        <f t="shared" si="140"/>
        <v>40993</v>
      </c>
      <c r="X828" s="15">
        <v>40972</v>
      </c>
      <c r="Y828" s="15">
        <v>40993</v>
      </c>
      <c r="Z828" t="str">
        <f t="shared" si="141"/>
        <v>March</v>
      </c>
      <c r="AA828" t="str">
        <f t="shared" si="142"/>
        <v>March</v>
      </c>
    </row>
    <row r="829" spans="1:27" ht="45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14" t="s">
        <v>8219</v>
      </c>
      <c r="G829" t="s">
        <v>8224</v>
      </c>
      <c r="H829" t="s">
        <v>8246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132"/>
        <v>103.33333333333334</v>
      </c>
      <c r="P829" s="6">
        <f t="shared" si="133"/>
        <v>28.181818181818183</v>
      </c>
      <c r="Q829" t="str">
        <f t="shared" si="134"/>
        <v>music</v>
      </c>
      <c r="R829" t="str">
        <f t="shared" si="135"/>
        <v>rock</v>
      </c>
      <c r="S829" s="28">
        <f t="shared" si="136"/>
        <v>40927.265127314815</v>
      </c>
      <c r="T829" s="28">
        <f t="shared" si="137"/>
        <v>40953.617361111108</v>
      </c>
      <c r="U829">
        <f t="shared" si="138"/>
        <v>2012</v>
      </c>
      <c r="V829" s="15">
        <f t="shared" si="139"/>
        <v>40927</v>
      </c>
      <c r="W829" s="15">
        <f t="shared" si="140"/>
        <v>40953</v>
      </c>
      <c r="X829" s="15">
        <v>40927</v>
      </c>
      <c r="Y829" s="15">
        <v>40953</v>
      </c>
      <c r="Z829" t="str">
        <f t="shared" si="141"/>
        <v>January</v>
      </c>
      <c r="AA829" t="str">
        <f t="shared" si="142"/>
        <v>February</v>
      </c>
    </row>
    <row r="830" spans="1:27" ht="45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14" t="s">
        <v>8219</v>
      </c>
      <c r="G830" t="s">
        <v>8224</v>
      </c>
      <c r="H830" t="s">
        <v>8246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132"/>
        <v>107</v>
      </c>
      <c r="P830" s="6">
        <f t="shared" si="133"/>
        <v>36.60526315789474</v>
      </c>
      <c r="Q830" t="str">
        <f t="shared" si="134"/>
        <v>music</v>
      </c>
      <c r="R830" t="str">
        <f t="shared" si="135"/>
        <v>rock</v>
      </c>
      <c r="S830" s="28">
        <f t="shared" si="136"/>
        <v>41072.842384259253</v>
      </c>
      <c r="T830" s="28">
        <f t="shared" si="137"/>
        <v>41085.474999999999</v>
      </c>
      <c r="U830">
        <f t="shared" si="138"/>
        <v>2012</v>
      </c>
      <c r="V830" s="15">
        <f t="shared" si="139"/>
        <v>41072</v>
      </c>
      <c r="W830" s="15">
        <f t="shared" si="140"/>
        <v>41085</v>
      </c>
      <c r="X830" s="15">
        <v>41072</v>
      </c>
      <c r="Y830" s="15">
        <v>41085</v>
      </c>
      <c r="Z830" t="str">
        <f t="shared" si="141"/>
        <v>June</v>
      </c>
      <c r="AA830" t="str">
        <f t="shared" si="142"/>
        <v>June</v>
      </c>
    </row>
    <row r="831" spans="1:27" ht="45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14" t="s">
        <v>8219</v>
      </c>
      <c r="G831" t="s">
        <v>8225</v>
      </c>
      <c r="H831" t="s">
        <v>8247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132"/>
        <v>104</v>
      </c>
      <c r="P831" s="6">
        <f t="shared" si="133"/>
        <v>32.5</v>
      </c>
      <c r="Q831" t="str">
        <f t="shared" si="134"/>
        <v>music</v>
      </c>
      <c r="R831" t="str">
        <f t="shared" si="135"/>
        <v>rock</v>
      </c>
      <c r="S831" s="28">
        <f t="shared" si="136"/>
        <v>42504.593055555553</v>
      </c>
      <c r="T831" s="28">
        <f t="shared" si="137"/>
        <v>42564.593055555553</v>
      </c>
      <c r="U831">
        <f t="shared" si="138"/>
        <v>2016</v>
      </c>
      <c r="V831" s="15">
        <f t="shared" si="139"/>
        <v>42504</v>
      </c>
      <c r="W831" s="15">
        <f t="shared" si="140"/>
        <v>42564</v>
      </c>
      <c r="X831" s="15">
        <v>42504</v>
      </c>
      <c r="Y831" s="15">
        <v>42564</v>
      </c>
      <c r="Z831" t="str">
        <f t="shared" si="141"/>
        <v>May</v>
      </c>
      <c r="AA831" t="str">
        <f t="shared" si="142"/>
        <v>July</v>
      </c>
    </row>
    <row r="832" spans="1:27" ht="45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14" t="s">
        <v>8219</v>
      </c>
      <c r="G832" t="s">
        <v>8224</v>
      </c>
      <c r="H832" t="s">
        <v>8246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132"/>
        <v>107.83333333333334</v>
      </c>
      <c r="P832" s="6">
        <f t="shared" si="133"/>
        <v>60.65625</v>
      </c>
      <c r="Q832" t="str">
        <f t="shared" si="134"/>
        <v>music</v>
      </c>
      <c r="R832" t="str">
        <f t="shared" si="135"/>
        <v>rock</v>
      </c>
      <c r="S832" s="28">
        <f t="shared" si="136"/>
        <v>41325.317418981482</v>
      </c>
      <c r="T832" s="28">
        <f t="shared" si="137"/>
        <v>41355.27575231481</v>
      </c>
      <c r="U832">
        <f t="shared" si="138"/>
        <v>2013</v>
      </c>
      <c r="V832" s="15">
        <f t="shared" si="139"/>
        <v>41325</v>
      </c>
      <c r="W832" s="15">
        <f t="shared" si="140"/>
        <v>41355</v>
      </c>
      <c r="X832" s="15">
        <v>41325</v>
      </c>
      <c r="Y832" s="15">
        <v>41355</v>
      </c>
      <c r="Z832" t="str">
        <f t="shared" si="141"/>
        <v>February</v>
      </c>
      <c r="AA832" t="str">
        <f t="shared" si="142"/>
        <v>March</v>
      </c>
    </row>
    <row r="833" spans="1:27" ht="30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14" t="s">
        <v>8219</v>
      </c>
      <c r="G833" t="s">
        <v>8224</v>
      </c>
      <c r="H833" t="s">
        <v>8246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132"/>
        <v>233.33333333333334</v>
      </c>
      <c r="P833" s="6">
        <f t="shared" si="133"/>
        <v>175</v>
      </c>
      <c r="Q833" t="str">
        <f t="shared" si="134"/>
        <v>music</v>
      </c>
      <c r="R833" t="str">
        <f t="shared" si="135"/>
        <v>rock</v>
      </c>
      <c r="S833" s="28">
        <f t="shared" si="136"/>
        <v>40996.438587962963</v>
      </c>
      <c r="T833" s="28">
        <f t="shared" si="137"/>
        <v>41026.438587962963</v>
      </c>
      <c r="U833">
        <f t="shared" si="138"/>
        <v>2012</v>
      </c>
      <c r="V833" s="15">
        <f t="shared" si="139"/>
        <v>40996</v>
      </c>
      <c r="W833" s="15">
        <f t="shared" si="140"/>
        <v>41026</v>
      </c>
      <c r="X833" s="15">
        <v>40996</v>
      </c>
      <c r="Y833" s="15">
        <v>41026</v>
      </c>
      <c r="Z833" t="str">
        <f t="shared" si="141"/>
        <v>March</v>
      </c>
      <c r="AA833" t="str">
        <f t="shared" si="142"/>
        <v>April</v>
      </c>
    </row>
    <row r="834" spans="1:27" ht="45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14" t="s">
        <v>8219</v>
      </c>
      <c r="G834" t="s">
        <v>8224</v>
      </c>
      <c r="H834" t="s">
        <v>8246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ref="O834:O897" si="143">SUM(E834/D834)*100</f>
        <v>100.60706666666665</v>
      </c>
      <c r="P834" s="6">
        <f t="shared" ref="P834:P897" si="144">SUM(E834/L834)</f>
        <v>97.993896103896105</v>
      </c>
      <c r="Q834" t="str">
        <f t="shared" si="134"/>
        <v>music</v>
      </c>
      <c r="R834" t="str">
        <f t="shared" si="135"/>
        <v>rock</v>
      </c>
      <c r="S834" s="28">
        <f t="shared" si="136"/>
        <v>40869.466840277775</v>
      </c>
      <c r="T834" s="28">
        <f t="shared" si="137"/>
        <v>40929.134027777771</v>
      </c>
      <c r="U834">
        <f t="shared" si="138"/>
        <v>2011</v>
      </c>
      <c r="V834" s="15">
        <f t="shared" si="139"/>
        <v>40869</v>
      </c>
      <c r="W834" s="15">
        <f t="shared" si="140"/>
        <v>40929</v>
      </c>
      <c r="X834" s="15">
        <v>40869</v>
      </c>
      <c r="Y834" s="15">
        <v>40929</v>
      </c>
      <c r="Z834" t="str">
        <f t="shared" si="141"/>
        <v>November</v>
      </c>
      <c r="AA834" t="str">
        <f t="shared" si="142"/>
        <v>January</v>
      </c>
    </row>
    <row r="835" spans="1:27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14" t="s">
        <v>8219</v>
      </c>
      <c r="G835" t="s">
        <v>8224</v>
      </c>
      <c r="H835" t="s">
        <v>8246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si="143"/>
        <v>101.66666666666666</v>
      </c>
      <c r="P835" s="6">
        <f t="shared" si="144"/>
        <v>148.78048780487805</v>
      </c>
      <c r="Q835" t="str">
        <f t="shared" ref="Q835:Q898" si="145">LEFT(N835,FIND("/", N835) - 1)</f>
        <v>music</v>
      </c>
      <c r="R835" t="str">
        <f t="shared" ref="R835:R898" si="146">RIGHT(N835,LEN(N835) - FIND("/",N835))</f>
        <v>rock</v>
      </c>
      <c r="S835" s="28">
        <f t="shared" ref="S835:S898" si="147">(J835/86400)+25569+(-5/24)</f>
        <v>41718.669849537036</v>
      </c>
      <c r="T835" s="28">
        <f t="shared" ref="T835:T898" si="148">(I835/86400)+25569+(-5/24)</f>
        <v>41748.669849537036</v>
      </c>
      <c r="U835">
        <f t="shared" ref="U835:U898" si="149">YEAR(S835)</f>
        <v>2014</v>
      </c>
      <c r="V835" s="15">
        <f t="shared" ref="V835:V898" si="150">INT(S835)</f>
        <v>41718</v>
      </c>
      <c r="W835" s="15">
        <f t="shared" ref="W835:W898" si="151">INT(T835)</f>
        <v>41748</v>
      </c>
      <c r="X835" s="15">
        <v>41718</v>
      </c>
      <c r="Y835" s="15">
        <v>41748</v>
      </c>
      <c r="Z835" t="str">
        <f t="shared" ref="Z835:Z898" si="152">TEXT(V835, "mmmm")</f>
        <v>March</v>
      </c>
      <c r="AA835" t="str">
        <f t="shared" ref="AA835:AA898" si="153">TEXT(W835, "mmmm")</f>
        <v>April</v>
      </c>
    </row>
    <row r="836" spans="1:27" ht="45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14" t="s">
        <v>8219</v>
      </c>
      <c r="G836" t="s">
        <v>8224</v>
      </c>
      <c r="H836" t="s">
        <v>8246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143"/>
        <v>131.0181818181818</v>
      </c>
      <c r="P836" s="6">
        <f t="shared" si="144"/>
        <v>96.08</v>
      </c>
      <c r="Q836" t="str">
        <f t="shared" si="145"/>
        <v>music</v>
      </c>
      <c r="R836" t="str">
        <f t="shared" si="146"/>
        <v>rock</v>
      </c>
      <c r="S836" s="28">
        <f t="shared" si="147"/>
        <v>41422.614490740736</v>
      </c>
      <c r="T836" s="28">
        <f t="shared" si="148"/>
        <v>41455.957638888889</v>
      </c>
      <c r="U836">
        <f t="shared" si="149"/>
        <v>2013</v>
      </c>
      <c r="V836" s="15">
        <f t="shared" si="150"/>
        <v>41422</v>
      </c>
      <c r="W836" s="15">
        <f t="shared" si="151"/>
        <v>41455</v>
      </c>
      <c r="X836" s="15">
        <v>41422</v>
      </c>
      <c r="Y836" s="15">
        <v>41455</v>
      </c>
      <c r="Z836" t="str">
        <f t="shared" si="152"/>
        <v>May</v>
      </c>
      <c r="AA836" t="str">
        <f t="shared" si="153"/>
        <v>June</v>
      </c>
    </row>
    <row r="837" spans="1:27" ht="45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14" t="s">
        <v>8219</v>
      </c>
      <c r="G837" t="s">
        <v>8224</v>
      </c>
      <c r="H837" t="s">
        <v>8246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143"/>
        <v>117.25000000000001</v>
      </c>
      <c r="P837" s="6">
        <f t="shared" si="144"/>
        <v>58.625</v>
      </c>
      <c r="Q837" t="str">
        <f t="shared" si="145"/>
        <v>music</v>
      </c>
      <c r="R837" t="str">
        <f t="shared" si="146"/>
        <v>rock</v>
      </c>
      <c r="S837" s="28">
        <f t="shared" si="147"/>
        <v>41005.249513888884</v>
      </c>
      <c r="T837" s="28">
        <f t="shared" si="148"/>
        <v>41047.916666666664</v>
      </c>
      <c r="U837">
        <f t="shared" si="149"/>
        <v>2012</v>
      </c>
      <c r="V837" s="15">
        <f t="shared" si="150"/>
        <v>41005</v>
      </c>
      <c r="W837" s="15">
        <f t="shared" si="151"/>
        <v>41047</v>
      </c>
      <c r="X837" s="15">
        <v>41005</v>
      </c>
      <c r="Y837" s="15">
        <v>41047</v>
      </c>
      <c r="Z837" t="str">
        <f t="shared" si="152"/>
        <v>April</v>
      </c>
      <c r="AA837" t="str">
        <f t="shared" si="153"/>
        <v>May</v>
      </c>
    </row>
    <row r="838" spans="1:27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14" t="s">
        <v>8219</v>
      </c>
      <c r="G838" t="s">
        <v>8224</v>
      </c>
      <c r="H838" t="s">
        <v>8246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143"/>
        <v>100.93039999999999</v>
      </c>
      <c r="P838" s="6">
        <f t="shared" si="144"/>
        <v>109.70695652173914</v>
      </c>
      <c r="Q838" t="str">
        <f t="shared" si="145"/>
        <v>music</v>
      </c>
      <c r="R838" t="str">
        <f t="shared" si="146"/>
        <v>rock</v>
      </c>
      <c r="S838" s="28">
        <f t="shared" si="147"/>
        <v>41523.848587962959</v>
      </c>
      <c r="T838" s="28">
        <f t="shared" si="148"/>
        <v>41553.848587962959</v>
      </c>
      <c r="U838">
        <f t="shared" si="149"/>
        <v>2013</v>
      </c>
      <c r="V838" s="15">
        <f t="shared" si="150"/>
        <v>41523</v>
      </c>
      <c r="W838" s="15">
        <f t="shared" si="151"/>
        <v>41553</v>
      </c>
      <c r="X838" s="15">
        <v>41523</v>
      </c>
      <c r="Y838" s="15">
        <v>41553</v>
      </c>
      <c r="Z838" t="str">
        <f t="shared" si="152"/>
        <v>September</v>
      </c>
      <c r="AA838" t="str">
        <f t="shared" si="153"/>
        <v>October</v>
      </c>
    </row>
    <row r="839" spans="1:27" ht="30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14" t="s">
        <v>8219</v>
      </c>
      <c r="G839" t="s">
        <v>8224</v>
      </c>
      <c r="H839" t="s">
        <v>8246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143"/>
        <v>121.8</v>
      </c>
      <c r="P839" s="6">
        <f t="shared" si="144"/>
        <v>49.112903225806448</v>
      </c>
      <c r="Q839" t="str">
        <f t="shared" si="145"/>
        <v>music</v>
      </c>
      <c r="R839" t="str">
        <f t="shared" si="146"/>
        <v>rock</v>
      </c>
      <c r="S839" s="28">
        <f t="shared" si="147"/>
        <v>41730.79006944444</v>
      </c>
      <c r="T839" s="28">
        <f t="shared" si="148"/>
        <v>41760.79006944444</v>
      </c>
      <c r="U839">
        <f t="shared" si="149"/>
        <v>2014</v>
      </c>
      <c r="V839" s="15">
        <f t="shared" si="150"/>
        <v>41730</v>
      </c>
      <c r="W839" s="15">
        <f t="shared" si="151"/>
        <v>41760</v>
      </c>
      <c r="X839" s="15">
        <v>41730</v>
      </c>
      <c r="Y839" s="15">
        <v>41760</v>
      </c>
      <c r="Z839" t="str">
        <f t="shared" si="152"/>
        <v>April</v>
      </c>
      <c r="AA839" t="str">
        <f t="shared" si="153"/>
        <v>May</v>
      </c>
    </row>
    <row r="840" spans="1:27" ht="45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14" t="s">
        <v>8219</v>
      </c>
      <c r="G840" t="s">
        <v>8224</v>
      </c>
      <c r="H840" t="s">
        <v>8246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143"/>
        <v>145.4</v>
      </c>
      <c r="P840" s="6">
        <f t="shared" si="144"/>
        <v>47.672131147540981</v>
      </c>
      <c r="Q840" t="str">
        <f t="shared" si="145"/>
        <v>music</v>
      </c>
      <c r="R840" t="str">
        <f t="shared" si="146"/>
        <v>rock</v>
      </c>
      <c r="S840" s="28">
        <f t="shared" si="147"/>
        <v>40895.689641203702</v>
      </c>
      <c r="T840" s="28">
        <f t="shared" si="148"/>
        <v>40925.689641203702</v>
      </c>
      <c r="U840">
        <f t="shared" si="149"/>
        <v>2011</v>
      </c>
      <c r="V840" s="15">
        <f t="shared" si="150"/>
        <v>40895</v>
      </c>
      <c r="W840" s="15">
        <f t="shared" si="151"/>
        <v>40925</v>
      </c>
      <c r="X840" s="15">
        <v>40895</v>
      </c>
      <c r="Y840" s="15">
        <v>40925</v>
      </c>
      <c r="Z840" t="str">
        <f t="shared" si="152"/>
        <v>December</v>
      </c>
      <c r="AA840" t="str">
        <f t="shared" si="153"/>
        <v>January</v>
      </c>
    </row>
    <row r="841" spans="1:27" ht="45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14" t="s">
        <v>8219</v>
      </c>
      <c r="G841" t="s">
        <v>8224</v>
      </c>
      <c r="H841" t="s">
        <v>8246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143"/>
        <v>116.61660000000001</v>
      </c>
      <c r="P841" s="6">
        <f t="shared" si="144"/>
        <v>60.737812499999997</v>
      </c>
      <c r="Q841" t="str">
        <f t="shared" si="145"/>
        <v>music</v>
      </c>
      <c r="R841" t="str">
        <f t="shared" si="146"/>
        <v>rock</v>
      </c>
      <c r="S841" s="28">
        <f t="shared" si="147"/>
        <v>41144.555046296293</v>
      </c>
      <c r="T841" s="28">
        <f t="shared" si="148"/>
        <v>41174.555046296293</v>
      </c>
      <c r="U841">
        <f t="shared" si="149"/>
        <v>2012</v>
      </c>
      <c r="V841" s="15">
        <f t="shared" si="150"/>
        <v>41144</v>
      </c>
      <c r="W841" s="15">
        <f t="shared" si="151"/>
        <v>41174</v>
      </c>
      <c r="X841" s="15">
        <v>41144</v>
      </c>
      <c r="Y841" s="15">
        <v>41174</v>
      </c>
      <c r="Z841" t="str">
        <f t="shared" si="152"/>
        <v>August</v>
      </c>
      <c r="AA841" t="str">
        <f t="shared" si="153"/>
        <v>September</v>
      </c>
    </row>
    <row r="842" spans="1:27" ht="30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14" t="s">
        <v>8219</v>
      </c>
      <c r="G842" t="s">
        <v>8224</v>
      </c>
      <c r="H842" t="s">
        <v>8246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143"/>
        <v>120.4166</v>
      </c>
      <c r="P842" s="6">
        <f t="shared" si="144"/>
        <v>63.37715789473684</v>
      </c>
      <c r="Q842" t="str">
        <f t="shared" si="145"/>
        <v>music</v>
      </c>
      <c r="R842" t="str">
        <f t="shared" si="146"/>
        <v>metal</v>
      </c>
      <c r="S842" s="28">
        <f t="shared" si="147"/>
        <v>42607.018368055556</v>
      </c>
      <c r="T842" s="28">
        <f t="shared" si="148"/>
        <v>42637.018368055556</v>
      </c>
      <c r="U842">
        <f t="shared" si="149"/>
        <v>2016</v>
      </c>
      <c r="V842" s="15">
        <f t="shared" si="150"/>
        <v>42607</v>
      </c>
      <c r="W842" s="15">
        <f t="shared" si="151"/>
        <v>42637</v>
      </c>
      <c r="X842" s="15">
        <v>42607</v>
      </c>
      <c r="Y842" s="15">
        <v>42637</v>
      </c>
      <c r="Z842" t="str">
        <f t="shared" si="152"/>
        <v>August</v>
      </c>
      <c r="AA842" t="str">
        <f t="shared" si="153"/>
        <v>September</v>
      </c>
    </row>
    <row r="843" spans="1:27" ht="45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14" t="s">
        <v>8219</v>
      </c>
      <c r="G843" t="s">
        <v>8224</v>
      </c>
      <c r="H843" t="s">
        <v>8246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143"/>
        <v>101.32000000000001</v>
      </c>
      <c r="P843" s="6">
        <f t="shared" si="144"/>
        <v>53.893617021276597</v>
      </c>
      <c r="Q843" t="str">
        <f t="shared" si="145"/>
        <v>music</v>
      </c>
      <c r="R843" t="str">
        <f t="shared" si="146"/>
        <v>metal</v>
      </c>
      <c r="S843" s="28">
        <f t="shared" si="147"/>
        <v>41923.630358796298</v>
      </c>
      <c r="T843" s="28">
        <f t="shared" si="148"/>
        <v>41953.672025462962</v>
      </c>
      <c r="U843">
        <f t="shared" si="149"/>
        <v>2014</v>
      </c>
      <c r="V843" s="15">
        <f t="shared" si="150"/>
        <v>41923</v>
      </c>
      <c r="W843" s="15">
        <f t="shared" si="151"/>
        <v>41953</v>
      </c>
      <c r="X843" s="15">
        <v>41923</v>
      </c>
      <c r="Y843" s="15">
        <v>41953</v>
      </c>
      <c r="Z843" t="str">
        <f t="shared" si="152"/>
        <v>October</v>
      </c>
      <c r="AA843" t="str">
        <f t="shared" si="153"/>
        <v>November</v>
      </c>
    </row>
    <row r="844" spans="1:27" ht="45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14" t="s">
        <v>8219</v>
      </c>
      <c r="G844" t="s">
        <v>8229</v>
      </c>
      <c r="H844" t="s">
        <v>8251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143"/>
        <v>104.32</v>
      </c>
      <c r="P844" s="6">
        <f t="shared" si="144"/>
        <v>66.871794871794876</v>
      </c>
      <c r="Q844" t="str">
        <f t="shared" si="145"/>
        <v>music</v>
      </c>
      <c r="R844" t="str">
        <f t="shared" si="146"/>
        <v>metal</v>
      </c>
      <c r="S844" s="28">
        <f t="shared" si="147"/>
        <v>41526.384062499994</v>
      </c>
      <c r="T844" s="28">
        <f t="shared" si="148"/>
        <v>41560.957638888889</v>
      </c>
      <c r="U844">
        <f t="shared" si="149"/>
        <v>2013</v>
      </c>
      <c r="V844" s="15">
        <f t="shared" si="150"/>
        <v>41526</v>
      </c>
      <c r="W844" s="15">
        <f t="shared" si="151"/>
        <v>41560</v>
      </c>
      <c r="X844" s="15">
        <v>41526</v>
      </c>
      <c r="Y844" s="15">
        <v>41560</v>
      </c>
      <c r="Z844" t="str">
        <f t="shared" si="152"/>
        <v>September</v>
      </c>
      <c r="AA844" t="str">
        <f t="shared" si="153"/>
        <v>October</v>
      </c>
    </row>
    <row r="845" spans="1:27" ht="45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14" t="s">
        <v>8219</v>
      </c>
      <c r="G845" t="s">
        <v>8224</v>
      </c>
      <c r="H845" t="s">
        <v>8246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143"/>
        <v>267.13333333333333</v>
      </c>
      <c r="P845" s="6">
        <f t="shared" si="144"/>
        <v>63.102362204724407</v>
      </c>
      <c r="Q845" t="str">
        <f t="shared" si="145"/>
        <v>music</v>
      </c>
      <c r="R845" t="str">
        <f t="shared" si="146"/>
        <v>metal</v>
      </c>
      <c r="S845" s="28">
        <f t="shared" si="147"/>
        <v>42695.049537037034</v>
      </c>
      <c r="T845" s="28">
        <f t="shared" si="148"/>
        <v>42712.124999999993</v>
      </c>
      <c r="U845">
        <f t="shared" si="149"/>
        <v>2016</v>
      </c>
      <c r="V845" s="15">
        <f t="shared" si="150"/>
        <v>42695</v>
      </c>
      <c r="W845" s="15">
        <f t="shared" si="151"/>
        <v>42712</v>
      </c>
      <c r="X845" s="15">
        <v>42695</v>
      </c>
      <c r="Y845" s="15">
        <v>42712</v>
      </c>
      <c r="Z845" t="str">
        <f t="shared" si="152"/>
        <v>November</v>
      </c>
      <c r="AA845" t="str">
        <f t="shared" si="153"/>
        <v>December</v>
      </c>
    </row>
    <row r="846" spans="1:27" ht="45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14" t="s">
        <v>8219</v>
      </c>
      <c r="G846" t="s">
        <v>8224</v>
      </c>
      <c r="H846" t="s">
        <v>8246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143"/>
        <v>194.13333333333333</v>
      </c>
      <c r="P846" s="6">
        <f t="shared" si="144"/>
        <v>36.628930817610062</v>
      </c>
      <c r="Q846" t="str">
        <f t="shared" si="145"/>
        <v>music</v>
      </c>
      <c r="R846" t="str">
        <f t="shared" si="146"/>
        <v>metal</v>
      </c>
      <c r="S846" s="28">
        <f t="shared" si="147"/>
        <v>41905.476296296292</v>
      </c>
      <c r="T846" s="28">
        <f t="shared" si="148"/>
        <v>41943.999305555553</v>
      </c>
      <c r="U846">
        <f t="shared" si="149"/>
        <v>2014</v>
      </c>
      <c r="V846" s="15">
        <f t="shared" si="150"/>
        <v>41905</v>
      </c>
      <c r="W846" s="15">
        <f t="shared" si="151"/>
        <v>41943</v>
      </c>
      <c r="X846" s="15">
        <v>41905</v>
      </c>
      <c r="Y846" s="15">
        <v>41943</v>
      </c>
      <c r="Z846" t="str">
        <f t="shared" si="152"/>
        <v>September</v>
      </c>
      <c r="AA846" t="str">
        <f t="shared" si="153"/>
        <v>October</v>
      </c>
    </row>
    <row r="847" spans="1:27" ht="45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14" t="s">
        <v>8219</v>
      </c>
      <c r="G847" t="s">
        <v>8224</v>
      </c>
      <c r="H847" t="s">
        <v>8246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143"/>
        <v>120.3802</v>
      </c>
      <c r="P847" s="6">
        <f t="shared" si="144"/>
        <v>34.005706214689269</v>
      </c>
      <c r="Q847" t="str">
        <f t="shared" si="145"/>
        <v>music</v>
      </c>
      <c r="R847" t="str">
        <f t="shared" si="146"/>
        <v>metal</v>
      </c>
      <c r="S847" s="28">
        <f t="shared" si="147"/>
        <v>42577.997638888883</v>
      </c>
      <c r="T847" s="28">
        <f t="shared" si="148"/>
        <v>42617.957638888889</v>
      </c>
      <c r="U847">
        <f t="shared" si="149"/>
        <v>2016</v>
      </c>
      <c r="V847" s="15">
        <f t="shared" si="150"/>
        <v>42577</v>
      </c>
      <c r="W847" s="15">
        <f t="shared" si="151"/>
        <v>42617</v>
      </c>
      <c r="X847" s="15">
        <v>42577</v>
      </c>
      <c r="Y847" s="15">
        <v>42617</v>
      </c>
      <c r="Z847" t="str">
        <f t="shared" si="152"/>
        <v>July</v>
      </c>
      <c r="AA847" t="str">
        <f t="shared" si="153"/>
        <v>September</v>
      </c>
    </row>
    <row r="848" spans="1:27" ht="30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14" t="s">
        <v>8219</v>
      </c>
      <c r="G848" t="s">
        <v>8225</v>
      </c>
      <c r="H848" t="s">
        <v>8247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143"/>
        <v>122.00090909090908</v>
      </c>
      <c r="P848" s="6">
        <f t="shared" si="144"/>
        <v>28.553404255319148</v>
      </c>
      <c r="Q848" t="str">
        <f t="shared" si="145"/>
        <v>music</v>
      </c>
      <c r="R848" t="str">
        <f t="shared" si="146"/>
        <v>metal</v>
      </c>
      <c r="S848" s="28">
        <f t="shared" si="147"/>
        <v>41694.183506944442</v>
      </c>
      <c r="T848" s="28">
        <f t="shared" si="148"/>
        <v>41708.375</v>
      </c>
      <c r="U848">
        <f t="shared" si="149"/>
        <v>2014</v>
      </c>
      <c r="V848" s="15">
        <f t="shared" si="150"/>
        <v>41694</v>
      </c>
      <c r="W848" s="15">
        <f t="shared" si="151"/>
        <v>41708</v>
      </c>
      <c r="X848" s="15">
        <v>41694</v>
      </c>
      <c r="Y848" s="15">
        <v>41708</v>
      </c>
      <c r="Z848" t="str">
        <f t="shared" si="152"/>
        <v>February</v>
      </c>
      <c r="AA848" t="str">
        <f t="shared" si="153"/>
        <v>March</v>
      </c>
    </row>
    <row r="849" spans="1:27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14" t="s">
        <v>8219</v>
      </c>
      <c r="G849" t="s">
        <v>8224</v>
      </c>
      <c r="H849" t="s">
        <v>8246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143"/>
        <v>100</v>
      </c>
      <c r="P849" s="6">
        <f t="shared" si="144"/>
        <v>10</v>
      </c>
      <c r="Q849" t="str">
        <f t="shared" si="145"/>
        <v>music</v>
      </c>
      <c r="R849" t="str">
        <f t="shared" si="146"/>
        <v>metal</v>
      </c>
      <c r="S849" s="28">
        <f t="shared" si="147"/>
        <v>42165.59</v>
      </c>
      <c r="T849" s="28">
        <f t="shared" si="148"/>
        <v>42195.59</v>
      </c>
      <c r="U849">
        <f t="shared" si="149"/>
        <v>2015</v>
      </c>
      <c r="V849" s="15">
        <f t="shared" si="150"/>
        <v>42165</v>
      </c>
      <c r="W849" s="15">
        <f t="shared" si="151"/>
        <v>42195</v>
      </c>
      <c r="X849" s="15">
        <v>42165</v>
      </c>
      <c r="Y849" s="15">
        <v>42195</v>
      </c>
      <c r="Z849" t="str">
        <f t="shared" si="152"/>
        <v>June</v>
      </c>
      <c r="AA849" t="str">
        <f t="shared" si="153"/>
        <v>July</v>
      </c>
    </row>
    <row r="850" spans="1:27" ht="45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14" t="s">
        <v>8219</v>
      </c>
      <c r="G850" t="s">
        <v>8224</v>
      </c>
      <c r="H850" t="s">
        <v>8246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143"/>
        <v>100</v>
      </c>
      <c r="P850" s="6">
        <f t="shared" si="144"/>
        <v>18.75</v>
      </c>
      <c r="Q850" t="str">
        <f t="shared" si="145"/>
        <v>music</v>
      </c>
      <c r="R850" t="str">
        <f t="shared" si="146"/>
        <v>metal</v>
      </c>
      <c r="S850" s="28">
        <f t="shared" si="147"/>
        <v>42078.583715277775</v>
      </c>
      <c r="T850" s="28">
        <f t="shared" si="148"/>
        <v>42108.583715277775</v>
      </c>
      <c r="U850">
        <f t="shared" si="149"/>
        <v>2015</v>
      </c>
      <c r="V850" s="15">
        <f t="shared" si="150"/>
        <v>42078</v>
      </c>
      <c r="W850" s="15">
        <f t="shared" si="151"/>
        <v>42108</v>
      </c>
      <c r="X850" s="15">
        <v>42078</v>
      </c>
      <c r="Y850" s="15">
        <v>42108</v>
      </c>
      <c r="Z850" t="str">
        <f t="shared" si="152"/>
        <v>March</v>
      </c>
      <c r="AA850" t="str">
        <f t="shared" si="153"/>
        <v>April</v>
      </c>
    </row>
    <row r="851" spans="1:27" ht="60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14" t="s">
        <v>8219</v>
      </c>
      <c r="G851" t="s">
        <v>8224</v>
      </c>
      <c r="H851" t="s">
        <v>8246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143"/>
        <v>119.9</v>
      </c>
      <c r="P851" s="6">
        <f t="shared" si="144"/>
        <v>41.704347826086959</v>
      </c>
      <c r="Q851" t="str">
        <f t="shared" si="145"/>
        <v>music</v>
      </c>
      <c r="R851" t="str">
        <f t="shared" si="146"/>
        <v>metal</v>
      </c>
      <c r="S851" s="28">
        <f t="shared" si="147"/>
        <v>42050.94055555555</v>
      </c>
      <c r="T851" s="28">
        <f t="shared" si="148"/>
        <v>42078.898888888885</v>
      </c>
      <c r="U851">
        <f t="shared" si="149"/>
        <v>2015</v>
      </c>
      <c r="V851" s="15">
        <f t="shared" si="150"/>
        <v>42050</v>
      </c>
      <c r="W851" s="15">
        <f t="shared" si="151"/>
        <v>42078</v>
      </c>
      <c r="X851" s="15">
        <v>42050</v>
      </c>
      <c r="Y851" s="15">
        <v>42078</v>
      </c>
      <c r="Z851" t="str">
        <f t="shared" si="152"/>
        <v>February</v>
      </c>
      <c r="AA851" t="str">
        <f t="shared" si="153"/>
        <v>March</v>
      </c>
    </row>
    <row r="852" spans="1:27" ht="45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14" t="s">
        <v>8219</v>
      </c>
      <c r="G852" t="s">
        <v>8224</v>
      </c>
      <c r="H852" t="s">
        <v>8246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143"/>
        <v>155.17499999999998</v>
      </c>
      <c r="P852" s="6">
        <f t="shared" si="144"/>
        <v>46.669172932330824</v>
      </c>
      <c r="Q852" t="str">
        <f t="shared" si="145"/>
        <v>music</v>
      </c>
      <c r="R852" t="str">
        <f t="shared" si="146"/>
        <v>metal</v>
      </c>
      <c r="S852" s="28">
        <f t="shared" si="147"/>
        <v>42452.619409722225</v>
      </c>
      <c r="T852" s="28">
        <f t="shared" si="148"/>
        <v>42484.999305555553</v>
      </c>
      <c r="U852">
        <f t="shared" si="149"/>
        <v>2016</v>
      </c>
      <c r="V852" s="15">
        <f t="shared" si="150"/>
        <v>42452</v>
      </c>
      <c r="W852" s="15">
        <f t="shared" si="151"/>
        <v>42484</v>
      </c>
      <c r="X852" s="15">
        <v>42452</v>
      </c>
      <c r="Y852" s="15">
        <v>42484</v>
      </c>
      <c r="Z852" t="str">
        <f t="shared" si="152"/>
        <v>March</v>
      </c>
      <c r="AA852" t="str">
        <f t="shared" si="153"/>
        <v>April</v>
      </c>
    </row>
    <row r="853" spans="1:27" ht="30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14" t="s">
        <v>8219</v>
      </c>
      <c r="G853" t="s">
        <v>8230</v>
      </c>
      <c r="H853" t="s">
        <v>8249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143"/>
        <v>130.44999999999999</v>
      </c>
      <c r="P853" s="6">
        <f t="shared" si="144"/>
        <v>37.271428571428572</v>
      </c>
      <c r="Q853" t="str">
        <f t="shared" si="145"/>
        <v>music</v>
      </c>
      <c r="R853" t="str">
        <f t="shared" si="146"/>
        <v>metal</v>
      </c>
      <c r="S853" s="28">
        <f t="shared" si="147"/>
        <v>42522.671909722216</v>
      </c>
      <c r="T853" s="28">
        <f t="shared" si="148"/>
        <v>42582.614583333336</v>
      </c>
      <c r="U853">
        <f t="shared" si="149"/>
        <v>2016</v>
      </c>
      <c r="V853" s="15">
        <f t="shared" si="150"/>
        <v>42522</v>
      </c>
      <c r="W853" s="15">
        <f t="shared" si="151"/>
        <v>42582</v>
      </c>
      <c r="X853" s="15">
        <v>42522</v>
      </c>
      <c r="Y853" s="15">
        <v>42582</v>
      </c>
      <c r="Z853" t="str">
        <f t="shared" si="152"/>
        <v>June</v>
      </c>
      <c r="AA853" t="str">
        <f t="shared" si="153"/>
        <v>July</v>
      </c>
    </row>
    <row r="854" spans="1:27" ht="30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14" t="s">
        <v>8219</v>
      </c>
      <c r="G854" t="s">
        <v>8224</v>
      </c>
      <c r="H854" t="s">
        <v>8246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143"/>
        <v>104.97142857142859</v>
      </c>
      <c r="P854" s="6">
        <f t="shared" si="144"/>
        <v>59.258064516129032</v>
      </c>
      <c r="Q854" t="str">
        <f t="shared" si="145"/>
        <v>music</v>
      </c>
      <c r="R854" t="str">
        <f t="shared" si="146"/>
        <v>metal</v>
      </c>
      <c r="S854" s="28">
        <f t="shared" si="147"/>
        <v>42656.59716435185</v>
      </c>
      <c r="T854" s="28">
        <f t="shared" si="148"/>
        <v>42667.666666666664</v>
      </c>
      <c r="U854">
        <f t="shared" si="149"/>
        <v>2016</v>
      </c>
      <c r="V854" s="15">
        <f t="shared" si="150"/>
        <v>42656</v>
      </c>
      <c r="W854" s="15">
        <f t="shared" si="151"/>
        <v>42667</v>
      </c>
      <c r="X854" s="15">
        <v>42656</v>
      </c>
      <c r="Y854" s="15">
        <v>42667</v>
      </c>
      <c r="Z854" t="str">
        <f t="shared" si="152"/>
        <v>October</v>
      </c>
      <c r="AA854" t="str">
        <f t="shared" si="153"/>
        <v>October</v>
      </c>
    </row>
    <row r="855" spans="1:27" ht="45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14" t="s">
        <v>8219</v>
      </c>
      <c r="G855" t="s">
        <v>8224</v>
      </c>
      <c r="H855" t="s">
        <v>8246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143"/>
        <v>100</v>
      </c>
      <c r="P855" s="6">
        <f t="shared" si="144"/>
        <v>30</v>
      </c>
      <c r="Q855" t="str">
        <f t="shared" si="145"/>
        <v>music</v>
      </c>
      <c r="R855" t="str">
        <f t="shared" si="146"/>
        <v>metal</v>
      </c>
      <c r="S855" s="28">
        <f t="shared" si="147"/>
        <v>42021.62394675926</v>
      </c>
      <c r="T855" s="28">
        <f t="shared" si="148"/>
        <v>42051.62394675926</v>
      </c>
      <c r="U855">
        <f t="shared" si="149"/>
        <v>2015</v>
      </c>
      <c r="V855" s="15">
        <f t="shared" si="150"/>
        <v>42021</v>
      </c>
      <c r="W855" s="15">
        <f t="shared" si="151"/>
        <v>42051</v>
      </c>
      <c r="X855" s="15">
        <v>42021</v>
      </c>
      <c r="Y855" s="15">
        <v>42051</v>
      </c>
      <c r="Z855" t="str">
        <f t="shared" si="152"/>
        <v>January</v>
      </c>
      <c r="AA855" t="str">
        <f t="shared" si="153"/>
        <v>February</v>
      </c>
    </row>
    <row r="856" spans="1:27" ht="45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14" t="s">
        <v>8219</v>
      </c>
      <c r="G856" t="s">
        <v>8224</v>
      </c>
      <c r="H856" t="s">
        <v>8246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143"/>
        <v>118.2205035971223</v>
      </c>
      <c r="P856" s="6">
        <f t="shared" si="144"/>
        <v>65.8623246492986</v>
      </c>
      <c r="Q856" t="str">
        <f t="shared" si="145"/>
        <v>music</v>
      </c>
      <c r="R856" t="str">
        <f t="shared" si="146"/>
        <v>metal</v>
      </c>
      <c r="S856" s="28">
        <f t="shared" si="147"/>
        <v>42702.004004629627</v>
      </c>
      <c r="T856" s="28">
        <f t="shared" si="148"/>
        <v>42732.004004629627</v>
      </c>
      <c r="U856">
        <f t="shared" si="149"/>
        <v>2016</v>
      </c>
      <c r="V856" s="15">
        <f t="shared" si="150"/>
        <v>42702</v>
      </c>
      <c r="W856" s="15">
        <f t="shared" si="151"/>
        <v>42732</v>
      </c>
      <c r="X856" s="15">
        <v>42702</v>
      </c>
      <c r="Y856" s="15">
        <v>42732</v>
      </c>
      <c r="Z856" t="str">
        <f t="shared" si="152"/>
        <v>November</v>
      </c>
      <c r="AA856" t="str">
        <f t="shared" si="153"/>
        <v>December</v>
      </c>
    </row>
    <row r="857" spans="1:27" ht="30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14" t="s">
        <v>8219</v>
      </c>
      <c r="G857" t="s">
        <v>8224</v>
      </c>
      <c r="H857" t="s">
        <v>8246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143"/>
        <v>103.44827586206897</v>
      </c>
      <c r="P857" s="6">
        <f t="shared" si="144"/>
        <v>31.914893617021278</v>
      </c>
      <c r="Q857" t="str">
        <f t="shared" si="145"/>
        <v>music</v>
      </c>
      <c r="R857" t="str">
        <f t="shared" si="146"/>
        <v>metal</v>
      </c>
      <c r="S857" s="28">
        <f t="shared" si="147"/>
        <v>42544.916863425919</v>
      </c>
      <c r="T857" s="28">
        <f t="shared" si="148"/>
        <v>42574.916863425919</v>
      </c>
      <c r="U857">
        <f t="shared" si="149"/>
        <v>2016</v>
      </c>
      <c r="V857" s="15">
        <f t="shared" si="150"/>
        <v>42544</v>
      </c>
      <c r="W857" s="15">
        <f t="shared" si="151"/>
        <v>42574</v>
      </c>
      <c r="X857" s="15">
        <v>42544</v>
      </c>
      <c r="Y857" s="15">
        <v>42574</v>
      </c>
      <c r="Z857" t="str">
        <f t="shared" si="152"/>
        <v>June</v>
      </c>
      <c r="AA857" t="str">
        <f t="shared" si="153"/>
        <v>July</v>
      </c>
    </row>
    <row r="858" spans="1:27" ht="45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14" t="s">
        <v>8219</v>
      </c>
      <c r="G858" t="s">
        <v>8236</v>
      </c>
      <c r="H858" t="s">
        <v>8249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143"/>
        <v>218.00000000000003</v>
      </c>
      <c r="P858" s="6">
        <f t="shared" si="144"/>
        <v>19.464285714285715</v>
      </c>
      <c r="Q858" t="str">
        <f t="shared" si="145"/>
        <v>music</v>
      </c>
      <c r="R858" t="str">
        <f t="shared" si="146"/>
        <v>metal</v>
      </c>
      <c r="S858" s="28">
        <f t="shared" si="147"/>
        <v>42609.103657407402</v>
      </c>
      <c r="T858" s="28">
        <f t="shared" si="148"/>
        <v>42668.583333333336</v>
      </c>
      <c r="U858">
        <f t="shared" si="149"/>
        <v>2016</v>
      </c>
      <c r="V858" s="15">
        <f t="shared" si="150"/>
        <v>42609</v>
      </c>
      <c r="W858" s="15">
        <f t="shared" si="151"/>
        <v>42668</v>
      </c>
      <c r="X858" s="15">
        <v>42609</v>
      </c>
      <c r="Y858" s="15">
        <v>42668</v>
      </c>
      <c r="Z858" t="str">
        <f t="shared" si="152"/>
        <v>August</v>
      </c>
      <c r="AA858" t="str">
        <f t="shared" si="153"/>
        <v>October</v>
      </c>
    </row>
    <row r="859" spans="1:27" ht="30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14" t="s">
        <v>8219</v>
      </c>
      <c r="G859" t="s">
        <v>8227</v>
      </c>
      <c r="H859" t="s">
        <v>8249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143"/>
        <v>100</v>
      </c>
      <c r="P859" s="6">
        <f t="shared" si="144"/>
        <v>50</v>
      </c>
      <c r="Q859" t="str">
        <f t="shared" si="145"/>
        <v>music</v>
      </c>
      <c r="R859" t="str">
        <f t="shared" si="146"/>
        <v>metal</v>
      </c>
      <c r="S859" s="28">
        <f t="shared" si="147"/>
        <v>42291.373043981475</v>
      </c>
      <c r="T859" s="28">
        <f t="shared" si="148"/>
        <v>42333.414710648147</v>
      </c>
      <c r="U859">
        <f t="shared" si="149"/>
        <v>2015</v>
      </c>
      <c r="V859" s="15">
        <f t="shared" si="150"/>
        <v>42291</v>
      </c>
      <c r="W859" s="15">
        <f t="shared" si="151"/>
        <v>42333</v>
      </c>
      <c r="X859" s="15">
        <v>42291</v>
      </c>
      <c r="Y859" s="15">
        <v>42333</v>
      </c>
      <c r="Z859" t="str">
        <f t="shared" si="152"/>
        <v>October</v>
      </c>
      <c r="AA859" t="str">
        <f t="shared" si="153"/>
        <v>November</v>
      </c>
    </row>
    <row r="860" spans="1:27" ht="45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14" t="s">
        <v>8219</v>
      </c>
      <c r="G860" t="s">
        <v>8225</v>
      </c>
      <c r="H860" t="s">
        <v>8247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143"/>
        <v>144.00583333333333</v>
      </c>
      <c r="P860" s="6">
        <f t="shared" si="144"/>
        <v>22.737763157894737</v>
      </c>
      <c r="Q860" t="str">
        <f t="shared" si="145"/>
        <v>music</v>
      </c>
      <c r="R860" t="str">
        <f t="shared" si="146"/>
        <v>metal</v>
      </c>
      <c r="S860" s="28">
        <f t="shared" si="147"/>
        <v>42079.537245370368</v>
      </c>
      <c r="T860" s="28">
        <f t="shared" si="148"/>
        <v>42109.749305555553</v>
      </c>
      <c r="U860">
        <f t="shared" si="149"/>
        <v>2015</v>
      </c>
      <c r="V860" s="15">
        <f t="shared" si="150"/>
        <v>42079</v>
      </c>
      <c r="W860" s="15">
        <f t="shared" si="151"/>
        <v>42109</v>
      </c>
      <c r="X860" s="15">
        <v>42079</v>
      </c>
      <c r="Y860" s="15">
        <v>42109</v>
      </c>
      <c r="Z860" t="str">
        <f t="shared" si="152"/>
        <v>March</v>
      </c>
      <c r="AA860" t="str">
        <f t="shared" si="153"/>
        <v>April</v>
      </c>
    </row>
    <row r="861" spans="1:27" ht="30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14" t="s">
        <v>8219</v>
      </c>
      <c r="G861" t="s">
        <v>8224</v>
      </c>
      <c r="H861" t="s">
        <v>8246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143"/>
        <v>104.67500000000001</v>
      </c>
      <c r="P861" s="6">
        <f t="shared" si="144"/>
        <v>42.724489795918366</v>
      </c>
      <c r="Q861" t="str">
        <f t="shared" si="145"/>
        <v>music</v>
      </c>
      <c r="R861" t="str">
        <f t="shared" si="146"/>
        <v>metal</v>
      </c>
      <c r="S861" s="28">
        <f t="shared" si="147"/>
        <v>42128.611898148149</v>
      </c>
      <c r="T861" s="28">
        <f t="shared" si="148"/>
        <v>42158.791666666664</v>
      </c>
      <c r="U861">
        <f t="shared" si="149"/>
        <v>2015</v>
      </c>
      <c r="V861" s="15">
        <f t="shared" si="150"/>
        <v>42128</v>
      </c>
      <c r="W861" s="15">
        <f t="shared" si="151"/>
        <v>42158</v>
      </c>
      <c r="X861" s="15">
        <v>42128</v>
      </c>
      <c r="Y861" s="15">
        <v>42158</v>
      </c>
      <c r="Z861" t="str">
        <f t="shared" si="152"/>
        <v>May</v>
      </c>
      <c r="AA861" t="str">
        <f t="shared" si="153"/>
        <v>June</v>
      </c>
    </row>
    <row r="862" spans="1:27" ht="45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14" t="s">
        <v>8221</v>
      </c>
      <c r="G862" t="s">
        <v>8224</v>
      </c>
      <c r="H862" t="s">
        <v>8246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143"/>
        <v>18.142857142857142</v>
      </c>
      <c r="P862" s="6">
        <f t="shared" si="144"/>
        <v>52.916666666666664</v>
      </c>
      <c r="Q862" t="str">
        <f t="shared" si="145"/>
        <v>music</v>
      </c>
      <c r="R862" t="str">
        <f t="shared" si="146"/>
        <v>jazz</v>
      </c>
      <c r="S862" s="28">
        <f t="shared" si="147"/>
        <v>41570.274456018517</v>
      </c>
      <c r="T862" s="28">
        <f t="shared" si="148"/>
        <v>41600.316122685181</v>
      </c>
      <c r="U862">
        <f t="shared" si="149"/>
        <v>2013</v>
      </c>
      <c r="V862" s="15">
        <f t="shared" si="150"/>
        <v>41570</v>
      </c>
      <c r="W862" s="15">
        <f t="shared" si="151"/>
        <v>41600</v>
      </c>
      <c r="X862" s="15">
        <v>41570</v>
      </c>
      <c r="Y862" s="15">
        <v>41600</v>
      </c>
      <c r="Z862" t="str">
        <f t="shared" si="152"/>
        <v>October</v>
      </c>
      <c r="AA862" t="str">
        <f t="shared" si="153"/>
        <v>November</v>
      </c>
    </row>
    <row r="863" spans="1:27" ht="45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14" t="s">
        <v>8221</v>
      </c>
      <c r="G863" t="s">
        <v>8224</v>
      </c>
      <c r="H863" t="s">
        <v>8246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143"/>
        <v>2.2444444444444445</v>
      </c>
      <c r="P863" s="6">
        <f t="shared" si="144"/>
        <v>50.5</v>
      </c>
      <c r="Q863" t="str">
        <f t="shared" si="145"/>
        <v>music</v>
      </c>
      <c r="R863" t="str">
        <f t="shared" si="146"/>
        <v>jazz</v>
      </c>
      <c r="S863" s="28">
        <f t="shared" si="147"/>
        <v>42599.756990740738</v>
      </c>
      <c r="T863" s="28">
        <f t="shared" si="148"/>
        <v>42629.756990740738</v>
      </c>
      <c r="U863">
        <f t="shared" si="149"/>
        <v>2016</v>
      </c>
      <c r="V863" s="15">
        <f t="shared" si="150"/>
        <v>42599</v>
      </c>
      <c r="W863" s="15">
        <f t="shared" si="151"/>
        <v>42629</v>
      </c>
      <c r="X863" s="15">
        <v>42599</v>
      </c>
      <c r="Y863" s="15">
        <v>42629</v>
      </c>
      <c r="Z863" t="str">
        <f t="shared" si="152"/>
        <v>August</v>
      </c>
      <c r="AA863" t="str">
        <f t="shared" si="153"/>
        <v>September</v>
      </c>
    </row>
    <row r="864" spans="1:27" ht="45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14" t="s">
        <v>8221</v>
      </c>
      <c r="G864" t="s">
        <v>8225</v>
      </c>
      <c r="H864" t="s">
        <v>8247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143"/>
        <v>0.33999999999999997</v>
      </c>
      <c r="P864" s="6">
        <f t="shared" si="144"/>
        <v>42.5</v>
      </c>
      <c r="Q864" t="str">
        <f t="shared" si="145"/>
        <v>music</v>
      </c>
      <c r="R864" t="str">
        <f t="shared" si="146"/>
        <v>jazz</v>
      </c>
      <c r="S864" s="28">
        <f t="shared" si="147"/>
        <v>41559.346620370365</v>
      </c>
      <c r="T864" s="28">
        <f t="shared" si="148"/>
        <v>41589.388287037036</v>
      </c>
      <c r="U864">
        <f t="shared" si="149"/>
        <v>2013</v>
      </c>
      <c r="V864" s="15">
        <f t="shared" si="150"/>
        <v>41559</v>
      </c>
      <c r="W864" s="15">
        <f t="shared" si="151"/>
        <v>41589</v>
      </c>
      <c r="X864" s="15">
        <v>41559</v>
      </c>
      <c r="Y864" s="15">
        <v>41589</v>
      </c>
      <c r="Z864" t="str">
        <f t="shared" si="152"/>
        <v>October</v>
      </c>
      <c r="AA864" t="str">
        <f t="shared" si="153"/>
        <v>November</v>
      </c>
    </row>
    <row r="865" spans="1:27" ht="45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14" t="s">
        <v>8221</v>
      </c>
      <c r="G865" t="s">
        <v>8224</v>
      </c>
      <c r="H865" t="s">
        <v>8246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143"/>
        <v>4.5</v>
      </c>
      <c r="P865" s="6">
        <f t="shared" si="144"/>
        <v>18</v>
      </c>
      <c r="Q865" t="str">
        <f t="shared" si="145"/>
        <v>music</v>
      </c>
      <c r="R865" t="str">
        <f t="shared" si="146"/>
        <v>jazz</v>
      </c>
      <c r="S865" s="28">
        <f t="shared" si="147"/>
        <v>40920.909328703703</v>
      </c>
      <c r="T865" s="28">
        <f t="shared" si="148"/>
        <v>40950.909328703703</v>
      </c>
      <c r="U865">
        <f t="shared" si="149"/>
        <v>2012</v>
      </c>
      <c r="V865" s="15">
        <f t="shared" si="150"/>
        <v>40920</v>
      </c>
      <c r="W865" s="15">
        <f t="shared" si="151"/>
        <v>40950</v>
      </c>
      <c r="X865" s="15">
        <v>40920</v>
      </c>
      <c r="Y865" s="15">
        <v>40950</v>
      </c>
      <c r="Z865" t="str">
        <f t="shared" si="152"/>
        <v>January</v>
      </c>
      <c r="AA865" t="str">
        <f t="shared" si="153"/>
        <v>February</v>
      </c>
    </row>
    <row r="866" spans="1:27" ht="45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14" t="s">
        <v>8221</v>
      </c>
      <c r="G866" t="s">
        <v>8224</v>
      </c>
      <c r="H866" t="s">
        <v>8246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143"/>
        <v>41.53846153846154</v>
      </c>
      <c r="P866" s="6">
        <f t="shared" si="144"/>
        <v>34.177215189873415</v>
      </c>
      <c r="Q866" t="str">
        <f t="shared" si="145"/>
        <v>music</v>
      </c>
      <c r="R866" t="str">
        <f t="shared" si="146"/>
        <v>jazz</v>
      </c>
      <c r="S866" s="28">
        <f t="shared" si="147"/>
        <v>41540.898587962962</v>
      </c>
      <c r="T866" s="28">
        <f t="shared" si="148"/>
        <v>41563.207638888889</v>
      </c>
      <c r="U866">
        <f t="shared" si="149"/>
        <v>2013</v>
      </c>
      <c r="V866" s="15">
        <f t="shared" si="150"/>
        <v>41540</v>
      </c>
      <c r="W866" s="15">
        <f t="shared" si="151"/>
        <v>41563</v>
      </c>
      <c r="X866" s="15">
        <v>41540</v>
      </c>
      <c r="Y866" s="15">
        <v>41563</v>
      </c>
      <c r="Z866" t="str">
        <f t="shared" si="152"/>
        <v>September</v>
      </c>
      <c r="AA866" t="str">
        <f t="shared" si="153"/>
        <v>October</v>
      </c>
    </row>
    <row r="867" spans="1:27" ht="45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14" t="s">
        <v>8221</v>
      </c>
      <c r="G867" t="s">
        <v>8224</v>
      </c>
      <c r="H867" t="s">
        <v>8246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143"/>
        <v>2.0454545454545454</v>
      </c>
      <c r="P867" s="6">
        <f t="shared" si="144"/>
        <v>22.5</v>
      </c>
      <c r="Q867" t="str">
        <f t="shared" si="145"/>
        <v>music</v>
      </c>
      <c r="R867" t="str">
        <f t="shared" si="146"/>
        <v>jazz</v>
      </c>
      <c r="S867" s="28">
        <f t="shared" si="147"/>
        <v>41230.564780092587</v>
      </c>
      <c r="T867" s="28">
        <f t="shared" si="148"/>
        <v>41290.564780092587</v>
      </c>
      <c r="U867">
        <f t="shared" si="149"/>
        <v>2012</v>
      </c>
      <c r="V867" s="15">
        <f t="shared" si="150"/>
        <v>41230</v>
      </c>
      <c r="W867" s="15">
        <f t="shared" si="151"/>
        <v>41290</v>
      </c>
      <c r="X867" s="15">
        <v>41230</v>
      </c>
      <c r="Y867" s="15">
        <v>41290</v>
      </c>
      <c r="Z867" t="str">
        <f t="shared" si="152"/>
        <v>November</v>
      </c>
      <c r="AA867" t="str">
        <f t="shared" si="153"/>
        <v>January</v>
      </c>
    </row>
    <row r="868" spans="1:27" ht="45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14" t="s">
        <v>8221</v>
      </c>
      <c r="G868" t="s">
        <v>8224</v>
      </c>
      <c r="H868" t="s">
        <v>8246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143"/>
        <v>18.285714285714285</v>
      </c>
      <c r="P868" s="6">
        <f t="shared" si="144"/>
        <v>58.18181818181818</v>
      </c>
      <c r="Q868" t="str">
        <f t="shared" si="145"/>
        <v>music</v>
      </c>
      <c r="R868" t="str">
        <f t="shared" si="146"/>
        <v>jazz</v>
      </c>
      <c r="S868" s="28">
        <f t="shared" si="147"/>
        <v>42025.429606481477</v>
      </c>
      <c r="T868" s="28">
        <f t="shared" si="148"/>
        <v>42063.423611111109</v>
      </c>
      <c r="U868">
        <f t="shared" si="149"/>
        <v>2015</v>
      </c>
      <c r="V868" s="15">
        <f t="shared" si="150"/>
        <v>42025</v>
      </c>
      <c r="W868" s="15">
        <f t="shared" si="151"/>
        <v>42063</v>
      </c>
      <c r="X868" s="15">
        <v>42025</v>
      </c>
      <c r="Y868" s="15">
        <v>42063</v>
      </c>
      <c r="Z868" t="str">
        <f t="shared" si="152"/>
        <v>January</v>
      </c>
      <c r="AA868" t="str">
        <f t="shared" si="153"/>
        <v>February</v>
      </c>
    </row>
    <row r="869" spans="1:27" ht="45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14" t="s">
        <v>8221</v>
      </c>
      <c r="G869" t="s">
        <v>8224</v>
      </c>
      <c r="H869" t="s">
        <v>8246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143"/>
        <v>24.02</v>
      </c>
      <c r="P869" s="6">
        <f t="shared" si="144"/>
        <v>109.18181818181819</v>
      </c>
      <c r="Q869" t="str">
        <f t="shared" si="145"/>
        <v>music</v>
      </c>
      <c r="R869" t="str">
        <f t="shared" si="146"/>
        <v>jazz</v>
      </c>
      <c r="S869" s="28">
        <f t="shared" si="147"/>
        <v>40087.897060185183</v>
      </c>
      <c r="T869" s="28">
        <f t="shared" si="148"/>
        <v>40147.999305555553</v>
      </c>
      <c r="U869">
        <f t="shared" si="149"/>
        <v>2009</v>
      </c>
      <c r="V869" s="15">
        <f t="shared" si="150"/>
        <v>40087</v>
      </c>
      <c r="W869" s="15">
        <f t="shared" si="151"/>
        <v>40147</v>
      </c>
      <c r="X869" s="15">
        <v>40087</v>
      </c>
      <c r="Y869" s="15">
        <v>40147</v>
      </c>
      <c r="Z869" t="str">
        <f t="shared" si="152"/>
        <v>October</v>
      </c>
      <c r="AA869" t="str">
        <f t="shared" si="153"/>
        <v>November</v>
      </c>
    </row>
    <row r="870" spans="1:27" ht="60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14" t="s">
        <v>8221</v>
      </c>
      <c r="G870" t="s">
        <v>8224</v>
      </c>
      <c r="H870" t="s">
        <v>8246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143"/>
        <v>0.1111111111111111</v>
      </c>
      <c r="P870" s="6">
        <f t="shared" si="144"/>
        <v>50</v>
      </c>
      <c r="Q870" t="str">
        <f t="shared" si="145"/>
        <v>music</v>
      </c>
      <c r="R870" t="str">
        <f t="shared" si="146"/>
        <v>jazz</v>
      </c>
      <c r="S870" s="28">
        <f t="shared" si="147"/>
        <v>41615.819421296292</v>
      </c>
      <c r="T870" s="28">
        <f t="shared" si="148"/>
        <v>41645.819421296292</v>
      </c>
      <c r="U870">
        <f t="shared" si="149"/>
        <v>2013</v>
      </c>
      <c r="V870" s="15">
        <f t="shared" si="150"/>
        <v>41615</v>
      </c>
      <c r="W870" s="15">
        <f t="shared" si="151"/>
        <v>41645</v>
      </c>
      <c r="X870" s="15">
        <v>41615</v>
      </c>
      <c r="Y870" s="15">
        <v>41645</v>
      </c>
      <c r="Z870" t="str">
        <f t="shared" si="152"/>
        <v>December</v>
      </c>
      <c r="AA870" t="str">
        <f t="shared" si="153"/>
        <v>January</v>
      </c>
    </row>
    <row r="871" spans="1:27" ht="45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14" t="s">
        <v>8221</v>
      </c>
      <c r="G871" t="s">
        <v>8224</v>
      </c>
      <c r="H871" t="s">
        <v>8246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143"/>
        <v>11.818181818181818</v>
      </c>
      <c r="P871" s="6">
        <f t="shared" si="144"/>
        <v>346.66666666666669</v>
      </c>
      <c r="Q871" t="str">
        <f t="shared" si="145"/>
        <v>music</v>
      </c>
      <c r="R871" t="str">
        <f t="shared" si="146"/>
        <v>jazz</v>
      </c>
      <c r="S871" s="28">
        <f t="shared" si="147"/>
        <v>41342.637233796289</v>
      </c>
      <c r="T871" s="28">
        <f t="shared" si="148"/>
        <v>41372.595567129625</v>
      </c>
      <c r="U871">
        <f t="shared" si="149"/>
        <v>2013</v>
      </c>
      <c r="V871" s="15">
        <f t="shared" si="150"/>
        <v>41342</v>
      </c>
      <c r="W871" s="15">
        <f t="shared" si="151"/>
        <v>41372</v>
      </c>
      <c r="X871" s="15">
        <v>41342</v>
      </c>
      <c r="Y871" s="15">
        <v>41372</v>
      </c>
      <c r="Z871" t="str">
        <f t="shared" si="152"/>
        <v>March</v>
      </c>
      <c r="AA871" t="str">
        <f t="shared" si="153"/>
        <v>April</v>
      </c>
    </row>
    <row r="872" spans="1:27" ht="45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14" t="s">
        <v>8221</v>
      </c>
      <c r="G872" t="s">
        <v>8225</v>
      </c>
      <c r="H872" t="s">
        <v>8247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143"/>
        <v>0.31</v>
      </c>
      <c r="P872" s="6">
        <f t="shared" si="144"/>
        <v>12.4</v>
      </c>
      <c r="Q872" t="str">
        <f t="shared" si="145"/>
        <v>music</v>
      </c>
      <c r="R872" t="str">
        <f t="shared" si="146"/>
        <v>jazz</v>
      </c>
      <c r="S872" s="28">
        <f t="shared" si="147"/>
        <v>41487.813923611109</v>
      </c>
      <c r="T872" s="28">
        <f t="shared" si="148"/>
        <v>41517.813923611109</v>
      </c>
      <c r="U872">
        <f t="shared" si="149"/>
        <v>2013</v>
      </c>
      <c r="V872" s="15">
        <f t="shared" si="150"/>
        <v>41487</v>
      </c>
      <c r="W872" s="15">
        <f t="shared" si="151"/>
        <v>41517</v>
      </c>
      <c r="X872" s="15">
        <v>41487</v>
      </c>
      <c r="Y872" s="15">
        <v>41517</v>
      </c>
      <c r="Z872" t="str">
        <f t="shared" si="152"/>
        <v>August</v>
      </c>
      <c r="AA872" t="str">
        <f t="shared" si="153"/>
        <v>August</v>
      </c>
    </row>
    <row r="873" spans="1:27" ht="45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14" t="s">
        <v>8221</v>
      </c>
      <c r="G873" t="s">
        <v>8224</v>
      </c>
      <c r="H873" t="s">
        <v>8246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143"/>
        <v>5.416666666666667</v>
      </c>
      <c r="P873" s="6">
        <f t="shared" si="144"/>
        <v>27.083333333333332</v>
      </c>
      <c r="Q873" t="str">
        <f t="shared" si="145"/>
        <v>music</v>
      </c>
      <c r="R873" t="str">
        <f t="shared" si="146"/>
        <v>jazz</v>
      </c>
      <c r="S873" s="28">
        <f t="shared" si="147"/>
        <v>41577.352951388886</v>
      </c>
      <c r="T873" s="28">
        <f t="shared" si="148"/>
        <v>41607.394618055558</v>
      </c>
      <c r="U873">
        <f t="shared" si="149"/>
        <v>2013</v>
      </c>
      <c r="V873" s="15">
        <f t="shared" si="150"/>
        <v>41577</v>
      </c>
      <c r="W873" s="15">
        <f t="shared" si="151"/>
        <v>41607</v>
      </c>
      <c r="X873" s="15">
        <v>41577</v>
      </c>
      <c r="Y873" s="15">
        <v>41607</v>
      </c>
      <c r="Z873" t="str">
        <f t="shared" si="152"/>
        <v>October</v>
      </c>
      <c r="AA873" t="str">
        <f t="shared" si="153"/>
        <v>November</v>
      </c>
    </row>
    <row r="874" spans="1:27" ht="45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14" t="s">
        <v>8221</v>
      </c>
      <c r="G874" t="s">
        <v>8224</v>
      </c>
      <c r="H874" t="s">
        <v>8246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143"/>
        <v>0.8125</v>
      </c>
      <c r="P874" s="6">
        <f t="shared" si="144"/>
        <v>32.5</v>
      </c>
      <c r="Q874" t="str">
        <f t="shared" si="145"/>
        <v>music</v>
      </c>
      <c r="R874" t="str">
        <f t="shared" si="146"/>
        <v>jazz</v>
      </c>
      <c r="S874" s="28">
        <f t="shared" si="147"/>
        <v>40567.617210648146</v>
      </c>
      <c r="T874" s="28">
        <f t="shared" si="148"/>
        <v>40612.617210648146</v>
      </c>
      <c r="U874">
        <f t="shared" si="149"/>
        <v>2011</v>
      </c>
      <c r="V874" s="15">
        <f t="shared" si="150"/>
        <v>40567</v>
      </c>
      <c r="W874" s="15">
        <f t="shared" si="151"/>
        <v>40612</v>
      </c>
      <c r="X874" s="15">
        <v>40567</v>
      </c>
      <c r="Y874" s="15">
        <v>40612</v>
      </c>
      <c r="Z874" t="str">
        <f t="shared" si="152"/>
        <v>January</v>
      </c>
      <c r="AA874" t="str">
        <f t="shared" si="153"/>
        <v>March</v>
      </c>
    </row>
    <row r="875" spans="1:27" ht="30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14" t="s">
        <v>8221</v>
      </c>
      <c r="G875" t="s">
        <v>8224</v>
      </c>
      <c r="H875" t="s">
        <v>8246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143"/>
        <v>1.2857142857142856</v>
      </c>
      <c r="P875" s="6">
        <f t="shared" si="144"/>
        <v>9</v>
      </c>
      <c r="Q875" t="str">
        <f t="shared" si="145"/>
        <v>music</v>
      </c>
      <c r="R875" t="str">
        <f t="shared" si="146"/>
        <v>jazz</v>
      </c>
      <c r="S875" s="28">
        <f t="shared" si="147"/>
        <v>41183.958796296291</v>
      </c>
      <c r="T875" s="28">
        <f t="shared" si="148"/>
        <v>41224.000462962962</v>
      </c>
      <c r="U875">
        <f t="shared" si="149"/>
        <v>2012</v>
      </c>
      <c r="V875" s="15">
        <f t="shared" si="150"/>
        <v>41183</v>
      </c>
      <c r="W875" s="15">
        <f t="shared" si="151"/>
        <v>41224</v>
      </c>
      <c r="X875" s="15">
        <v>41183</v>
      </c>
      <c r="Y875" s="15">
        <v>41224</v>
      </c>
      <c r="Z875" t="str">
        <f t="shared" si="152"/>
        <v>October</v>
      </c>
      <c r="AA875" t="str">
        <f t="shared" si="153"/>
        <v>November</v>
      </c>
    </row>
    <row r="876" spans="1:27" ht="45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14" t="s">
        <v>8221</v>
      </c>
      <c r="G876" t="s">
        <v>8224</v>
      </c>
      <c r="H876" t="s">
        <v>8246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143"/>
        <v>24.333333333333336</v>
      </c>
      <c r="P876" s="6">
        <f t="shared" si="144"/>
        <v>34.761904761904759</v>
      </c>
      <c r="Q876" t="str">
        <f t="shared" si="145"/>
        <v>music</v>
      </c>
      <c r="R876" t="str">
        <f t="shared" si="146"/>
        <v>jazz</v>
      </c>
      <c r="S876" s="28">
        <f t="shared" si="147"/>
        <v>41368.375393518516</v>
      </c>
      <c r="T876" s="28">
        <f t="shared" si="148"/>
        <v>41398.375393518516</v>
      </c>
      <c r="U876">
        <f t="shared" si="149"/>
        <v>2013</v>
      </c>
      <c r="V876" s="15">
        <f t="shared" si="150"/>
        <v>41368</v>
      </c>
      <c r="W876" s="15">
        <f t="shared" si="151"/>
        <v>41398</v>
      </c>
      <c r="X876" s="15">
        <v>41368</v>
      </c>
      <c r="Y876" s="15">
        <v>41398</v>
      </c>
      <c r="Z876" t="str">
        <f t="shared" si="152"/>
        <v>April</v>
      </c>
      <c r="AA876" t="str">
        <f t="shared" si="153"/>
        <v>May</v>
      </c>
    </row>
    <row r="877" spans="1:27" ht="60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14" t="s">
        <v>8221</v>
      </c>
      <c r="G877" t="s">
        <v>8224</v>
      </c>
      <c r="H877" t="s">
        <v>8246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143"/>
        <v>0</v>
      </c>
      <c r="P877" s="6" t="e">
        <f t="shared" si="144"/>
        <v>#DIV/0!</v>
      </c>
      <c r="Q877" t="str">
        <f t="shared" si="145"/>
        <v>music</v>
      </c>
      <c r="R877" t="str">
        <f t="shared" si="146"/>
        <v>jazz</v>
      </c>
      <c r="S877" s="28">
        <f t="shared" si="147"/>
        <v>42248.515405092585</v>
      </c>
      <c r="T877" s="28">
        <f t="shared" si="148"/>
        <v>42268.515405092585</v>
      </c>
      <c r="U877">
        <f t="shared" si="149"/>
        <v>2015</v>
      </c>
      <c r="V877" s="15">
        <f t="shared" si="150"/>
        <v>42248</v>
      </c>
      <c r="W877" s="15">
        <f t="shared" si="151"/>
        <v>42268</v>
      </c>
      <c r="X877" s="15">
        <v>42248</v>
      </c>
      <c r="Y877" s="15">
        <v>42268</v>
      </c>
      <c r="Z877" t="str">
        <f t="shared" si="152"/>
        <v>September</v>
      </c>
      <c r="AA877" t="str">
        <f t="shared" si="153"/>
        <v>September</v>
      </c>
    </row>
    <row r="878" spans="1:27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14" t="s">
        <v>8221</v>
      </c>
      <c r="G878" t="s">
        <v>8225</v>
      </c>
      <c r="H878" t="s">
        <v>8247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143"/>
        <v>40.799492385786799</v>
      </c>
      <c r="P878" s="6">
        <f t="shared" si="144"/>
        <v>28.577777777777779</v>
      </c>
      <c r="Q878" t="str">
        <f t="shared" si="145"/>
        <v>music</v>
      </c>
      <c r="R878" t="str">
        <f t="shared" si="146"/>
        <v>jazz</v>
      </c>
      <c r="S878" s="28">
        <f t="shared" si="147"/>
        <v>41276.288506944438</v>
      </c>
      <c r="T878" s="28">
        <f t="shared" si="148"/>
        <v>41309.288506944438</v>
      </c>
      <c r="U878">
        <f t="shared" si="149"/>
        <v>2013</v>
      </c>
      <c r="V878" s="15">
        <f t="shared" si="150"/>
        <v>41276</v>
      </c>
      <c r="W878" s="15">
        <f t="shared" si="151"/>
        <v>41309</v>
      </c>
      <c r="X878" s="15">
        <v>41276</v>
      </c>
      <c r="Y878" s="15">
        <v>41309</v>
      </c>
      <c r="Z878" t="str">
        <f t="shared" si="152"/>
        <v>January</v>
      </c>
      <c r="AA878" t="str">
        <f t="shared" si="153"/>
        <v>February</v>
      </c>
    </row>
    <row r="879" spans="1:27" ht="45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14" t="s">
        <v>8221</v>
      </c>
      <c r="G879" t="s">
        <v>8224</v>
      </c>
      <c r="H879" t="s">
        <v>8246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143"/>
        <v>67.55</v>
      </c>
      <c r="P879" s="6">
        <f t="shared" si="144"/>
        <v>46.586206896551722</v>
      </c>
      <c r="Q879" t="str">
        <f t="shared" si="145"/>
        <v>music</v>
      </c>
      <c r="R879" t="str">
        <f t="shared" si="146"/>
        <v>jazz</v>
      </c>
      <c r="S879" s="28">
        <f t="shared" si="147"/>
        <v>41597.580555555549</v>
      </c>
      <c r="T879" s="28">
        <f t="shared" si="148"/>
        <v>41627.580555555549</v>
      </c>
      <c r="U879">
        <f t="shared" si="149"/>
        <v>2013</v>
      </c>
      <c r="V879" s="15">
        <f t="shared" si="150"/>
        <v>41597</v>
      </c>
      <c r="W879" s="15">
        <f t="shared" si="151"/>
        <v>41627</v>
      </c>
      <c r="X879" s="15">
        <v>41597</v>
      </c>
      <c r="Y879" s="15">
        <v>41627</v>
      </c>
      <c r="Z879" t="str">
        <f t="shared" si="152"/>
        <v>November</v>
      </c>
      <c r="AA879" t="str">
        <f t="shared" si="153"/>
        <v>December</v>
      </c>
    </row>
    <row r="880" spans="1:27" ht="45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14" t="s">
        <v>8221</v>
      </c>
      <c r="G880" t="s">
        <v>8224</v>
      </c>
      <c r="H880" t="s">
        <v>8246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143"/>
        <v>1.3</v>
      </c>
      <c r="P880" s="6">
        <f t="shared" si="144"/>
        <v>32.5</v>
      </c>
      <c r="Q880" t="str">
        <f t="shared" si="145"/>
        <v>music</v>
      </c>
      <c r="R880" t="str">
        <f t="shared" si="146"/>
        <v>jazz</v>
      </c>
      <c r="S880" s="28">
        <f t="shared" si="147"/>
        <v>40505.024583333332</v>
      </c>
      <c r="T880" s="28">
        <f t="shared" si="148"/>
        <v>40535.024583333332</v>
      </c>
      <c r="U880">
        <f t="shared" si="149"/>
        <v>2010</v>
      </c>
      <c r="V880" s="15">
        <f t="shared" si="150"/>
        <v>40505</v>
      </c>
      <c r="W880" s="15">
        <f t="shared" si="151"/>
        <v>40535</v>
      </c>
      <c r="X880" s="15">
        <v>40505</v>
      </c>
      <c r="Y880" s="15">
        <v>40535</v>
      </c>
      <c r="Z880" t="str">
        <f t="shared" si="152"/>
        <v>November</v>
      </c>
      <c r="AA880" t="str">
        <f t="shared" si="153"/>
        <v>December</v>
      </c>
    </row>
    <row r="881" spans="1:27" ht="45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14" t="s">
        <v>8221</v>
      </c>
      <c r="G881" t="s">
        <v>8224</v>
      </c>
      <c r="H881" t="s">
        <v>8246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143"/>
        <v>30.666666666666664</v>
      </c>
      <c r="P881" s="6">
        <f t="shared" si="144"/>
        <v>21.466666666666665</v>
      </c>
      <c r="Q881" t="str">
        <f t="shared" si="145"/>
        <v>music</v>
      </c>
      <c r="R881" t="str">
        <f t="shared" si="146"/>
        <v>jazz</v>
      </c>
      <c r="S881" s="28">
        <f t="shared" si="147"/>
        <v>41037.621585648143</v>
      </c>
      <c r="T881" s="28">
        <f t="shared" si="148"/>
        <v>41058.621585648143</v>
      </c>
      <c r="U881">
        <f t="shared" si="149"/>
        <v>2012</v>
      </c>
      <c r="V881" s="15">
        <f t="shared" si="150"/>
        <v>41037</v>
      </c>
      <c r="W881" s="15">
        <f t="shared" si="151"/>
        <v>41058</v>
      </c>
      <c r="X881" s="15">
        <v>41037</v>
      </c>
      <c r="Y881" s="15">
        <v>41058</v>
      </c>
      <c r="Z881" t="str">
        <f t="shared" si="152"/>
        <v>May</v>
      </c>
      <c r="AA881" t="str">
        <f t="shared" si="153"/>
        <v>May</v>
      </c>
    </row>
    <row r="882" spans="1:27" ht="45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14" t="s">
        <v>8221</v>
      </c>
      <c r="G882" t="s">
        <v>8224</v>
      </c>
      <c r="H882" t="s">
        <v>8246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143"/>
        <v>2.9894179894179893</v>
      </c>
      <c r="P882" s="6">
        <f t="shared" si="144"/>
        <v>14.125</v>
      </c>
      <c r="Q882" t="str">
        <f t="shared" si="145"/>
        <v>music</v>
      </c>
      <c r="R882" t="str">
        <f t="shared" si="146"/>
        <v>indie rock</v>
      </c>
      <c r="S882" s="28">
        <f t="shared" si="147"/>
        <v>41179.112708333334</v>
      </c>
      <c r="T882" s="28">
        <f t="shared" si="148"/>
        <v>41212.112708333334</v>
      </c>
      <c r="U882">
        <f t="shared" si="149"/>
        <v>2012</v>
      </c>
      <c r="V882" s="15">
        <f t="shared" si="150"/>
        <v>41179</v>
      </c>
      <c r="W882" s="15">
        <f t="shared" si="151"/>
        <v>41212</v>
      </c>
      <c r="X882" s="15">
        <v>41179</v>
      </c>
      <c r="Y882" s="15">
        <v>41212</v>
      </c>
      <c r="Z882" t="str">
        <f t="shared" si="152"/>
        <v>September</v>
      </c>
      <c r="AA882" t="str">
        <f t="shared" si="153"/>
        <v>October</v>
      </c>
    </row>
    <row r="883" spans="1:27" ht="45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14" t="s">
        <v>8221</v>
      </c>
      <c r="G883" t="s">
        <v>8224</v>
      </c>
      <c r="H883" t="s">
        <v>8246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143"/>
        <v>0.8</v>
      </c>
      <c r="P883" s="6">
        <f t="shared" si="144"/>
        <v>30</v>
      </c>
      <c r="Q883" t="str">
        <f t="shared" si="145"/>
        <v>music</v>
      </c>
      <c r="R883" t="str">
        <f t="shared" si="146"/>
        <v>indie rock</v>
      </c>
      <c r="S883" s="28">
        <f t="shared" si="147"/>
        <v>40877.042662037034</v>
      </c>
      <c r="T883" s="28">
        <f t="shared" si="148"/>
        <v>40922.042662037034</v>
      </c>
      <c r="U883">
        <f t="shared" si="149"/>
        <v>2011</v>
      </c>
      <c r="V883" s="15">
        <f t="shared" si="150"/>
        <v>40877</v>
      </c>
      <c r="W883" s="15">
        <f t="shared" si="151"/>
        <v>40922</v>
      </c>
      <c r="X883" s="15">
        <v>40877</v>
      </c>
      <c r="Y883" s="15">
        <v>40922</v>
      </c>
      <c r="Z883" t="str">
        <f t="shared" si="152"/>
        <v>November</v>
      </c>
      <c r="AA883" t="str">
        <f t="shared" si="153"/>
        <v>January</v>
      </c>
    </row>
    <row r="884" spans="1:27" ht="45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14" t="s">
        <v>8221</v>
      </c>
      <c r="G884" t="s">
        <v>8224</v>
      </c>
      <c r="H884" t="s">
        <v>8246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143"/>
        <v>20.133333333333333</v>
      </c>
      <c r="P884" s="6">
        <f t="shared" si="144"/>
        <v>21.571428571428573</v>
      </c>
      <c r="Q884" t="str">
        <f t="shared" si="145"/>
        <v>music</v>
      </c>
      <c r="R884" t="str">
        <f t="shared" si="146"/>
        <v>indie rock</v>
      </c>
      <c r="S884" s="28">
        <f t="shared" si="147"/>
        <v>40759.652199074073</v>
      </c>
      <c r="T884" s="28">
        <f t="shared" si="148"/>
        <v>40792.652199074073</v>
      </c>
      <c r="U884">
        <f t="shared" si="149"/>
        <v>2011</v>
      </c>
      <c r="V884" s="15">
        <f t="shared" si="150"/>
        <v>40759</v>
      </c>
      <c r="W884" s="15">
        <f t="shared" si="151"/>
        <v>40792</v>
      </c>
      <c r="X884" s="15">
        <v>40759</v>
      </c>
      <c r="Y884" s="15">
        <v>40792</v>
      </c>
      <c r="Z884" t="str">
        <f t="shared" si="152"/>
        <v>August</v>
      </c>
      <c r="AA884" t="str">
        <f t="shared" si="153"/>
        <v>September</v>
      </c>
    </row>
    <row r="885" spans="1:27" ht="45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14" t="s">
        <v>8221</v>
      </c>
      <c r="G885" t="s">
        <v>8224</v>
      </c>
      <c r="H885" t="s">
        <v>8246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143"/>
        <v>40.020000000000003</v>
      </c>
      <c r="P885" s="6">
        <f t="shared" si="144"/>
        <v>83.375</v>
      </c>
      <c r="Q885" t="str">
        <f t="shared" si="145"/>
        <v>music</v>
      </c>
      <c r="R885" t="str">
        <f t="shared" si="146"/>
        <v>indie rock</v>
      </c>
      <c r="S885" s="28">
        <f t="shared" si="147"/>
        <v>42371.727256944439</v>
      </c>
      <c r="T885" s="28">
        <f t="shared" si="148"/>
        <v>42431.727256944439</v>
      </c>
      <c r="U885">
        <f t="shared" si="149"/>
        <v>2016</v>
      </c>
      <c r="V885" s="15">
        <f t="shared" si="150"/>
        <v>42371</v>
      </c>
      <c r="W885" s="15">
        <f t="shared" si="151"/>
        <v>42431</v>
      </c>
      <c r="X885" s="15">
        <v>42371</v>
      </c>
      <c r="Y885" s="15">
        <v>42431</v>
      </c>
      <c r="Z885" t="str">
        <f t="shared" si="152"/>
        <v>January</v>
      </c>
      <c r="AA885" t="str">
        <f t="shared" si="153"/>
        <v>March</v>
      </c>
    </row>
    <row r="886" spans="1:27" ht="45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14" t="s">
        <v>8221</v>
      </c>
      <c r="G886" t="s">
        <v>8224</v>
      </c>
      <c r="H886" t="s">
        <v>8246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143"/>
        <v>1</v>
      </c>
      <c r="P886" s="6">
        <f t="shared" si="144"/>
        <v>10</v>
      </c>
      <c r="Q886" t="str">
        <f t="shared" si="145"/>
        <v>music</v>
      </c>
      <c r="R886" t="str">
        <f t="shared" si="146"/>
        <v>indie rock</v>
      </c>
      <c r="S886" s="28">
        <f t="shared" si="147"/>
        <v>40981.594282407408</v>
      </c>
      <c r="T886" s="28">
        <f t="shared" si="148"/>
        <v>41040.896527777775</v>
      </c>
      <c r="U886">
        <f t="shared" si="149"/>
        <v>2012</v>
      </c>
      <c r="V886" s="15">
        <f t="shared" si="150"/>
        <v>40981</v>
      </c>
      <c r="W886" s="15">
        <f t="shared" si="151"/>
        <v>41040</v>
      </c>
      <c r="X886" s="15">
        <v>40981</v>
      </c>
      <c r="Y886" s="15">
        <v>41040</v>
      </c>
      <c r="Z886" t="str">
        <f t="shared" si="152"/>
        <v>March</v>
      </c>
      <c r="AA886" t="str">
        <f t="shared" si="153"/>
        <v>May</v>
      </c>
    </row>
    <row r="887" spans="1:27" ht="45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14" t="s">
        <v>8221</v>
      </c>
      <c r="G887" t="s">
        <v>8224</v>
      </c>
      <c r="H887" t="s">
        <v>8246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143"/>
        <v>75</v>
      </c>
      <c r="P887" s="6">
        <f t="shared" si="144"/>
        <v>35.714285714285715</v>
      </c>
      <c r="Q887" t="str">
        <f t="shared" si="145"/>
        <v>music</v>
      </c>
      <c r="R887" t="str">
        <f t="shared" si="146"/>
        <v>indie rock</v>
      </c>
      <c r="S887" s="28">
        <f t="shared" si="147"/>
        <v>42713.732766203706</v>
      </c>
      <c r="T887" s="28">
        <f t="shared" si="148"/>
        <v>42734.732766203706</v>
      </c>
      <c r="U887">
        <f t="shared" si="149"/>
        <v>2016</v>
      </c>
      <c r="V887" s="15">
        <f t="shared" si="150"/>
        <v>42713</v>
      </c>
      <c r="W887" s="15">
        <f t="shared" si="151"/>
        <v>42734</v>
      </c>
      <c r="X887" s="15">
        <v>42713</v>
      </c>
      <c r="Y887" s="15">
        <v>42734</v>
      </c>
      <c r="Z887" t="str">
        <f t="shared" si="152"/>
        <v>December</v>
      </c>
      <c r="AA887" t="str">
        <f t="shared" si="153"/>
        <v>December</v>
      </c>
    </row>
    <row r="888" spans="1:27" ht="45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14" t="s">
        <v>8221</v>
      </c>
      <c r="G888" t="s">
        <v>8224</v>
      </c>
      <c r="H888" t="s">
        <v>8246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143"/>
        <v>41</v>
      </c>
      <c r="P888" s="6">
        <f t="shared" si="144"/>
        <v>29.285714285714285</v>
      </c>
      <c r="Q888" t="str">
        <f t="shared" si="145"/>
        <v>music</v>
      </c>
      <c r="R888" t="str">
        <f t="shared" si="146"/>
        <v>indie rock</v>
      </c>
      <c r="S888" s="28">
        <f t="shared" si="147"/>
        <v>42603.662187499998</v>
      </c>
      <c r="T888" s="28">
        <f t="shared" si="148"/>
        <v>42628.662187499998</v>
      </c>
      <c r="U888">
        <f t="shared" si="149"/>
        <v>2016</v>
      </c>
      <c r="V888" s="15">
        <f t="shared" si="150"/>
        <v>42603</v>
      </c>
      <c r="W888" s="15">
        <f t="shared" si="151"/>
        <v>42628</v>
      </c>
      <c r="X888" s="15">
        <v>42603</v>
      </c>
      <c r="Y888" s="15">
        <v>42628</v>
      </c>
      <c r="Z888" t="str">
        <f t="shared" si="152"/>
        <v>August</v>
      </c>
      <c r="AA888" t="str">
        <f t="shared" si="153"/>
        <v>September</v>
      </c>
    </row>
    <row r="889" spans="1:27" ht="45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14" t="s">
        <v>8221</v>
      </c>
      <c r="G889" t="s">
        <v>8224</v>
      </c>
      <c r="H889" t="s">
        <v>8246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143"/>
        <v>0</v>
      </c>
      <c r="P889" s="6" t="e">
        <f t="shared" si="144"/>
        <v>#DIV/0!</v>
      </c>
      <c r="Q889" t="str">
        <f t="shared" si="145"/>
        <v>music</v>
      </c>
      <c r="R889" t="str">
        <f t="shared" si="146"/>
        <v>indie rock</v>
      </c>
      <c r="S889" s="28">
        <f t="shared" si="147"/>
        <v>41026.75063657407</v>
      </c>
      <c r="T889" s="28">
        <f t="shared" si="148"/>
        <v>41056.75063657407</v>
      </c>
      <c r="U889">
        <f t="shared" si="149"/>
        <v>2012</v>
      </c>
      <c r="V889" s="15">
        <f t="shared" si="150"/>
        <v>41026</v>
      </c>
      <c r="W889" s="15">
        <f t="shared" si="151"/>
        <v>41056</v>
      </c>
      <c r="X889" s="15">
        <v>41026</v>
      </c>
      <c r="Y889" s="15">
        <v>41056</v>
      </c>
      <c r="Z889" t="str">
        <f t="shared" si="152"/>
        <v>April</v>
      </c>
      <c r="AA889" t="str">
        <f t="shared" si="153"/>
        <v>May</v>
      </c>
    </row>
    <row r="890" spans="1:27" ht="45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14" t="s">
        <v>8221</v>
      </c>
      <c r="G890" t="s">
        <v>8224</v>
      </c>
      <c r="H890" t="s">
        <v>8246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143"/>
        <v>7.1999999999999993</v>
      </c>
      <c r="P890" s="6">
        <f t="shared" si="144"/>
        <v>18</v>
      </c>
      <c r="Q890" t="str">
        <f t="shared" si="145"/>
        <v>music</v>
      </c>
      <c r="R890" t="str">
        <f t="shared" si="146"/>
        <v>indie rock</v>
      </c>
      <c r="S890" s="28">
        <f t="shared" si="147"/>
        <v>40751.544965277775</v>
      </c>
      <c r="T890" s="28">
        <f t="shared" si="148"/>
        <v>40787.041666666664</v>
      </c>
      <c r="U890">
        <f t="shared" si="149"/>
        <v>2011</v>
      </c>
      <c r="V890" s="15">
        <f t="shared" si="150"/>
        <v>40751</v>
      </c>
      <c r="W890" s="15">
        <f t="shared" si="151"/>
        <v>40787</v>
      </c>
      <c r="X890" s="15">
        <v>40751</v>
      </c>
      <c r="Y890" s="15">
        <v>40787</v>
      </c>
      <c r="Z890" t="str">
        <f t="shared" si="152"/>
        <v>July</v>
      </c>
      <c r="AA890" t="str">
        <f t="shared" si="153"/>
        <v>September</v>
      </c>
    </row>
    <row r="891" spans="1:27" ht="45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14" t="s">
        <v>8221</v>
      </c>
      <c r="G891" t="s">
        <v>8224</v>
      </c>
      <c r="H891" t="s">
        <v>8246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143"/>
        <v>9.4412800000000008</v>
      </c>
      <c r="P891" s="6">
        <f t="shared" si="144"/>
        <v>73.760000000000005</v>
      </c>
      <c r="Q891" t="str">
        <f t="shared" si="145"/>
        <v>music</v>
      </c>
      <c r="R891" t="str">
        <f t="shared" si="146"/>
        <v>indie rock</v>
      </c>
      <c r="S891" s="28">
        <f t="shared" si="147"/>
        <v>41887.575729166667</v>
      </c>
      <c r="T891" s="28">
        <f t="shared" si="148"/>
        <v>41917.575729166667</v>
      </c>
      <c r="U891">
        <f t="shared" si="149"/>
        <v>2014</v>
      </c>
      <c r="V891" s="15">
        <f t="shared" si="150"/>
        <v>41887</v>
      </c>
      <c r="W891" s="15">
        <f t="shared" si="151"/>
        <v>41917</v>
      </c>
      <c r="X891" s="15">
        <v>41887</v>
      </c>
      <c r="Y891" s="15">
        <v>41917</v>
      </c>
      <c r="Z891" t="str">
        <f t="shared" si="152"/>
        <v>September</v>
      </c>
      <c r="AA891" t="str">
        <f t="shared" si="153"/>
        <v>October</v>
      </c>
    </row>
    <row r="892" spans="1:27" ht="45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14" t="s">
        <v>8221</v>
      </c>
      <c r="G892" t="s">
        <v>8224</v>
      </c>
      <c r="H892" t="s">
        <v>8246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143"/>
        <v>4.1666666666666661</v>
      </c>
      <c r="P892" s="6">
        <f t="shared" si="144"/>
        <v>31.25</v>
      </c>
      <c r="Q892" t="str">
        <f t="shared" si="145"/>
        <v>music</v>
      </c>
      <c r="R892" t="str">
        <f t="shared" si="146"/>
        <v>indie rock</v>
      </c>
      <c r="S892" s="28">
        <f t="shared" si="147"/>
        <v>41569.490497685183</v>
      </c>
      <c r="T892" s="28">
        <f t="shared" si="148"/>
        <v>41599.532164351847</v>
      </c>
      <c r="U892">
        <f t="shared" si="149"/>
        <v>2013</v>
      </c>
      <c r="V892" s="15">
        <f t="shared" si="150"/>
        <v>41569</v>
      </c>
      <c r="W892" s="15">
        <f t="shared" si="151"/>
        <v>41599</v>
      </c>
      <c r="X892" s="15">
        <v>41569</v>
      </c>
      <c r="Y892" s="15">
        <v>41599</v>
      </c>
      <c r="Z892" t="str">
        <f t="shared" si="152"/>
        <v>October</v>
      </c>
      <c r="AA892" t="str">
        <f t="shared" si="153"/>
        <v>November</v>
      </c>
    </row>
    <row r="893" spans="1:27" ht="45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14" t="s">
        <v>8221</v>
      </c>
      <c r="G893" t="s">
        <v>8224</v>
      </c>
      <c r="H893" t="s">
        <v>8246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143"/>
        <v>3.25</v>
      </c>
      <c r="P893" s="6">
        <f t="shared" si="144"/>
        <v>28.888888888888889</v>
      </c>
      <c r="Q893" t="str">
        <f t="shared" si="145"/>
        <v>music</v>
      </c>
      <c r="R893" t="str">
        <f t="shared" si="146"/>
        <v>indie rock</v>
      </c>
      <c r="S893" s="28">
        <f t="shared" si="147"/>
        <v>41841.823263888888</v>
      </c>
      <c r="T893" s="28">
        <f t="shared" si="148"/>
        <v>41871.823263888888</v>
      </c>
      <c r="U893">
        <f t="shared" si="149"/>
        <v>2014</v>
      </c>
      <c r="V893" s="15">
        <f t="shared" si="150"/>
        <v>41841</v>
      </c>
      <c r="W893" s="15">
        <f t="shared" si="151"/>
        <v>41871</v>
      </c>
      <c r="X893" s="15">
        <v>41841</v>
      </c>
      <c r="Y893" s="15">
        <v>41871</v>
      </c>
      <c r="Z893" t="str">
        <f t="shared" si="152"/>
        <v>July</v>
      </c>
      <c r="AA893" t="str">
        <f t="shared" si="153"/>
        <v>August</v>
      </c>
    </row>
    <row r="894" spans="1:27" ht="45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14" t="s">
        <v>8221</v>
      </c>
      <c r="G894" t="s">
        <v>8224</v>
      </c>
      <c r="H894" t="s">
        <v>8246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143"/>
        <v>40.75</v>
      </c>
      <c r="P894" s="6">
        <f t="shared" si="144"/>
        <v>143.8235294117647</v>
      </c>
      <c r="Q894" t="str">
        <f t="shared" si="145"/>
        <v>music</v>
      </c>
      <c r="R894" t="str">
        <f t="shared" si="146"/>
        <v>indie rock</v>
      </c>
      <c r="S894" s="28">
        <f t="shared" si="147"/>
        <v>40303.991701388884</v>
      </c>
      <c r="T894" s="28">
        <f t="shared" si="148"/>
        <v>40390.958333333328</v>
      </c>
      <c r="U894">
        <f t="shared" si="149"/>
        <v>2010</v>
      </c>
      <c r="V894" s="15">
        <f t="shared" si="150"/>
        <v>40303</v>
      </c>
      <c r="W894" s="15">
        <f t="shared" si="151"/>
        <v>40390</v>
      </c>
      <c r="X894" s="15">
        <v>40303</v>
      </c>
      <c r="Y894" s="15">
        <v>40390</v>
      </c>
      <c r="Z894" t="str">
        <f t="shared" si="152"/>
        <v>May</v>
      </c>
      <c r="AA894" t="str">
        <f t="shared" si="153"/>
        <v>July</v>
      </c>
    </row>
    <row r="895" spans="1:27" ht="45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14" t="s">
        <v>8221</v>
      </c>
      <c r="G895" t="s">
        <v>8224</v>
      </c>
      <c r="H895" t="s">
        <v>8246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143"/>
        <v>10</v>
      </c>
      <c r="P895" s="6">
        <f t="shared" si="144"/>
        <v>40</v>
      </c>
      <c r="Q895" t="str">
        <f t="shared" si="145"/>
        <v>music</v>
      </c>
      <c r="R895" t="str">
        <f t="shared" si="146"/>
        <v>indie rock</v>
      </c>
      <c r="S895" s="28">
        <f t="shared" si="147"/>
        <v>42065.689386574071</v>
      </c>
      <c r="T895" s="28">
        <f t="shared" si="148"/>
        <v>42095.647719907407</v>
      </c>
      <c r="U895">
        <f t="shared" si="149"/>
        <v>2015</v>
      </c>
      <c r="V895" s="15">
        <f t="shared" si="150"/>
        <v>42065</v>
      </c>
      <c r="W895" s="15">
        <f t="shared" si="151"/>
        <v>42095</v>
      </c>
      <c r="X895" s="15">
        <v>42065</v>
      </c>
      <c r="Y895" s="15">
        <v>42095</v>
      </c>
      <c r="Z895" t="str">
        <f t="shared" si="152"/>
        <v>March</v>
      </c>
      <c r="AA895" t="str">
        <f t="shared" si="153"/>
        <v>April</v>
      </c>
    </row>
    <row r="896" spans="1:27" ht="45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14" t="s">
        <v>8221</v>
      </c>
      <c r="G896" t="s">
        <v>8224</v>
      </c>
      <c r="H896" t="s">
        <v>8246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143"/>
        <v>39.17</v>
      </c>
      <c r="P896" s="6">
        <f t="shared" si="144"/>
        <v>147.81132075471697</v>
      </c>
      <c r="Q896" t="str">
        <f t="shared" si="145"/>
        <v>music</v>
      </c>
      <c r="R896" t="str">
        <f t="shared" si="146"/>
        <v>indie rock</v>
      </c>
      <c r="S896" s="28">
        <f t="shared" si="147"/>
        <v>42496.773263888885</v>
      </c>
      <c r="T896" s="28">
        <f t="shared" si="148"/>
        <v>42526.773263888885</v>
      </c>
      <c r="U896">
        <f t="shared" si="149"/>
        <v>2016</v>
      </c>
      <c r="V896" s="15">
        <f t="shared" si="150"/>
        <v>42496</v>
      </c>
      <c r="W896" s="15">
        <f t="shared" si="151"/>
        <v>42526</v>
      </c>
      <c r="X896" s="15">
        <v>42496</v>
      </c>
      <c r="Y896" s="15">
        <v>42526</v>
      </c>
      <c r="Z896" t="str">
        <f t="shared" si="152"/>
        <v>May</v>
      </c>
      <c r="AA896" t="str">
        <f t="shared" si="153"/>
        <v>June</v>
      </c>
    </row>
    <row r="897" spans="1:27" ht="45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14" t="s">
        <v>8221</v>
      </c>
      <c r="G897" t="s">
        <v>8224</v>
      </c>
      <c r="H897" t="s">
        <v>8246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143"/>
        <v>2.4375</v>
      </c>
      <c r="P897" s="6">
        <f t="shared" si="144"/>
        <v>27.857142857142858</v>
      </c>
      <c r="Q897" t="str">
        <f t="shared" si="145"/>
        <v>music</v>
      </c>
      <c r="R897" t="str">
        <f t="shared" si="146"/>
        <v>indie rock</v>
      </c>
      <c r="S897" s="28">
        <f t="shared" si="147"/>
        <v>40430.919317129628</v>
      </c>
      <c r="T897" s="28">
        <f t="shared" si="148"/>
        <v>40475.919317129628</v>
      </c>
      <c r="U897">
        <f t="shared" si="149"/>
        <v>2010</v>
      </c>
      <c r="V897" s="15">
        <f t="shared" si="150"/>
        <v>40430</v>
      </c>
      <c r="W897" s="15">
        <f t="shared" si="151"/>
        <v>40475</v>
      </c>
      <c r="X897" s="15">
        <v>40430</v>
      </c>
      <c r="Y897" s="15">
        <v>40475</v>
      </c>
      <c r="Z897" t="str">
        <f t="shared" si="152"/>
        <v>September</v>
      </c>
      <c r="AA897" t="str">
        <f t="shared" si="153"/>
        <v>October</v>
      </c>
    </row>
    <row r="898" spans="1:27" ht="45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14" t="s">
        <v>8221</v>
      </c>
      <c r="G898" t="s">
        <v>8224</v>
      </c>
      <c r="H898" t="s">
        <v>8246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ref="O898:O961" si="154">SUM(E898/D898)*100</f>
        <v>40</v>
      </c>
      <c r="P898" s="6">
        <f t="shared" ref="P898:P961" si="155">SUM(E898/L898)</f>
        <v>44.444444444444443</v>
      </c>
      <c r="Q898" t="str">
        <f t="shared" si="145"/>
        <v>music</v>
      </c>
      <c r="R898" t="str">
        <f t="shared" si="146"/>
        <v>indie rock</v>
      </c>
      <c r="S898" s="28">
        <f t="shared" si="147"/>
        <v>42218.66465277777</v>
      </c>
      <c r="T898" s="28">
        <f t="shared" si="148"/>
        <v>42243.958333333336</v>
      </c>
      <c r="U898">
        <f t="shared" si="149"/>
        <v>2015</v>
      </c>
      <c r="V898" s="15">
        <f t="shared" si="150"/>
        <v>42218</v>
      </c>
      <c r="W898" s="15">
        <f t="shared" si="151"/>
        <v>42243</v>
      </c>
      <c r="X898" s="15">
        <v>42218</v>
      </c>
      <c r="Y898" s="15">
        <v>42243</v>
      </c>
      <c r="Z898" t="str">
        <f t="shared" si="152"/>
        <v>August</v>
      </c>
      <c r="AA898" t="str">
        <f t="shared" si="153"/>
        <v>August</v>
      </c>
    </row>
    <row r="899" spans="1:27" ht="45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14" t="s">
        <v>8221</v>
      </c>
      <c r="G899" t="s">
        <v>8224</v>
      </c>
      <c r="H899" t="s">
        <v>8246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si="154"/>
        <v>0</v>
      </c>
      <c r="P899" s="6" t="e">
        <f t="shared" si="155"/>
        <v>#DIV/0!</v>
      </c>
      <c r="Q899" t="str">
        <f t="shared" ref="Q899:Q962" si="156">LEFT(N899,FIND("/", N899) - 1)</f>
        <v>music</v>
      </c>
      <c r="R899" t="str">
        <f t="shared" ref="R899:R962" si="157">RIGHT(N899,LEN(N899) - FIND("/",N899))</f>
        <v>indie rock</v>
      </c>
      <c r="S899" s="28">
        <f t="shared" ref="S899:S962" si="158">(J899/86400)+25569+(-5/24)</f>
        <v>41211.480416666665</v>
      </c>
      <c r="T899" s="28">
        <f t="shared" ref="T899:T962" si="159">(I899/86400)+25569+(-5/24)</f>
        <v>41241.52208333333</v>
      </c>
      <c r="U899">
        <f t="shared" ref="U899:U962" si="160">YEAR(S899)</f>
        <v>2012</v>
      </c>
      <c r="V899" s="15">
        <f t="shared" ref="V899:V962" si="161">INT(S899)</f>
        <v>41211</v>
      </c>
      <c r="W899" s="15">
        <f t="shared" ref="W899:W962" si="162">INT(T899)</f>
        <v>41241</v>
      </c>
      <c r="X899" s="15">
        <v>41211</v>
      </c>
      <c r="Y899" s="15">
        <v>41241</v>
      </c>
      <c r="Z899" t="str">
        <f t="shared" ref="Z899:Z962" si="163">TEXT(V899, "mmmm")</f>
        <v>October</v>
      </c>
      <c r="AA899" t="str">
        <f t="shared" ref="AA899:AA962" si="164">TEXT(W899, "mmmm")</f>
        <v>November</v>
      </c>
    </row>
    <row r="900" spans="1:27" ht="45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14" t="s">
        <v>8221</v>
      </c>
      <c r="G900" t="s">
        <v>8224</v>
      </c>
      <c r="H900" t="s">
        <v>8246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154"/>
        <v>2.8000000000000003</v>
      </c>
      <c r="P900" s="6">
        <f t="shared" si="155"/>
        <v>35</v>
      </c>
      <c r="Q900" t="str">
        <f t="shared" si="156"/>
        <v>music</v>
      </c>
      <c r="R900" t="str">
        <f t="shared" si="157"/>
        <v>indie rock</v>
      </c>
      <c r="S900" s="28">
        <f t="shared" si="158"/>
        <v>40878.549884259257</v>
      </c>
      <c r="T900" s="28">
        <f t="shared" si="159"/>
        <v>40923.549884259257</v>
      </c>
      <c r="U900">
        <f t="shared" si="160"/>
        <v>2011</v>
      </c>
      <c r="V900" s="15">
        <f t="shared" si="161"/>
        <v>40878</v>
      </c>
      <c r="W900" s="15">
        <f t="shared" si="162"/>
        <v>40923</v>
      </c>
      <c r="X900" s="15">
        <v>40878</v>
      </c>
      <c r="Y900" s="15">
        <v>40923</v>
      </c>
      <c r="Z900" t="str">
        <f t="shared" si="163"/>
        <v>December</v>
      </c>
      <c r="AA900" t="str">
        <f t="shared" si="164"/>
        <v>January</v>
      </c>
    </row>
    <row r="901" spans="1:27" ht="45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14" t="s">
        <v>8221</v>
      </c>
      <c r="G901" t="s">
        <v>8224</v>
      </c>
      <c r="H901" t="s">
        <v>8246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154"/>
        <v>37.333333333333336</v>
      </c>
      <c r="P901" s="6">
        <f t="shared" si="155"/>
        <v>35</v>
      </c>
      <c r="Q901" t="str">
        <f t="shared" si="156"/>
        <v>music</v>
      </c>
      <c r="R901" t="str">
        <f t="shared" si="157"/>
        <v>indie rock</v>
      </c>
      <c r="S901" s="28">
        <f t="shared" si="158"/>
        <v>40645.890763888885</v>
      </c>
      <c r="T901" s="28">
        <f t="shared" si="159"/>
        <v>40690.890763888885</v>
      </c>
      <c r="U901">
        <f t="shared" si="160"/>
        <v>2011</v>
      </c>
      <c r="V901" s="15">
        <f t="shared" si="161"/>
        <v>40645</v>
      </c>
      <c r="W901" s="15">
        <f t="shared" si="162"/>
        <v>40690</v>
      </c>
      <c r="X901" s="15">
        <v>40645</v>
      </c>
      <c r="Y901" s="15">
        <v>40690</v>
      </c>
      <c r="Z901" t="str">
        <f t="shared" si="163"/>
        <v>April</v>
      </c>
      <c r="AA901" t="str">
        <f t="shared" si="164"/>
        <v>May</v>
      </c>
    </row>
    <row r="902" spans="1:27" ht="30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14" t="s">
        <v>8221</v>
      </c>
      <c r="G902" t="s">
        <v>8224</v>
      </c>
      <c r="H902" t="s">
        <v>8246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154"/>
        <v>0.42</v>
      </c>
      <c r="P902" s="6">
        <f t="shared" si="155"/>
        <v>10.5</v>
      </c>
      <c r="Q902" t="str">
        <f t="shared" si="156"/>
        <v>music</v>
      </c>
      <c r="R902" t="str">
        <f t="shared" si="157"/>
        <v>jazz</v>
      </c>
      <c r="S902" s="28">
        <f t="shared" si="158"/>
        <v>42429.641226851854</v>
      </c>
      <c r="T902" s="28">
        <f t="shared" si="159"/>
        <v>42459.599560185183</v>
      </c>
      <c r="U902">
        <f t="shared" si="160"/>
        <v>2016</v>
      </c>
      <c r="V902" s="15">
        <f t="shared" si="161"/>
        <v>42429</v>
      </c>
      <c r="W902" s="15">
        <f t="shared" si="162"/>
        <v>42459</v>
      </c>
      <c r="X902" s="15">
        <v>42429</v>
      </c>
      <c r="Y902" s="15">
        <v>42459</v>
      </c>
      <c r="Z902" t="str">
        <f t="shared" si="163"/>
        <v>February</v>
      </c>
      <c r="AA902" t="str">
        <f t="shared" si="164"/>
        <v>March</v>
      </c>
    </row>
    <row r="903" spans="1:27" ht="60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14" t="s">
        <v>8221</v>
      </c>
      <c r="G903" t="s">
        <v>8224</v>
      </c>
      <c r="H903" t="s">
        <v>8246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154"/>
        <v>0</v>
      </c>
      <c r="P903" s="6" t="e">
        <f t="shared" si="155"/>
        <v>#DIV/0!</v>
      </c>
      <c r="Q903" t="str">
        <f t="shared" si="156"/>
        <v>music</v>
      </c>
      <c r="R903" t="str">
        <f t="shared" si="157"/>
        <v>jazz</v>
      </c>
      <c r="S903" s="28">
        <f t="shared" si="158"/>
        <v>40291.603171296294</v>
      </c>
      <c r="T903" s="28">
        <f t="shared" si="159"/>
        <v>40337.59097222222</v>
      </c>
      <c r="U903">
        <f t="shared" si="160"/>
        <v>2010</v>
      </c>
      <c r="V903" s="15">
        <f t="shared" si="161"/>
        <v>40291</v>
      </c>
      <c r="W903" s="15">
        <f t="shared" si="162"/>
        <v>40337</v>
      </c>
      <c r="X903" s="15">
        <v>40291</v>
      </c>
      <c r="Y903" s="15">
        <v>40337</v>
      </c>
      <c r="Z903" t="str">
        <f t="shared" si="163"/>
        <v>April</v>
      </c>
      <c r="AA903" t="str">
        <f t="shared" si="164"/>
        <v>June</v>
      </c>
    </row>
    <row r="904" spans="1:27" ht="45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14" t="s">
        <v>8221</v>
      </c>
      <c r="G904" t="s">
        <v>8224</v>
      </c>
      <c r="H904" t="s">
        <v>8246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154"/>
        <v>0.3</v>
      </c>
      <c r="P904" s="6">
        <f t="shared" si="155"/>
        <v>30</v>
      </c>
      <c r="Q904" t="str">
        <f t="shared" si="156"/>
        <v>music</v>
      </c>
      <c r="R904" t="str">
        <f t="shared" si="157"/>
        <v>jazz</v>
      </c>
      <c r="S904" s="28">
        <f t="shared" si="158"/>
        <v>41829.757199074069</v>
      </c>
      <c r="T904" s="28">
        <f t="shared" si="159"/>
        <v>41881.4375</v>
      </c>
      <c r="U904">
        <f t="shared" si="160"/>
        <v>2014</v>
      </c>
      <c r="V904" s="15">
        <f t="shared" si="161"/>
        <v>41829</v>
      </c>
      <c r="W904" s="15">
        <f t="shared" si="162"/>
        <v>41881</v>
      </c>
      <c r="X904" s="15">
        <v>41829</v>
      </c>
      <c r="Y904" s="15">
        <v>41881</v>
      </c>
      <c r="Z904" t="str">
        <f t="shared" si="163"/>
        <v>July</v>
      </c>
      <c r="AA904" t="str">
        <f t="shared" si="164"/>
        <v>August</v>
      </c>
    </row>
    <row r="905" spans="1:27" ht="45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14" t="s">
        <v>8221</v>
      </c>
      <c r="G905" t="s">
        <v>8224</v>
      </c>
      <c r="H905" t="s">
        <v>8246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154"/>
        <v>3.2</v>
      </c>
      <c r="P905" s="6">
        <f t="shared" si="155"/>
        <v>40</v>
      </c>
      <c r="Q905" t="str">
        <f t="shared" si="156"/>
        <v>music</v>
      </c>
      <c r="R905" t="str">
        <f t="shared" si="157"/>
        <v>jazz</v>
      </c>
      <c r="S905" s="28">
        <f t="shared" si="158"/>
        <v>41149.587731481479</v>
      </c>
      <c r="T905" s="28">
        <f t="shared" si="159"/>
        <v>41174.892361111109</v>
      </c>
      <c r="U905">
        <f t="shared" si="160"/>
        <v>2012</v>
      </c>
      <c r="V905" s="15">
        <f t="shared" si="161"/>
        <v>41149</v>
      </c>
      <c r="W905" s="15">
        <f t="shared" si="162"/>
        <v>41174</v>
      </c>
      <c r="X905" s="15">
        <v>41149</v>
      </c>
      <c r="Y905" s="15">
        <v>41174</v>
      </c>
      <c r="Z905" t="str">
        <f t="shared" si="163"/>
        <v>August</v>
      </c>
      <c r="AA905" t="str">
        <f t="shared" si="164"/>
        <v>September</v>
      </c>
    </row>
    <row r="906" spans="1:27" ht="45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14" t="s">
        <v>8221</v>
      </c>
      <c r="G906" t="s">
        <v>8224</v>
      </c>
      <c r="H906" t="s">
        <v>8246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154"/>
        <v>0.30199999999999999</v>
      </c>
      <c r="P906" s="6">
        <f t="shared" si="155"/>
        <v>50.333333333333336</v>
      </c>
      <c r="Q906" t="str">
        <f t="shared" si="156"/>
        <v>music</v>
      </c>
      <c r="R906" t="str">
        <f t="shared" si="157"/>
        <v>jazz</v>
      </c>
      <c r="S906" s="28">
        <f t="shared" si="158"/>
        <v>42341.87195601852</v>
      </c>
      <c r="T906" s="28">
        <f t="shared" si="159"/>
        <v>42371.87195601852</v>
      </c>
      <c r="U906">
        <f t="shared" si="160"/>
        <v>2015</v>
      </c>
      <c r="V906" s="15">
        <f t="shared" si="161"/>
        <v>42341</v>
      </c>
      <c r="W906" s="15">
        <f t="shared" si="162"/>
        <v>42371</v>
      </c>
      <c r="X906" s="15">
        <v>42341</v>
      </c>
      <c r="Y906" s="15">
        <v>42371</v>
      </c>
      <c r="Z906" t="str">
        <f t="shared" si="163"/>
        <v>December</v>
      </c>
      <c r="AA906" t="str">
        <f t="shared" si="164"/>
        <v>January</v>
      </c>
    </row>
    <row r="907" spans="1:27" ht="45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14" t="s">
        <v>8221</v>
      </c>
      <c r="G907" t="s">
        <v>8224</v>
      </c>
      <c r="H907" t="s">
        <v>8246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154"/>
        <v>3.0153846153846153</v>
      </c>
      <c r="P907" s="6">
        <f t="shared" si="155"/>
        <v>32.666666666666664</v>
      </c>
      <c r="Q907" t="str">
        <f t="shared" si="156"/>
        <v>music</v>
      </c>
      <c r="R907" t="str">
        <f t="shared" si="157"/>
        <v>jazz</v>
      </c>
      <c r="S907" s="28">
        <f t="shared" si="158"/>
        <v>40507.031550925924</v>
      </c>
      <c r="T907" s="28">
        <f t="shared" si="159"/>
        <v>40567.031550925924</v>
      </c>
      <c r="U907">
        <f t="shared" si="160"/>
        <v>2010</v>
      </c>
      <c r="V907" s="15">
        <f t="shared" si="161"/>
        <v>40507</v>
      </c>
      <c r="W907" s="15">
        <f t="shared" si="162"/>
        <v>40567</v>
      </c>
      <c r="X907" s="15">
        <v>40507</v>
      </c>
      <c r="Y907" s="15">
        <v>40567</v>
      </c>
      <c r="Z907" t="str">
        <f t="shared" si="163"/>
        <v>November</v>
      </c>
      <c r="AA907" t="str">
        <f t="shared" si="164"/>
        <v>January</v>
      </c>
    </row>
    <row r="908" spans="1:27" ht="30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14" t="s">
        <v>8221</v>
      </c>
      <c r="G908" t="s">
        <v>8224</v>
      </c>
      <c r="H908" t="s">
        <v>8246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154"/>
        <v>0</v>
      </c>
      <c r="P908" s="6" t="e">
        <f t="shared" si="155"/>
        <v>#DIV/0!</v>
      </c>
      <c r="Q908" t="str">
        <f t="shared" si="156"/>
        <v>music</v>
      </c>
      <c r="R908" t="str">
        <f t="shared" si="157"/>
        <v>jazz</v>
      </c>
      <c r="S908" s="28">
        <f t="shared" si="158"/>
        <v>41680.981365740736</v>
      </c>
      <c r="T908" s="28">
        <f t="shared" si="159"/>
        <v>41710.939699074072</v>
      </c>
      <c r="U908">
        <f t="shared" si="160"/>
        <v>2014</v>
      </c>
      <c r="V908" s="15">
        <f t="shared" si="161"/>
        <v>41680</v>
      </c>
      <c r="W908" s="15">
        <f t="shared" si="162"/>
        <v>41710</v>
      </c>
      <c r="X908" s="15">
        <v>41680</v>
      </c>
      <c r="Y908" s="15">
        <v>41710</v>
      </c>
      <c r="Z908" t="str">
        <f t="shared" si="163"/>
        <v>February</v>
      </c>
      <c r="AA908" t="str">
        <f t="shared" si="164"/>
        <v>March</v>
      </c>
    </row>
    <row r="909" spans="1:27" ht="30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14" t="s">
        <v>8221</v>
      </c>
      <c r="G909" t="s">
        <v>8224</v>
      </c>
      <c r="H909" t="s">
        <v>8246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154"/>
        <v>0</v>
      </c>
      <c r="P909" s="6" t="e">
        <f t="shared" si="155"/>
        <v>#DIV/0!</v>
      </c>
      <c r="Q909" t="str">
        <f t="shared" si="156"/>
        <v>music</v>
      </c>
      <c r="R909" t="str">
        <f t="shared" si="157"/>
        <v>jazz</v>
      </c>
      <c r="S909" s="28">
        <f t="shared" si="158"/>
        <v>40766.9840625</v>
      </c>
      <c r="T909" s="28">
        <f t="shared" si="159"/>
        <v>40796.9840625</v>
      </c>
      <c r="U909">
        <f t="shared" si="160"/>
        <v>2011</v>
      </c>
      <c r="V909" s="15">
        <f t="shared" si="161"/>
        <v>40766</v>
      </c>
      <c r="W909" s="15">
        <f t="shared" si="162"/>
        <v>40796</v>
      </c>
      <c r="X909" s="15">
        <v>40766</v>
      </c>
      <c r="Y909" s="15">
        <v>40796</v>
      </c>
      <c r="Z909" t="str">
        <f t="shared" si="163"/>
        <v>August</v>
      </c>
      <c r="AA909" t="str">
        <f t="shared" si="164"/>
        <v>September</v>
      </c>
    </row>
    <row r="910" spans="1:27" ht="45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14" t="s">
        <v>8221</v>
      </c>
      <c r="G910" t="s">
        <v>8224</v>
      </c>
      <c r="H910" t="s">
        <v>8246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154"/>
        <v>0</v>
      </c>
      <c r="P910" s="6" t="e">
        <f t="shared" si="155"/>
        <v>#DIV/0!</v>
      </c>
      <c r="Q910" t="str">
        <f t="shared" si="156"/>
        <v>music</v>
      </c>
      <c r="R910" t="str">
        <f t="shared" si="157"/>
        <v>jazz</v>
      </c>
      <c r="S910" s="28">
        <f t="shared" si="158"/>
        <v>40340.593229166661</v>
      </c>
      <c r="T910" s="28">
        <f t="shared" si="159"/>
        <v>40385.999305555553</v>
      </c>
      <c r="U910">
        <f t="shared" si="160"/>
        <v>2010</v>
      </c>
      <c r="V910" s="15">
        <f t="shared" si="161"/>
        <v>40340</v>
      </c>
      <c r="W910" s="15">
        <f t="shared" si="162"/>
        <v>40385</v>
      </c>
      <c r="X910" s="15">
        <v>40340</v>
      </c>
      <c r="Y910" s="15">
        <v>40385</v>
      </c>
      <c r="Z910" t="str">
        <f t="shared" si="163"/>
        <v>June</v>
      </c>
      <c r="AA910" t="str">
        <f t="shared" si="164"/>
        <v>July</v>
      </c>
    </row>
    <row r="911" spans="1:27" ht="45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14" t="s">
        <v>8221</v>
      </c>
      <c r="G911" t="s">
        <v>8224</v>
      </c>
      <c r="H911" t="s">
        <v>8246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154"/>
        <v>3.25</v>
      </c>
      <c r="P911" s="6">
        <f t="shared" si="155"/>
        <v>65</v>
      </c>
      <c r="Q911" t="str">
        <f t="shared" si="156"/>
        <v>music</v>
      </c>
      <c r="R911" t="str">
        <f t="shared" si="157"/>
        <v>jazz</v>
      </c>
      <c r="S911" s="28">
        <f t="shared" si="158"/>
        <v>41081.481944444444</v>
      </c>
      <c r="T911" s="28">
        <f t="shared" si="159"/>
        <v>41112.958333333328</v>
      </c>
      <c r="U911">
        <f t="shared" si="160"/>
        <v>2012</v>
      </c>
      <c r="V911" s="15">
        <f t="shared" si="161"/>
        <v>41081</v>
      </c>
      <c r="W911" s="15">
        <f t="shared" si="162"/>
        <v>41112</v>
      </c>
      <c r="X911" s="15">
        <v>41081</v>
      </c>
      <c r="Y911" s="15">
        <v>41112</v>
      </c>
      <c r="Z911" t="str">
        <f t="shared" si="163"/>
        <v>June</v>
      </c>
      <c r="AA911" t="str">
        <f t="shared" si="164"/>
        <v>July</v>
      </c>
    </row>
    <row r="912" spans="1:27" ht="45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14" t="s">
        <v>8221</v>
      </c>
      <c r="G912" t="s">
        <v>8225</v>
      </c>
      <c r="H912" t="s">
        <v>8247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154"/>
        <v>22.363636363636363</v>
      </c>
      <c r="P912" s="6">
        <f t="shared" si="155"/>
        <v>24.6</v>
      </c>
      <c r="Q912" t="str">
        <f t="shared" si="156"/>
        <v>music</v>
      </c>
      <c r="R912" t="str">
        <f t="shared" si="157"/>
        <v>jazz</v>
      </c>
      <c r="S912" s="28">
        <f t="shared" si="158"/>
        <v>42737.337025462963</v>
      </c>
      <c r="T912" s="28">
        <f t="shared" si="159"/>
        <v>42797.337025462963</v>
      </c>
      <c r="U912">
        <f t="shared" si="160"/>
        <v>2017</v>
      </c>
      <c r="V912" s="15">
        <f t="shared" si="161"/>
        <v>42737</v>
      </c>
      <c r="W912" s="15">
        <f t="shared" si="162"/>
        <v>42797</v>
      </c>
      <c r="X912" s="15">
        <v>42737</v>
      </c>
      <c r="Y912" s="15">
        <v>42797</v>
      </c>
      <c r="Z912" t="str">
        <f t="shared" si="163"/>
        <v>January</v>
      </c>
      <c r="AA912" t="str">
        <f t="shared" si="164"/>
        <v>March</v>
      </c>
    </row>
    <row r="913" spans="1:27" ht="45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14" t="s">
        <v>8221</v>
      </c>
      <c r="G913" t="s">
        <v>8224</v>
      </c>
      <c r="H913" t="s">
        <v>8246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154"/>
        <v>0</v>
      </c>
      <c r="P913" s="6" t="e">
        <f t="shared" si="155"/>
        <v>#DIV/0!</v>
      </c>
      <c r="Q913" t="str">
        <f t="shared" si="156"/>
        <v>music</v>
      </c>
      <c r="R913" t="str">
        <f t="shared" si="157"/>
        <v>jazz</v>
      </c>
      <c r="S913" s="28">
        <f t="shared" si="158"/>
        <v>41641.796817129631</v>
      </c>
      <c r="T913" s="28">
        <f t="shared" si="159"/>
        <v>41662.796817129631</v>
      </c>
      <c r="U913">
        <f t="shared" si="160"/>
        <v>2014</v>
      </c>
      <c r="V913" s="15">
        <f t="shared" si="161"/>
        <v>41641</v>
      </c>
      <c r="W913" s="15">
        <f t="shared" si="162"/>
        <v>41662</v>
      </c>
      <c r="X913" s="15">
        <v>41641</v>
      </c>
      <c r="Y913" s="15">
        <v>41662</v>
      </c>
      <c r="Z913" t="str">
        <f t="shared" si="163"/>
        <v>January</v>
      </c>
      <c r="AA913" t="str">
        <f t="shared" si="164"/>
        <v>January</v>
      </c>
    </row>
    <row r="914" spans="1:27" ht="45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14" t="s">
        <v>8221</v>
      </c>
      <c r="G914" t="s">
        <v>8224</v>
      </c>
      <c r="H914" t="s">
        <v>8246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154"/>
        <v>0.85714285714285721</v>
      </c>
      <c r="P914" s="6">
        <f t="shared" si="155"/>
        <v>15</v>
      </c>
      <c r="Q914" t="str">
        <f t="shared" si="156"/>
        <v>music</v>
      </c>
      <c r="R914" t="str">
        <f t="shared" si="157"/>
        <v>jazz</v>
      </c>
      <c r="S914" s="28">
        <f t="shared" si="158"/>
        <v>41193.901006944441</v>
      </c>
      <c r="T914" s="28">
        <f t="shared" si="159"/>
        <v>41253.942673611113</v>
      </c>
      <c r="U914">
        <f t="shared" si="160"/>
        <v>2012</v>
      </c>
      <c r="V914" s="15">
        <f t="shared" si="161"/>
        <v>41193</v>
      </c>
      <c r="W914" s="15">
        <f t="shared" si="162"/>
        <v>41253</v>
      </c>
      <c r="X914" s="15">
        <v>41193</v>
      </c>
      <c r="Y914" s="15">
        <v>41253</v>
      </c>
      <c r="Z914" t="str">
        <f t="shared" si="163"/>
        <v>October</v>
      </c>
      <c r="AA914" t="str">
        <f t="shared" si="164"/>
        <v>December</v>
      </c>
    </row>
    <row r="915" spans="1:27" ht="45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14" t="s">
        <v>8221</v>
      </c>
      <c r="G915" t="s">
        <v>8224</v>
      </c>
      <c r="H915" t="s">
        <v>8246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154"/>
        <v>6.6066666666666665</v>
      </c>
      <c r="P915" s="6">
        <f t="shared" si="155"/>
        <v>82.583333333333329</v>
      </c>
      <c r="Q915" t="str">
        <f t="shared" si="156"/>
        <v>music</v>
      </c>
      <c r="R915" t="str">
        <f t="shared" si="157"/>
        <v>jazz</v>
      </c>
      <c r="S915" s="28">
        <f t="shared" si="158"/>
        <v>41003.930775462963</v>
      </c>
      <c r="T915" s="28">
        <f t="shared" si="159"/>
        <v>41033.930775462963</v>
      </c>
      <c r="U915">
        <f t="shared" si="160"/>
        <v>2012</v>
      </c>
      <c r="V915" s="15">
        <f t="shared" si="161"/>
        <v>41003</v>
      </c>
      <c r="W915" s="15">
        <f t="shared" si="162"/>
        <v>41033</v>
      </c>
      <c r="X915" s="15">
        <v>41003</v>
      </c>
      <c r="Y915" s="15">
        <v>41033</v>
      </c>
      <c r="Z915" t="str">
        <f t="shared" si="163"/>
        <v>April</v>
      </c>
      <c r="AA915" t="str">
        <f t="shared" si="164"/>
        <v>May</v>
      </c>
    </row>
    <row r="916" spans="1:27" ht="45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14" t="s">
        <v>8221</v>
      </c>
      <c r="G916" t="s">
        <v>8224</v>
      </c>
      <c r="H916" t="s">
        <v>8246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154"/>
        <v>0</v>
      </c>
      <c r="P916" s="6" t="e">
        <f t="shared" si="155"/>
        <v>#DIV/0!</v>
      </c>
      <c r="Q916" t="str">
        <f t="shared" si="156"/>
        <v>music</v>
      </c>
      <c r="R916" t="str">
        <f t="shared" si="157"/>
        <v>jazz</v>
      </c>
      <c r="S916" s="28">
        <f t="shared" si="158"/>
        <v>41116.554942129624</v>
      </c>
      <c r="T916" s="28">
        <f t="shared" si="159"/>
        <v>41146.554942129624</v>
      </c>
      <c r="U916">
        <f t="shared" si="160"/>
        <v>2012</v>
      </c>
      <c r="V916" s="15">
        <f t="shared" si="161"/>
        <v>41116</v>
      </c>
      <c r="W916" s="15">
        <f t="shared" si="162"/>
        <v>41146</v>
      </c>
      <c r="X916" s="15">
        <v>41116</v>
      </c>
      <c r="Y916" s="15">
        <v>41146</v>
      </c>
      <c r="Z916" t="str">
        <f t="shared" si="163"/>
        <v>July</v>
      </c>
      <c r="AA916" t="str">
        <f t="shared" si="164"/>
        <v>August</v>
      </c>
    </row>
    <row r="917" spans="1:27" ht="45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14" t="s">
        <v>8221</v>
      </c>
      <c r="G917" t="s">
        <v>8224</v>
      </c>
      <c r="H917" t="s">
        <v>8246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154"/>
        <v>5.7692307692307692</v>
      </c>
      <c r="P917" s="6">
        <f t="shared" si="155"/>
        <v>41.666666666666664</v>
      </c>
      <c r="Q917" t="str">
        <f t="shared" si="156"/>
        <v>music</v>
      </c>
      <c r="R917" t="str">
        <f t="shared" si="157"/>
        <v>jazz</v>
      </c>
      <c r="S917" s="28">
        <f t="shared" si="158"/>
        <v>40937.471226851849</v>
      </c>
      <c r="T917" s="28">
        <f t="shared" si="159"/>
        <v>40968.999305555553</v>
      </c>
      <c r="U917">
        <f t="shared" si="160"/>
        <v>2012</v>
      </c>
      <c r="V917" s="15">
        <f t="shared" si="161"/>
        <v>40937</v>
      </c>
      <c r="W917" s="15">
        <f t="shared" si="162"/>
        <v>40968</v>
      </c>
      <c r="X917" s="15">
        <v>40937</v>
      </c>
      <c r="Y917" s="15">
        <v>40968</v>
      </c>
      <c r="Z917" t="str">
        <f t="shared" si="163"/>
        <v>January</v>
      </c>
      <c r="AA917" t="str">
        <f t="shared" si="164"/>
        <v>February</v>
      </c>
    </row>
    <row r="918" spans="1:27" ht="45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14" t="s">
        <v>8221</v>
      </c>
      <c r="G918" t="s">
        <v>8224</v>
      </c>
      <c r="H918" t="s">
        <v>8246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154"/>
        <v>0</v>
      </c>
      <c r="P918" s="6" t="e">
        <f t="shared" si="155"/>
        <v>#DIV/0!</v>
      </c>
      <c r="Q918" t="str">
        <f t="shared" si="156"/>
        <v>music</v>
      </c>
      <c r="R918" t="str">
        <f t="shared" si="157"/>
        <v>jazz</v>
      </c>
      <c r="S918" s="28">
        <f t="shared" si="158"/>
        <v>40434.645069444443</v>
      </c>
      <c r="T918" s="28">
        <f t="shared" si="159"/>
        <v>40473</v>
      </c>
      <c r="U918">
        <f t="shared" si="160"/>
        <v>2010</v>
      </c>
      <c r="V918" s="15">
        <f t="shared" si="161"/>
        <v>40434</v>
      </c>
      <c r="W918" s="15">
        <f t="shared" si="162"/>
        <v>40473</v>
      </c>
      <c r="X918" s="15">
        <v>40434</v>
      </c>
      <c r="Y918" s="15">
        <v>40473</v>
      </c>
      <c r="Z918" t="str">
        <f t="shared" si="163"/>
        <v>September</v>
      </c>
      <c r="AA918" t="str">
        <f t="shared" si="164"/>
        <v>October</v>
      </c>
    </row>
    <row r="919" spans="1:27" ht="45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14" t="s">
        <v>8221</v>
      </c>
      <c r="G919" t="s">
        <v>8224</v>
      </c>
      <c r="H919" t="s">
        <v>8246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154"/>
        <v>0.6</v>
      </c>
      <c r="P919" s="6">
        <f t="shared" si="155"/>
        <v>30</v>
      </c>
      <c r="Q919" t="str">
        <f t="shared" si="156"/>
        <v>music</v>
      </c>
      <c r="R919" t="str">
        <f t="shared" si="157"/>
        <v>jazz</v>
      </c>
      <c r="S919" s="28">
        <f t="shared" si="158"/>
        <v>41802.735300925924</v>
      </c>
      <c r="T919" s="28">
        <f t="shared" si="159"/>
        <v>41833.895833333328</v>
      </c>
      <c r="U919">
        <f t="shared" si="160"/>
        <v>2014</v>
      </c>
      <c r="V919" s="15">
        <f t="shared" si="161"/>
        <v>41802</v>
      </c>
      <c r="W919" s="15">
        <f t="shared" si="162"/>
        <v>41833</v>
      </c>
      <c r="X919" s="15">
        <v>41802</v>
      </c>
      <c r="Y919" s="15">
        <v>41833</v>
      </c>
      <c r="Z919" t="str">
        <f t="shared" si="163"/>
        <v>June</v>
      </c>
      <c r="AA919" t="str">
        <f t="shared" si="164"/>
        <v>July</v>
      </c>
    </row>
    <row r="920" spans="1:27" ht="45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14" t="s">
        <v>8221</v>
      </c>
      <c r="G920" t="s">
        <v>8225</v>
      </c>
      <c r="H920" t="s">
        <v>8247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154"/>
        <v>5.0256410256410255</v>
      </c>
      <c r="P920" s="6">
        <f t="shared" si="155"/>
        <v>19.600000000000001</v>
      </c>
      <c r="Q920" t="str">
        <f t="shared" si="156"/>
        <v>music</v>
      </c>
      <c r="R920" t="str">
        <f t="shared" si="157"/>
        <v>jazz</v>
      </c>
      <c r="S920" s="28">
        <f t="shared" si="158"/>
        <v>41944.707881944443</v>
      </c>
      <c r="T920" s="28">
        <f t="shared" si="159"/>
        <v>41974.749548611107</v>
      </c>
      <c r="U920">
        <f t="shared" si="160"/>
        <v>2014</v>
      </c>
      <c r="V920" s="15">
        <f t="shared" si="161"/>
        <v>41944</v>
      </c>
      <c r="W920" s="15">
        <f t="shared" si="162"/>
        <v>41974</v>
      </c>
      <c r="X920" s="15">
        <v>41944</v>
      </c>
      <c r="Y920" s="15">
        <v>41974</v>
      </c>
      <c r="Z920" t="str">
        <f t="shared" si="163"/>
        <v>November</v>
      </c>
      <c r="AA920" t="str">
        <f t="shared" si="164"/>
        <v>December</v>
      </c>
    </row>
    <row r="921" spans="1:27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14" t="s">
        <v>8221</v>
      </c>
      <c r="G921" t="s">
        <v>8224</v>
      </c>
      <c r="H921" t="s">
        <v>8246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154"/>
        <v>0.5</v>
      </c>
      <c r="P921" s="6">
        <f t="shared" si="155"/>
        <v>100</v>
      </c>
      <c r="Q921" t="str">
        <f t="shared" si="156"/>
        <v>music</v>
      </c>
      <c r="R921" t="str">
        <f t="shared" si="157"/>
        <v>jazz</v>
      </c>
      <c r="S921" s="28">
        <f t="shared" si="158"/>
        <v>41227.433391203704</v>
      </c>
      <c r="T921" s="28">
        <f t="shared" si="159"/>
        <v>41262.433391203704</v>
      </c>
      <c r="U921">
        <f t="shared" si="160"/>
        <v>2012</v>
      </c>
      <c r="V921" s="15">
        <f t="shared" si="161"/>
        <v>41227</v>
      </c>
      <c r="W921" s="15">
        <f t="shared" si="162"/>
        <v>41262</v>
      </c>
      <c r="X921" s="15">
        <v>41227</v>
      </c>
      <c r="Y921" s="15">
        <v>41262</v>
      </c>
      <c r="Z921" t="str">
        <f t="shared" si="163"/>
        <v>November</v>
      </c>
      <c r="AA921" t="str">
        <f t="shared" si="164"/>
        <v>December</v>
      </c>
    </row>
    <row r="922" spans="1:27" ht="45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14" t="s">
        <v>8221</v>
      </c>
      <c r="G922" t="s">
        <v>8224</v>
      </c>
      <c r="H922" t="s">
        <v>8246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154"/>
        <v>0</v>
      </c>
      <c r="P922" s="6" t="e">
        <f t="shared" si="155"/>
        <v>#DIV/0!</v>
      </c>
      <c r="Q922" t="str">
        <f t="shared" si="156"/>
        <v>music</v>
      </c>
      <c r="R922" t="str">
        <f t="shared" si="157"/>
        <v>jazz</v>
      </c>
      <c r="S922" s="28">
        <f t="shared" si="158"/>
        <v>41562.463217592587</v>
      </c>
      <c r="T922" s="28">
        <f t="shared" si="159"/>
        <v>41592.504884259259</v>
      </c>
      <c r="U922">
        <f t="shared" si="160"/>
        <v>2013</v>
      </c>
      <c r="V922" s="15">
        <f t="shared" si="161"/>
        <v>41562</v>
      </c>
      <c r="W922" s="15">
        <f t="shared" si="162"/>
        <v>41592</v>
      </c>
      <c r="X922" s="15">
        <v>41562</v>
      </c>
      <c r="Y922" s="15">
        <v>41592</v>
      </c>
      <c r="Z922" t="str">
        <f t="shared" si="163"/>
        <v>October</v>
      </c>
      <c r="AA922" t="str">
        <f t="shared" si="164"/>
        <v>November</v>
      </c>
    </row>
    <row r="923" spans="1:27" ht="45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14" t="s">
        <v>8221</v>
      </c>
      <c r="G923" t="s">
        <v>8224</v>
      </c>
      <c r="H923" t="s">
        <v>8246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154"/>
        <v>30.9</v>
      </c>
      <c r="P923" s="6">
        <f t="shared" si="155"/>
        <v>231.75</v>
      </c>
      <c r="Q923" t="str">
        <f t="shared" si="156"/>
        <v>music</v>
      </c>
      <c r="R923" t="str">
        <f t="shared" si="157"/>
        <v>jazz</v>
      </c>
      <c r="S923" s="28">
        <f t="shared" si="158"/>
        <v>40846.962685185186</v>
      </c>
      <c r="T923" s="28">
        <f t="shared" si="159"/>
        <v>40889.004351851851</v>
      </c>
      <c r="U923">
        <f t="shared" si="160"/>
        <v>2011</v>
      </c>
      <c r="V923" s="15">
        <f t="shared" si="161"/>
        <v>40846</v>
      </c>
      <c r="W923" s="15">
        <f t="shared" si="162"/>
        <v>40889</v>
      </c>
      <c r="X923" s="15">
        <v>40846</v>
      </c>
      <c r="Y923" s="15">
        <v>40889</v>
      </c>
      <c r="Z923" t="str">
        <f t="shared" si="163"/>
        <v>October</v>
      </c>
      <c r="AA923" t="str">
        <f t="shared" si="164"/>
        <v>December</v>
      </c>
    </row>
    <row r="924" spans="1:27" ht="45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14" t="s">
        <v>8221</v>
      </c>
      <c r="G924" t="s">
        <v>8224</v>
      </c>
      <c r="H924" t="s">
        <v>8246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154"/>
        <v>21.037037037037038</v>
      </c>
      <c r="P924" s="6">
        <f t="shared" si="155"/>
        <v>189.33333333333334</v>
      </c>
      <c r="Q924" t="str">
        <f t="shared" si="156"/>
        <v>music</v>
      </c>
      <c r="R924" t="str">
        <f t="shared" si="157"/>
        <v>jazz</v>
      </c>
      <c r="S924" s="28">
        <f t="shared" si="158"/>
        <v>41878.32167824074</v>
      </c>
      <c r="T924" s="28">
        <f t="shared" si="159"/>
        <v>41913.32167824074</v>
      </c>
      <c r="U924">
        <f t="shared" si="160"/>
        <v>2014</v>
      </c>
      <c r="V924" s="15">
        <f t="shared" si="161"/>
        <v>41878</v>
      </c>
      <c r="W924" s="15">
        <f t="shared" si="162"/>
        <v>41913</v>
      </c>
      <c r="X924" s="15">
        <v>41878</v>
      </c>
      <c r="Y924" s="15">
        <v>41913</v>
      </c>
      <c r="Z924" t="str">
        <f t="shared" si="163"/>
        <v>August</v>
      </c>
      <c r="AA924" t="str">
        <f t="shared" si="164"/>
        <v>October</v>
      </c>
    </row>
    <row r="925" spans="1:27" ht="45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14" t="s">
        <v>8221</v>
      </c>
      <c r="G925" t="s">
        <v>8224</v>
      </c>
      <c r="H925" t="s">
        <v>8246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154"/>
        <v>2.1999999999999997</v>
      </c>
      <c r="P925" s="6">
        <f t="shared" si="155"/>
        <v>55</v>
      </c>
      <c r="Q925" t="str">
        <f t="shared" si="156"/>
        <v>music</v>
      </c>
      <c r="R925" t="str">
        <f t="shared" si="157"/>
        <v>jazz</v>
      </c>
      <c r="S925" s="28">
        <f t="shared" si="158"/>
        <v>41934.751423611109</v>
      </c>
      <c r="T925" s="28">
        <f t="shared" si="159"/>
        <v>41964.793090277781</v>
      </c>
      <c r="U925">
        <f t="shared" si="160"/>
        <v>2014</v>
      </c>
      <c r="V925" s="15">
        <f t="shared" si="161"/>
        <v>41934</v>
      </c>
      <c r="W925" s="15">
        <f t="shared" si="162"/>
        <v>41964</v>
      </c>
      <c r="X925" s="15">
        <v>41934</v>
      </c>
      <c r="Y925" s="15">
        <v>41964</v>
      </c>
      <c r="Z925" t="str">
        <f t="shared" si="163"/>
        <v>October</v>
      </c>
      <c r="AA925" t="str">
        <f t="shared" si="164"/>
        <v>November</v>
      </c>
    </row>
    <row r="926" spans="1:27" ht="45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14" t="s">
        <v>8221</v>
      </c>
      <c r="G926" t="s">
        <v>8224</v>
      </c>
      <c r="H926" t="s">
        <v>8246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154"/>
        <v>10.9</v>
      </c>
      <c r="P926" s="6">
        <f t="shared" si="155"/>
        <v>21.8</v>
      </c>
      <c r="Q926" t="str">
        <f t="shared" si="156"/>
        <v>music</v>
      </c>
      <c r="R926" t="str">
        <f t="shared" si="157"/>
        <v>jazz</v>
      </c>
      <c r="S926" s="28">
        <f t="shared" si="158"/>
        <v>41288.734594907401</v>
      </c>
      <c r="T926" s="28">
        <f t="shared" si="159"/>
        <v>41318.734594907401</v>
      </c>
      <c r="U926">
        <f t="shared" si="160"/>
        <v>2013</v>
      </c>
      <c r="V926" s="15">
        <f t="shared" si="161"/>
        <v>41288</v>
      </c>
      <c r="W926" s="15">
        <f t="shared" si="162"/>
        <v>41318</v>
      </c>
      <c r="X926" s="15">
        <v>41288</v>
      </c>
      <c r="Y926" s="15">
        <v>41318</v>
      </c>
      <c r="Z926" t="str">
        <f t="shared" si="163"/>
        <v>January</v>
      </c>
      <c r="AA926" t="str">
        <f t="shared" si="164"/>
        <v>February</v>
      </c>
    </row>
    <row r="927" spans="1:27" ht="45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14" t="s">
        <v>8221</v>
      </c>
      <c r="G927" t="s">
        <v>8224</v>
      </c>
      <c r="H927" t="s">
        <v>8246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154"/>
        <v>2.666666666666667</v>
      </c>
      <c r="P927" s="6">
        <f t="shared" si="155"/>
        <v>32</v>
      </c>
      <c r="Q927" t="str">
        <f t="shared" si="156"/>
        <v>music</v>
      </c>
      <c r="R927" t="str">
        <f t="shared" si="157"/>
        <v>jazz</v>
      </c>
      <c r="S927" s="28">
        <f t="shared" si="158"/>
        <v>41575.672581018516</v>
      </c>
      <c r="T927" s="28">
        <f t="shared" si="159"/>
        <v>41605.71424768518</v>
      </c>
      <c r="U927">
        <f t="shared" si="160"/>
        <v>2013</v>
      </c>
      <c r="V927" s="15">
        <f t="shared" si="161"/>
        <v>41575</v>
      </c>
      <c r="W927" s="15">
        <f t="shared" si="162"/>
        <v>41605</v>
      </c>
      <c r="X927" s="15">
        <v>41575</v>
      </c>
      <c r="Y927" s="15">
        <v>41605</v>
      </c>
      <c r="Z927" t="str">
        <f t="shared" si="163"/>
        <v>October</v>
      </c>
      <c r="AA927" t="str">
        <f t="shared" si="164"/>
        <v>November</v>
      </c>
    </row>
    <row r="928" spans="1:27" ht="60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14" t="s">
        <v>8221</v>
      </c>
      <c r="G928" t="s">
        <v>8224</v>
      </c>
      <c r="H928" t="s">
        <v>8246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154"/>
        <v>0</v>
      </c>
      <c r="P928" s="6" t="e">
        <f t="shared" si="155"/>
        <v>#DIV/0!</v>
      </c>
      <c r="Q928" t="str">
        <f t="shared" si="156"/>
        <v>music</v>
      </c>
      <c r="R928" t="str">
        <f t="shared" si="157"/>
        <v>jazz</v>
      </c>
      <c r="S928" s="28">
        <f t="shared" si="158"/>
        <v>40337.811689814815</v>
      </c>
      <c r="T928" s="28">
        <f t="shared" si="159"/>
        <v>40367.736111111109</v>
      </c>
      <c r="U928">
        <f t="shared" si="160"/>
        <v>2010</v>
      </c>
      <c r="V928" s="15">
        <f t="shared" si="161"/>
        <v>40337</v>
      </c>
      <c r="W928" s="15">
        <f t="shared" si="162"/>
        <v>40367</v>
      </c>
      <c r="X928" s="15">
        <v>40337</v>
      </c>
      <c r="Y928" s="15">
        <v>40367</v>
      </c>
      <c r="Z928" t="str">
        <f t="shared" si="163"/>
        <v>June</v>
      </c>
      <c r="AA928" t="str">
        <f t="shared" si="164"/>
        <v>July</v>
      </c>
    </row>
    <row r="929" spans="1:27" ht="30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14" t="s">
        <v>8221</v>
      </c>
      <c r="G929" t="s">
        <v>8224</v>
      </c>
      <c r="H929" t="s">
        <v>8246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154"/>
        <v>0</v>
      </c>
      <c r="P929" s="6" t="e">
        <f t="shared" si="155"/>
        <v>#DIV/0!</v>
      </c>
      <c r="Q929" t="str">
        <f t="shared" si="156"/>
        <v>music</v>
      </c>
      <c r="R929" t="str">
        <f t="shared" si="157"/>
        <v>jazz</v>
      </c>
      <c r="S929" s="28">
        <f t="shared" si="158"/>
        <v>41013.614525462959</v>
      </c>
      <c r="T929" s="28">
        <f t="shared" si="159"/>
        <v>41043.614525462959</v>
      </c>
      <c r="U929">
        <f t="shared" si="160"/>
        <v>2012</v>
      </c>
      <c r="V929" s="15">
        <f t="shared" si="161"/>
        <v>41013</v>
      </c>
      <c r="W929" s="15">
        <f t="shared" si="162"/>
        <v>41043</v>
      </c>
      <c r="X929" s="15">
        <v>41013</v>
      </c>
      <c r="Y929" s="15">
        <v>41043</v>
      </c>
      <c r="Z929" t="str">
        <f t="shared" si="163"/>
        <v>April</v>
      </c>
      <c r="AA929" t="str">
        <f t="shared" si="164"/>
        <v>May</v>
      </c>
    </row>
    <row r="930" spans="1:27" ht="45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14" t="s">
        <v>8221</v>
      </c>
      <c r="G930" t="s">
        <v>8224</v>
      </c>
      <c r="H930" t="s">
        <v>8246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154"/>
        <v>10.86206896551724</v>
      </c>
      <c r="P930" s="6">
        <f t="shared" si="155"/>
        <v>56.25</v>
      </c>
      <c r="Q930" t="str">
        <f t="shared" si="156"/>
        <v>music</v>
      </c>
      <c r="R930" t="str">
        <f t="shared" si="157"/>
        <v>jazz</v>
      </c>
      <c r="S930" s="28">
        <f t="shared" si="158"/>
        <v>41180.654085648144</v>
      </c>
      <c r="T930" s="28">
        <f t="shared" si="159"/>
        <v>41230.791666666664</v>
      </c>
      <c r="U930">
        <f t="shared" si="160"/>
        <v>2012</v>
      </c>
      <c r="V930" s="15">
        <f t="shared" si="161"/>
        <v>41180</v>
      </c>
      <c r="W930" s="15">
        <f t="shared" si="162"/>
        <v>41230</v>
      </c>
      <c r="X930" s="15">
        <v>41180</v>
      </c>
      <c r="Y930" s="15">
        <v>41230</v>
      </c>
      <c r="Z930" t="str">
        <f t="shared" si="163"/>
        <v>September</v>
      </c>
      <c r="AA930" t="str">
        <f t="shared" si="164"/>
        <v>November</v>
      </c>
    </row>
    <row r="931" spans="1:27" ht="45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14" t="s">
        <v>8221</v>
      </c>
      <c r="G931" t="s">
        <v>8224</v>
      </c>
      <c r="H931" t="s">
        <v>8246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154"/>
        <v>0</v>
      </c>
      <c r="P931" s="6" t="e">
        <f t="shared" si="155"/>
        <v>#DIV/0!</v>
      </c>
      <c r="Q931" t="str">
        <f t="shared" si="156"/>
        <v>music</v>
      </c>
      <c r="R931" t="str">
        <f t="shared" si="157"/>
        <v>jazz</v>
      </c>
      <c r="S931" s="28">
        <f t="shared" si="158"/>
        <v>40978.029733796291</v>
      </c>
      <c r="T931" s="28">
        <f t="shared" si="159"/>
        <v>41007.988067129627</v>
      </c>
      <c r="U931">
        <f t="shared" si="160"/>
        <v>2012</v>
      </c>
      <c r="V931" s="15">
        <f t="shared" si="161"/>
        <v>40978</v>
      </c>
      <c r="W931" s="15">
        <f t="shared" si="162"/>
        <v>41007</v>
      </c>
      <c r="X931" s="15">
        <v>40978</v>
      </c>
      <c r="Y931" s="15">
        <v>41007</v>
      </c>
      <c r="Z931" t="str">
        <f t="shared" si="163"/>
        <v>March</v>
      </c>
      <c r="AA931" t="str">
        <f t="shared" si="164"/>
        <v>April</v>
      </c>
    </row>
    <row r="932" spans="1:27" ht="45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14" t="s">
        <v>8221</v>
      </c>
      <c r="G932" t="s">
        <v>8224</v>
      </c>
      <c r="H932" t="s">
        <v>8246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154"/>
        <v>38.333333333333336</v>
      </c>
      <c r="P932" s="6">
        <f t="shared" si="155"/>
        <v>69</v>
      </c>
      <c r="Q932" t="str">
        <f t="shared" si="156"/>
        <v>music</v>
      </c>
      <c r="R932" t="str">
        <f t="shared" si="157"/>
        <v>jazz</v>
      </c>
      <c r="S932" s="28">
        <f t="shared" si="158"/>
        <v>40312.707245370366</v>
      </c>
      <c r="T932" s="28">
        <f t="shared" si="159"/>
        <v>40354.688888888886</v>
      </c>
      <c r="U932">
        <f t="shared" si="160"/>
        <v>2010</v>
      </c>
      <c r="V932" s="15">
        <f t="shared" si="161"/>
        <v>40312</v>
      </c>
      <c r="W932" s="15">
        <f t="shared" si="162"/>
        <v>40354</v>
      </c>
      <c r="X932" s="15">
        <v>40312</v>
      </c>
      <c r="Y932" s="15">
        <v>40354</v>
      </c>
      <c r="Z932" t="str">
        <f t="shared" si="163"/>
        <v>May</v>
      </c>
      <c r="AA932" t="str">
        <f t="shared" si="164"/>
        <v>June</v>
      </c>
    </row>
    <row r="933" spans="1:27" ht="45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14" t="s">
        <v>8221</v>
      </c>
      <c r="G933" t="s">
        <v>8225</v>
      </c>
      <c r="H933" t="s">
        <v>8247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154"/>
        <v>6.5500000000000007</v>
      </c>
      <c r="P933" s="6">
        <f t="shared" si="155"/>
        <v>18.714285714285715</v>
      </c>
      <c r="Q933" t="str">
        <f t="shared" si="156"/>
        <v>music</v>
      </c>
      <c r="R933" t="str">
        <f t="shared" si="157"/>
        <v>jazz</v>
      </c>
      <c r="S933" s="28">
        <f t="shared" si="158"/>
        <v>41680.151643518519</v>
      </c>
      <c r="T933" s="28">
        <f t="shared" si="159"/>
        <v>41714.708333333328</v>
      </c>
      <c r="U933">
        <f t="shared" si="160"/>
        <v>2014</v>
      </c>
      <c r="V933" s="15">
        <f t="shared" si="161"/>
        <v>41680</v>
      </c>
      <c r="W933" s="15">
        <f t="shared" si="162"/>
        <v>41714</v>
      </c>
      <c r="X933" s="15">
        <v>41680</v>
      </c>
      <c r="Y933" s="15">
        <v>41714</v>
      </c>
      <c r="Z933" t="str">
        <f t="shared" si="163"/>
        <v>February</v>
      </c>
      <c r="AA933" t="str">
        <f t="shared" si="164"/>
        <v>March</v>
      </c>
    </row>
    <row r="934" spans="1:27" ht="30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14" t="s">
        <v>8221</v>
      </c>
      <c r="G934" t="s">
        <v>8224</v>
      </c>
      <c r="H934" t="s">
        <v>8246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154"/>
        <v>14.536842105263158</v>
      </c>
      <c r="P934" s="6">
        <f t="shared" si="155"/>
        <v>46.033333333333331</v>
      </c>
      <c r="Q934" t="str">
        <f t="shared" si="156"/>
        <v>music</v>
      </c>
      <c r="R934" t="str">
        <f t="shared" si="157"/>
        <v>jazz</v>
      </c>
      <c r="S934" s="28">
        <f t="shared" si="158"/>
        <v>41310.760937499996</v>
      </c>
      <c r="T934" s="28">
        <f t="shared" si="159"/>
        <v>41355.719270833331</v>
      </c>
      <c r="U934">
        <f t="shared" si="160"/>
        <v>2013</v>
      </c>
      <c r="V934" s="15">
        <f t="shared" si="161"/>
        <v>41310</v>
      </c>
      <c r="W934" s="15">
        <f t="shared" si="162"/>
        <v>41355</v>
      </c>
      <c r="X934" s="15">
        <v>41310</v>
      </c>
      <c r="Y934" s="15">
        <v>41355</v>
      </c>
      <c r="Z934" t="str">
        <f t="shared" si="163"/>
        <v>February</v>
      </c>
      <c r="AA934" t="str">
        <f t="shared" si="164"/>
        <v>March</v>
      </c>
    </row>
    <row r="935" spans="1:27" ht="45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14" t="s">
        <v>8221</v>
      </c>
      <c r="G935" t="s">
        <v>8224</v>
      </c>
      <c r="H935" t="s">
        <v>8246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154"/>
        <v>6</v>
      </c>
      <c r="P935" s="6">
        <f t="shared" si="155"/>
        <v>60</v>
      </c>
      <c r="Q935" t="str">
        <f t="shared" si="156"/>
        <v>music</v>
      </c>
      <c r="R935" t="str">
        <f t="shared" si="157"/>
        <v>jazz</v>
      </c>
      <c r="S935" s="28">
        <f t="shared" si="158"/>
        <v>41710.960752314808</v>
      </c>
      <c r="T935" s="28">
        <f t="shared" si="159"/>
        <v>41770.960752314808</v>
      </c>
      <c r="U935">
        <f t="shared" si="160"/>
        <v>2014</v>
      </c>
      <c r="V935" s="15">
        <f t="shared" si="161"/>
        <v>41710</v>
      </c>
      <c r="W935" s="15">
        <f t="shared" si="162"/>
        <v>41770</v>
      </c>
      <c r="X935" s="15">
        <v>41710</v>
      </c>
      <c r="Y935" s="15">
        <v>41770</v>
      </c>
      <c r="Z935" t="str">
        <f t="shared" si="163"/>
        <v>March</v>
      </c>
      <c r="AA935" t="str">
        <f t="shared" si="164"/>
        <v>May</v>
      </c>
    </row>
    <row r="936" spans="1:27" ht="45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14" t="s">
        <v>8221</v>
      </c>
      <c r="G936" t="s">
        <v>8229</v>
      </c>
      <c r="H936" t="s">
        <v>8251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154"/>
        <v>30.4</v>
      </c>
      <c r="P936" s="6">
        <f t="shared" si="155"/>
        <v>50.666666666666664</v>
      </c>
      <c r="Q936" t="str">
        <f t="shared" si="156"/>
        <v>music</v>
      </c>
      <c r="R936" t="str">
        <f t="shared" si="157"/>
        <v>jazz</v>
      </c>
      <c r="S936" s="28">
        <f t="shared" si="158"/>
        <v>41733.528749999998</v>
      </c>
      <c r="T936" s="28">
        <f t="shared" si="159"/>
        <v>41763.041666666664</v>
      </c>
      <c r="U936">
        <f t="shared" si="160"/>
        <v>2014</v>
      </c>
      <c r="V936" s="15">
        <f t="shared" si="161"/>
        <v>41733</v>
      </c>
      <c r="W936" s="15">
        <f t="shared" si="162"/>
        <v>41763</v>
      </c>
      <c r="X936" s="15">
        <v>41733</v>
      </c>
      <c r="Y936" s="15">
        <v>41763</v>
      </c>
      <c r="Z936" t="str">
        <f t="shared" si="163"/>
        <v>April</v>
      </c>
      <c r="AA936" t="str">
        <f t="shared" si="164"/>
        <v>May</v>
      </c>
    </row>
    <row r="937" spans="1:27" ht="45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14" t="s">
        <v>8221</v>
      </c>
      <c r="G937" t="s">
        <v>8224</v>
      </c>
      <c r="H937" t="s">
        <v>8246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154"/>
        <v>1.4285714285714286</v>
      </c>
      <c r="P937" s="6">
        <f t="shared" si="155"/>
        <v>25</v>
      </c>
      <c r="Q937" t="str">
        <f t="shared" si="156"/>
        <v>music</v>
      </c>
      <c r="R937" t="str">
        <f t="shared" si="157"/>
        <v>jazz</v>
      </c>
      <c r="S937" s="28">
        <f t="shared" si="158"/>
        <v>42368.125335648147</v>
      </c>
      <c r="T937" s="28">
        <f t="shared" si="159"/>
        <v>42398.125335648147</v>
      </c>
      <c r="U937">
        <f t="shared" si="160"/>
        <v>2015</v>
      </c>
      <c r="V937" s="15">
        <f t="shared" si="161"/>
        <v>42368</v>
      </c>
      <c r="W937" s="15">
        <f t="shared" si="162"/>
        <v>42398</v>
      </c>
      <c r="X937" s="15">
        <v>42368</v>
      </c>
      <c r="Y937" s="15">
        <v>42398</v>
      </c>
      <c r="Z937" t="str">
        <f t="shared" si="163"/>
        <v>December</v>
      </c>
      <c r="AA937" t="str">
        <f t="shared" si="164"/>
        <v>January</v>
      </c>
    </row>
    <row r="938" spans="1:27" ht="45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14" t="s">
        <v>8221</v>
      </c>
      <c r="G938" t="s">
        <v>8224</v>
      </c>
      <c r="H938" t="s">
        <v>8246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154"/>
        <v>0</v>
      </c>
      <c r="P938" s="6" t="e">
        <f t="shared" si="155"/>
        <v>#DIV/0!</v>
      </c>
      <c r="Q938" t="str">
        <f t="shared" si="156"/>
        <v>music</v>
      </c>
      <c r="R938" t="str">
        <f t="shared" si="157"/>
        <v>jazz</v>
      </c>
      <c r="S938" s="28">
        <f t="shared" si="158"/>
        <v>40882.815844907404</v>
      </c>
      <c r="T938" s="28">
        <f t="shared" si="159"/>
        <v>40926.625</v>
      </c>
      <c r="U938">
        <f t="shared" si="160"/>
        <v>2011</v>
      </c>
      <c r="V938" s="15">
        <f t="shared" si="161"/>
        <v>40882</v>
      </c>
      <c r="W938" s="15">
        <f t="shared" si="162"/>
        <v>40926</v>
      </c>
      <c r="X938" s="15">
        <v>40882</v>
      </c>
      <c r="Y938" s="15">
        <v>40926</v>
      </c>
      <c r="Z938" t="str">
        <f t="shared" si="163"/>
        <v>December</v>
      </c>
      <c r="AA938" t="str">
        <f t="shared" si="164"/>
        <v>January</v>
      </c>
    </row>
    <row r="939" spans="1:27" ht="45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14" t="s">
        <v>8221</v>
      </c>
      <c r="G939" t="s">
        <v>8224</v>
      </c>
      <c r="H939" t="s">
        <v>8246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154"/>
        <v>1.1428571428571428</v>
      </c>
      <c r="P939" s="6">
        <f t="shared" si="155"/>
        <v>20</v>
      </c>
      <c r="Q939" t="str">
        <f t="shared" si="156"/>
        <v>music</v>
      </c>
      <c r="R939" t="str">
        <f t="shared" si="157"/>
        <v>jazz</v>
      </c>
      <c r="S939" s="28">
        <f t="shared" si="158"/>
        <v>41551.589780092589</v>
      </c>
      <c r="T939" s="28">
        <f t="shared" si="159"/>
        <v>41581.631446759253</v>
      </c>
      <c r="U939">
        <f t="shared" si="160"/>
        <v>2013</v>
      </c>
      <c r="V939" s="15">
        <f t="shared" si="161"/>
        <v>41551</v>
      </c>
      <c r="W939" s="15">
        <f t="shared" si="162"/>
        <v>41581</v>
      </c>
      <c r="X939" s="15">
        <v>41551</v>
      </c>
      <c r="Y939" s="15">
        <v>41581</v>
      </c>
      <c r="Z939" t="str">
        <f t="shared" si="163"/>
        <v>October</v>
      </c>
      <c r="AA939" t="str">
        <f t="shared" si="164"/>
        <v>November</v>
      </c>
    </row>
    <row r="940" spans="1:27" ht="45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14" t="s">
        <v>8221</v>
      </c>
      <c r="G940" t="s">
        <v>8224</v>
      </c>
      <c r="H940" t="s">
        <v>8246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154"/>
        <v>0.35714285714285715</v>
      </c>
      <c r="P940" s="6">
        <f t="shared" si="155"/>
        <v>25</v>
      </c>
      <c r="Q940" t="str">
        <f t="shared" si="156"/>
        <v>music</v>
      </c>
      <c r="R940" t="str">
        <f t="shared" si="157"/>
        <v>jazz</v>
      </c>
      <c r="S940" s="28">
        <f t="shared" si="158"/>
        <v>41124.27138888889</v>
      </c>
      <c r="T940" s="28">
        <f t="shared" si="159"/>
        <v>41154.27138888889</v>
      </c>
      <c r="U940">
        <f t="shared" si="160"/>
        <v>2012</v>
      </c>
      <c r="V940" s="15">
        <f t="shared" si="161"/>
        <v>41124</v>
      </c>
      <c r="W940" s="15">
        <f t="shared" si="162"/>
        <v>41154</v>
      </c>
      <c r="X940" s="15">
        <v>41124</v>
      </c>
      <c r="Y940" s="15">
        <v>41154</v>
      </c>
      <c r="Z940" t="str">
        <f t="shared" si="163"/>
        <v>August</v>
      </c>
      <c r="AA940" t="str">
        <f t="shared" si="164"/>
        <v>September</v>
      </c>
    </row>
    <row r="941" spans="1:27" ht="45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14" t="s">
        <v>8221</v>
      </c>
      <c r="G941" t="s">
        <v>8224</v>
      </c>
      <c r="H941" t="s">
        <v>8246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154"/>
        <v>1.4545454545454546</v>
      </c>
      <c r="P941" s="6">
        <f t="shared" si="155"/>
        <v>20</v>
      </c>
      <c r="Q941" t="str">
        <f t="shared" si="156"/>
        <v>music</v>
      </c>
      <c r="R941" t="str">
        <f t="shared" si="157"/>
        <v>jazz</v>
      </c>
      <c r="S941" s="28">
        <f t="shared" si="158"/>
        <v>41416.554837962962</v>
      </c>
      <c r="T941" s="28">
        <f t="shared" si="159"/>
        <v>41455.623611111107</v>
      </c>
      <c r="U941">
        <f t="shared" si="160"/>
        <v>2013</v>
      </c>
      <c r="V941" s="15">
        <f t="shared" si="161"/>
        <v>41416</v>
      </c>
      <c r="W941" s="15">
        <f t="shared" si="162"/>
        <v>41455</v>
      </c>
      <c r="X941" s="15">
        <v>41416</v>
      </c>
      <c r="Y941" s="15">
        <v>41455</v>
      </c>
      <c r="Z941" t="str">
        <f t="shared" si="163"/>
        <v>May</v>
      </c>
      <c r="AA941" t="str">
        <f t="shared" si="164"/>
        <v>June</v>
      </c>
    </row>
    <row r="942" spans="1:27" ht="45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14" t="s">
        <v>8221</v>
      </c>
      <c r="G942" t="s">
        <v>8224</v>
      </c>
      <c r="H942" t="s">
        <v>8246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154"/>
        <v>17.155555555555555</v>
      </c>
      <c r="P942" s="6">
        <f t="shared" si="155"/>
        <v>110.28571428571429</v>
      </c>
      <c r="Q942" t="str">
        <f t="shared" si="156"/>
        <v>technology</v>
      </c>
      <c r="R942" t="str">
        <f t="shared" si="157"/>
        <v>wearables</v>
      </c>
      <c r="S942" s="28">
        <f t="shared" si="158"/>
        <v>42181.800069444442</v>
      </c>
      <c r="T942" s="28">
        <f t="shared" si="159"/>
        <v>42226.800069444442</v>
      </c>
      <c r="U942">
        <f t="shared" si="160"/>
        <v>2015</v>
      </c>
      <c r="V942" s="15">
        <f t="shared" si="161"/>
        <v>42181</v>
      </c>
      <c r="W942" s="15">
        <f t="shared" si="162"/>
        <v>42226</v>
      </c>
      <c r="X942" s="15">
        <v>42181</v>
      </c>
      <c r="Y942" s="15">
        <v>42226</v>
      </c>
      <c r="Z942" t="str">
        <f t="shared" si="163"/>
        <v>June</v>
      </c>
      <c r="AA942" t="str">
        <f t="shared" si="164"/>
        <v>August</v>
      </c>
    </row>
    <row r="943" spans="1:27" ht="45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14" t="s">
        <v>8221</v>
      </c>
      <c r="G943" t="s">
        <v>8224</v>
      </c>
      <c r="H943" t="s">
        <v>8246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154"/>
        <v>2.3220000000000001</v>
      </c>
      <c r="P943" s="6">
        <f t="shared" si="155"/>
        <v>37.451612903225808</v>
      </c>
      <c r="Q943" t="str">
        <f t="shared" si="156"/>
        <v>technology</v>
      </c>
      <c r="R943" t="str">
        <f t="shared" si="157"/>
        <v>wearables</v>
      </c>
      <c r="S943" s="28">
        <f t="shared" si="158"/>
        <v>42745.888252314813</v>
      </c>
      <c r="T943" s="28">
        <f t="shared" si="159"/>
        <v>42775.888252314813</v>
      </c>
      <c r="U943">
        <f t="shared" si="160"/>
        <v>2017</v>
      </c>
      <c r="V943" s="15">
        <f t="shared" si="161"/>
        <v>42745</v>
      </c>
      <c r="W943" s="15">
        <f t="shared" si="162"/>
        <v>42775</v>
      </c>
      <c r="X943" s="15">
        <v>42745</v>
      </c>
      <c r="Y943" s="15">
        <v>42775</v>
      </c>
      <c r="Z943" t="str">
        <f t="shared" si="163"/>
        <v>January</v>
      </c>
      <c r="AA943" t="str">
        <f t="shared" si="164"/>
        <v>February</v>
      </c>
    </row>
    <row r="944" spans="1:27" ht="45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14" t="s">
        <v>8221</v>
      </c>
      <c r="G944" t="s">
        <v>8224</v>
      </c>
      <c r="H944" t="s">
        <v>8246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154"/>
        <v>8.9066666666666663</v>
      </c>
      <c r="P944" s="6">
        <f t="shared" si="155"/>
        <v>41.75</v>
      </c>
      <c r="Q944" t="str">
        <f t="shared" si="156"/>
        <v>technology</v>
      </c>
      <c r="R944" t="str">
        <f t="shared" si="157"/>
        <v>wearables</v>
      </c>
      <c r="S944" s="28">
        <f t="shared" si="158"/>
        <v>42382.634953703702</v>
      </c>
      <c r="T944" s="28">
        <f t="shared" si="159"/>
        <v>42418.634953703702</v>
      </c>
      <c r="U944">
        <f t="shared" si="160"/>
        <v>2016</v>
      </c>
      <c r="V944" s="15">
        <f t="shared" si="161"/>
        <v>42382</v>
      </c>
      <c r="W944" s="15">
        <f t="shared" si="162"/>
        <v>42418</v>
      </c>
      <c r="X944" s="15">
        <v>42382</v>
      </c>
      <c r="Y944" s="15">
        <v>42418</v>
      </c>
      <c r="Z944" t="str">
        <f t="shared" si="163"/>
        <v>January</v>
      </c>
      <c r="AA944" t="str">
        <f t="shared" si="164"/>
        <v>February</v>
      </c>
    </row>
    <row r="945" spans="1:27" ht="30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14" t="s">
        <v>8221</v>
      </c>
      <c r="G945" t="s">
        <v>8224</v>
      </c>
      <c r="H945" t="s">
        <v>8246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154"/>
        <v>9.6333333333333346</v>
      </c>
      <c r="P945" s="6">
        <f t="shared" si="155"/>
        <v>24.083333333333332</v>
      </c>
      <c r="Q945" t="str">
        <f t="shared" si="156"/>
        <v>technology</v>
      </c>
      <c r="R945" t="str">
        <f t="shared" si="157"/>
        <v>wearables</v>
      </c>
      <c r="S945" s="28">
        <f t="shared" si="158"/>
        <v>42673.459548611114</v>
      </c>
      <c r="T945" s="28">
        <f t="shared" si="159"/>
        <v>42703.501215277771</v>
      </c>
      <c r="U945">
        <f t="shared" si="160"/>
        <v>2016</v>
      </c>
      <c r="V945" s="15">
        <f t="shared" si="161"/>
        <v>42673</v>
      </c>
      <c r="W945" s="15">
        <f t="shared" si="162"/>
        <v>42703</v>
      </c>
      <c r="X945" s="15">
        <v>42673</v>
      </c>
      <c r="Y945" s="15">
        <v>42703</v>
      </c>
      <c r="Z945" t="str">
        <f t="shared" si="163"/>
        <v>October</v>
      </c>
      <c r="AA945" t="str">
        <f t="shared" si="164"/>
        <v>November</v>
      </c>
    </row>
    <row r="946" spans="1:27" ht="45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14" t="s">
        <v>8221</v>
      </c>
      <c r="G946" t="s">
        <v>8224</v>
      </c>
      <c r="H946" t="s">
        <v>8246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154"/>
        <v>13.325999999999999</v>
      </c>
      <c r="P946" s="6">
        <f t="shared" si="155"/>
        <v>69.40625</v>
      </c>
      <c r="Q946" t="str">
        <f t="shared" si="156"/>
        <v>technology</v>
      </c>
      <c r="R946" t="str">
        <f t="shared" si="157"/>
        <v>wearables</v>
      </c>
      <c r="S946" s="28">
        <f t="shared" si="158"/>
        <v>42444.375578703701</v>
      </c>
      <c r="T946" s="28">
        <f t="shared" si="159"/>
        <v>42478.374999999993</v>
      </c>
      <c r="U946">
        <f t="shared" si="160"/>
        <v>2016</v>
      </c>
      <c r="V946" s="15">
        <f t="shared" si="161"/>
        <v>42444</v>
      </c>
      <c r="W946" s="15">
        <f t="shared" si="162"/>
        <v>42478</v>
      </c>
      <c r="X946" s="15">
        <v>42444</v>
      </c>
      <c r="Y946" s="15">
        <v>42478</v>
      </c>
      <c r="Z946" t="str">
        <f t="shared" si="163"/>
        <v>March</v>
      </c>
      <c r="AA946" t="str">
        <f t="shared" si="164"/>
        <v>April</v>
      </c>
    </row>
    <row r="947" spans="1:27" ht="45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14" t="s">
        <v>8221</v>
      </c>
      <c r="G947" t="s">
        <v>8230</v>
      </c>
      <c r="H947" t="s">
        <v>8249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154"/>
        <v>2.484</v>
      </c>
      <c r="P947" s="6">
        <f t="shared" si="155"/>
        <v>155.25</v>
      </c>
      <c r="Q947" t="str">
        <f t="shared" si="156"/>
        <v>technology</v>
      </c>
      <c r="R947" t="str">
        <f t="shared" si="157"/>
        <v>wearables</v>
      </c>
      <c r="S947" s="28">
        <f t="shared" si="158"/>
        <v>42732.66465277777</v>
      </c>
      <c r="T947" s="28">
        <f t="shared" si="159"/>
        <v>42784.790972222218</v>
      </c>
      <c r="U947">
        <f t="shared" si="160"/>
        <v>2016</v>
      </c>
      <c r="V947" s="15">
        <f t="shared" si="161"/>
        <v>42732</v>
      </c>
      <c r="W947" s="15">
        <f t="shared" si="162"/>
        <v>42784</v>
      </c>
      <c r="X947" s="15">
        <v>42732</v>
      </c>
      <c r="Y947" s="15">
        <v>42784</v>
      </c>
      <c r="Z947" t="str">
        <f t="shared" si="163"/>
        <v>December</v>
      </c>
      <c r="AA947" t="str">
        <f t="shared" si="164"/>
        <v>February</v>
      </c>
    </row>
    <row r="948" spans="1:27" ht="30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14" t="s">
        <v>8221</v>
      </c>
      <c r="G948" t="s">
        <v>8224</v>
      </c>
      <c r="H948" t="s">
        <v>8246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154"/>
        <v>1.9066666666666665</v>
      </c>
      <c r="P948" s="6">
        <f t="shared" si="155"/>
        <v>57.2</v>
      </c>
      <c r="Q948" t="str">
        <f t="shared" si="156"/>
        <v>technology</v>
      </c>
      <c r="R948" t="str">
        <f t="shared" si="157"/>
        <v>wearables</v>
      </c>
      <c r="S948" s="28">
        <f t="shared" si="158"/>
        <v>42592.542222222219</v>
      </c>
      <c r="T948" s="28">
        <f t="shared" si="159"/>
        <v>42622.542222222219</v>
      </c>
      <c r="U948">
        <f t="shared" si="160"/>
        <v>2016</v>
      </c>
      <c r="V948" s="15">
        <f t="shared" si="161"/>
        <v>42592</v>
      </c>
      <c r="W948" s="15">
        <f t="shared" si="162"/>
        <v>42622</v>
      </c>
      <c r="X948" s="15">
        <v>42592</v>
      </c>
      <c r="Y948" s="15">
        <v>42622</v>
      </c>
      <c r="Z948" t="str">
        <f t="shared" si="163"/>
        <v>August</v>
      </c>
      <c r="AA948" t="str">
        <f t="shared" si="164"/>
        <v>September</v>
      </c>
    </row>
    <row r="949" spans="1:27" ht="45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14" t="s">
        <v>8221</v>
      </c>
      <c r="G949" t="s">
        <v>8224</v>
      </c>
      <c r="H949" t="s">
        <v>8246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154"/>
        <v>0</v>
      </c>
      <c r="P949" s="6" t="e">
        <f t="shared" si="155"/>
        <v>#DIV/0!</v>
      </c>
      <c r="Q949" t="str">
        <f t="shared" si="156"/>
        <v>technology</v>
      </c>
      <c r="R949" t="str">
        <f t="shared" si="157"/>
        <v>wearables</v>
      </c>
      <c r="S949" s="28">
        <f t="shared" si="158"/>
        <v>42491.57298611111</v>
      </c>
      <c r="T949" s="28">
        <f t="shared" si="159"/>
        <v>42551.57298611111</v>
      </c>
      <c r="U949">
        <f t="shared" si="160"/>
        <v>2016</v>
      </c>
      <c r="V949" s="15">
        <f t="shared" si="161"/>
        <v>42491</v>
      </c>
      <c r="W949" s="15">
        <f t="shared" si="162"/>
        <v>42551</v>
      </c>
      <c r="X949" s="15">
        <v>42491</v>
      </c>
      <c r="Y949" s="15">
        <v>42551</v>
      </c>
      <c r="Z949" t="str">
        <f t="shared" si="163"/>
        <v>May</v>
      </c>
      <c r="AA949" t="str">
        <f t="shared" si="164"/>
        <v>June</v>
      </c>
    </row>
    <row r="950" spans="1:27" ht="45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14" t="s">
        <v>8221</v>
      </c>
      <c r="G950" t="s">
        <v>8233</v>
      </c>
      <c r="H950" t="s">
        <v>8249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154"/>
        <v>12</v>
      </c>
      <c r="P950" s="6">
        <f t="shared" si="155"/>
        <v>60</v>
      </c>
      <c r="Q950" t="str">
        <f t="shared" si="156"/>
        <v>technology</v>
      </c>
      <c r="R950" t="str">
        <f t="shared" si="157"/>
        <v>wearables</v>
      </c>
      <c r="S950" s="28">
        <f t="shared" si="158"/>
        <v>42411.619953703703</v>
      </c>
      <c r="T950" s="28">
        <f t="shared" si="159"/>
        <v>42441.619953703703</v>
      </c>
      <c r="U950">
        <f t="shared" si="160"/>
        <v>2016</v>
      </c>
      <c r="V950" s="15">
        <f t="shared" si="161"/>
        <v>42411</v>
      </c>
      <c r="W950" s="15">
        <f t="shared" si="162"/>
        <v>42441</v>
      </c>
      <c r="X950" s="15">
        <v>42411</v>
      </c>
      <c r="Y950" s="15">
        <v>42441</v>
      </c>
      <c r="Z950" t="str">
        <f t="shared" si="163"/>
        <v>February</v>
      </c>
      <c r="AA950" t="str">
        <f t="shared" si="164"/>
        <v>March</v>
      </c>
    </row>
    <row r="951" spans="1:27" ht="45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14" t="s">
        <v>8221</v>
      </c>
      <c r="G951" t="s">
        <v>8236</v>
      </c>
      <c r="H951" t="s">
        <v>8249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154"/>
        <v>1.365</v>
      </c>
      <c r="P951" s="6">
        <f t="shared" si="155"/>
        <v>39</v>
      </c>
      <c r="Q951" t="str">
        <f t="shared" si="156"/>
        <v>technology</v>
      </c>
      <c r="R951" t="str">
        <f t="shared" si="157"/>
        <v>wearables</v>
      </c>
      <c r="S951" s="28">
        <f t="shared" si="158"/>
        <v>42360.835370370369</v>
      </c>
      <c r="T951" s="28">
        <f t="shared" si="159"/>
        <v>42420.835370370369</v>
      </c>
      <c r="U951">
        <f t="shared" si="160"/>
        <v>2015</v>
      </c>
      <c r="V951" s="15">
        <f t="shared" si="161"/>
        <v>42360</v>
      </c>
      <c r="W951" s="15">
        <f t="shared" si="162"/>
        <v>42420</v>
      </c>
      <c r="X951" s="15">
        <v>42360</v>
      </c>
      <c r="Y951" s="15">
        <v>42420</v>
      </c>
      <c r="Z951" t="str">
        <f t="shared" si="163"/>
        <v>December</v>
      </c>
      <c r="AA951" t="str">
        <f t="shared" si="164"/>
        <v>February</v>
      </c>
    </row>
    <row r="952" spans="1:27" ht="45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14" t="s">
        <v>8221</v>
      </c>
      <c r="G952" t="s">
        <v>8229</v>
      </c>
      <c r="H952" t="s">
        <v>8251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154"/>
        <v>28.04</v>
      </c>
      <c r="P952" s="6">
        <f t="shared" si="155"/>
        <v>58.416666666666664</v>
      </c>
      <c r="Q952" t="str">
        <f t="shared" si="156"/>
        <v>technology</v>
      </c>
      <c r="R952" t="str">
        <f t="shared" si="157"/>
        <v>wearables</v>
      </c>
      <c r="S952" s="28">
        <f t="shared" si="158"/>
        <v>42356.54237268518</v>
      </c>
      <c r="T952" s="28">
        <f t="shared" si="159"/>
        <v>42386.54237268518</v>
      </c>
      <c r="U952">
        <f t="shared" si="160"/>
        <v>2015</v>
      </c>
      <c r="V952" s="15">
        <f t="shared" si="161"/>
        <v>42356</v>
      </c>
      <c r="W952" s="15">
        <f t="shared" si="162"/>
        <v>42386</v>
      </c>
      <c r="X952" s="15">
        <v>42356</v>
      </c>
      <c r="Y952" s="15">
        <v>42386</v>
      </c>
      <c r="Z952" t="str">
        <f t="shared" si="163"/>
        <v>December</v>
      </c>
      <c r="AA952" t="str">
        <f t="shared" si="164"/>
        <v>January</v>
      </c>
    </row>
    <row r="953" spans="1:27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14" t="s">
        <v>8221</v>
      </c>
      <c r="G953" t="s">
        <v>8224</v>
      </c>
      <c r="H953" t="s">
        <v>8246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154"/>
        <v>38.39</v>
      </c>
      <c r="P953" s="6">
        <f t="shared" si="155"/>
        <v>158.63636363636363</v>
      </c>
      <c r="Q953" t="str">
        <f t="shared" si="156"/>
        <v>technology</v>
      </c>
      <c r="R953" t="str">
        <f t="shared" si="157"/>
        <v>wearables</v>
      </c>
      <c r="S953" s="28">
        <f t="shared" si="158"/>
        <v>42480.445277777777</v>
      </c>
      <c r="T953" s="28">
        <f t="shared" si="159"/>
        <v>42525.445277777777</v>
      </c>
      <c r="U953">
        <f t="shared" si="160"/>
        <v>2016</v>
      </c>
      <c r="V953" s="15">
        <f t="shared" si="161"/>
        <v>42480</v>
      </c>
      <c r="W953" s="15">
        <f t="shared" si="162"/>
        <v>42525</v>
      </c>
      <c r="X953" s="15">
        <v>42480</v>
      </c>
      <c r="Y953" s="15">
        <v>42525</v>
      </c>
      <c r="Z953" t="str">
        <f t="shared" si="163"/>
        <v>April</v>
      </c>
      <c r="AA953" t="str">
        <f t="shared" si="164"/>
        <v>June</v>
      </c>
    </row>
    <row r="954" spans="1:27" ht="30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14" t="s">
        <v>8221</v>
      </c>
      <c r="G954" t="s">
        <v>8224</v>
      </c>
      <c r="H954" t="s">
        <v>8246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154"/>
        <v>39.942857142857143</v>
      </c>
      <c r="P954" s="6">
        <f t="shared" si="155"/>
        <v>99.857142857142861</v>
      </c>
      <c r="Q954" t="str">
        <f t="shared" si="156"/>
        <v>technology</v>
      </c>
      <c r="R954" t="str">
        <f t="shared" si="157"/>
        <v>wearables</v>
      </c>
      <c r="S954" s="28">
        <f t="shared" si="158"/>
        <v>42662.405231481483</v>
      </c>
      <c r="T954" s="28">
        <f t="shared" si="159"/>
        <v>42692.44689814814</v>
      </c>
      <c r="U954">
        <f t="shared" si="160"/>
        <v>2016</v>
      </c>
      <c r="V954" s="15">
        <f t="shared" si="161"/>
        <v>42662</v>
      </c>
      <c r="W954" s="15">
        <f t="shared" si="162"/>
        <v>42692</v>
      </c>
      <c r="X954" s="15">
        <v>42662</v>
      </c>
      <c r="Y954" s="15">
        <v>42692</v>
      </c>
      <c r="Z954" t="str">
        <f t="shared" si="163"/>
        <v>October</v>
      </c>
      <c r="AA954" t="str">
        <f t="shared" si="164"/>
        <v>November</v>
      </c>
    </row>
    <row r="955" spans="1:27" ht="45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14" t="s">
        <v>8221</v>
      </c>
      <c r="G955" t="s">
        <v>8224</v>
      </c>
      <c r="H955" t="s">
        <v>8246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154"/>
        <v>0.84</v>
      </c>
      <c r="P955" s="6">
        <f t="shared" si="155"/>
        <v>25.2</v>
      </c>
      <c r="Q955" t="str">
        <f t="shared" si="156"/>
        <v>technology</v>
      </c>
      <c r="R955" t="str">
        <f t="shared" si="157"/>
        <v>wearables</v>
      </c>
      <c r="S955" s="28">
        <f t="shared" si="158"/>
        <v>41998.956006944441</v>
      </c>
      <c r="T955" s="28">
        <f t="shared" si="159"/>
        <v>42028.956006944441</v>
      </c>
      <c r="U955">
        <f t="shared" si="160"/>
        <v>2014</v>
      </c>
      <c r="V955" s="15">
        <f t="shared" si="161"/>
        <v>41998</v>
      </c>
      <c r="W955" s="15">
        <f t="shared" si="162"/>
        <v>42028</v>
      </c>
      <c r="X955" s="15">
        <v>41998</v>
      </c>
      <c r="Y955" s="15">
        <v>42028</v>
      </c>
      <c r="Z955" t="str">
        <f t="shared" si="163"/>
        <v>December</v>
      </c>
      <c r="AA955" t="str">
        <f t="shared" si="164"/>
        <v>January</v>
      </c>
    </row>
    <row r="956" spans="1:27" ht="45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14" t="s">
        <v>8221</v>
      </c>
      <c r="G956" t="s">
        <v>8224</v>
      </c>
      <c r="H956" t="s">
        <v>8246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154"/>
        <v>43.406666666666666</v>
      </c>
      <c r="P956" s="6">
        <f t="shared" si="155"/>
        <v>89.191780821917803</v>
      </c>
      <c r="Q956" t="str">
        <f t="shared" si="156"/>
        <v>technology</v>
      </c>
      <c r="R956" t="str">
        <f t="shared" si="157"/>
        <v>wearables</v>
      </c>
      <c r="S956" s="28">
        <f t="shared" si="158"/>
        <v>42194.625451388885</v>
      </c>
      <c r="T956" s="28">
        <f t="shared" si="159"/>
        <v>42236.625451388885</v>
      </c>
      <c r="U956">
        <f t="shared" si="160"/>
        <v>2015</v>
      </c>
      <c r="V956" s="15">
        <f t="shared" si="161"/>
        <v>42194</v>
      </c>
      <c r="W956" s="15">
        <f t="shared" si="162"/>
        <v>42236</v>
      </c>
      <c r="X956" s="15">
        <v>42194</v>
      </c>
      <c r="Y956" s="15">
        <v>42236</v>
      </c>
      <c r="Z956" t="str">
        <f t="shared" si="163"/>
        <v>July</v>
      </c>
      <c r="AA956" t="str">
        <f t="shared" si="164"/>
        <v>August</v>
      </c>
    </row>
    <row r="957" spans="1:27" ht="45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14" t="s">
        <v>8221</v>
      </c>
      <c r="G957" t="s">
        <v>8224</v>
      </c>
      <c r="H957" t="s">
        <v>8246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154"/>
        <v>5.6613333333333333</v>
      </c>
      <c r="P957" s="6">
        <f t="shared" si="155"/>
        <v>182.6236559139785</v>
      </c>
      <c r="Q957" t="str">
        <f t="shared" si="156"/>
        <v>technology</v>
      </c>
      <c r="R957" t="str">
        <f t="shared" si="157"/>
        <v>wearables</v>
      </c>
      <c r="S957" s="28">
        <f t="shared" si="158"/>
        <v>42586.086805555555</v>
      </c>
      <c r="T957" s="28">
        <f t="shared" si="159"/>
        <v>42626.086805555555</v>
      </c>
      <c r="U957">
        <f t="shared" si="160"/>
        <v>2016</v>
      </c>
      <c r="V957" s="15">
        <f t="shared" si="161"/>
        <v>42586</v>
      </c>
      <c r="W957" s="15">
        <f t="shared" si="162"/>
        <v>42626</v>
      </c>
      <c r="X957" s="15">
        <v>42586</v>
      </c>
      <c r="Y957" s="15">
        <v>42626</v>
      </c>
      <c r="Z957" t="str">
        <f t="shared" si="163"/>
        <v>August</v>
      </c>
      <c r="AA957" t="str">
        <f t="shared" si="164"/>
        <v>September</v>
      </c>
    </row>
    <row r="958" spans="1:27" ht="60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14" t="s">
        <v>8221</v>
      </c>
      <c r="G958" t="s">
        <v>8224</v>
      </c>
      <c r="H958" t="s">
        <v>8246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154"/>
        <v>1.722</v>
      </c>
      <c r="P958" s="6">
        <f t="shared" si="155"/>
        <v>50.647058823529413</v>
      </c>
      <c r="Q958" t="str">
        <f t="shared" si="156"/>
        <v>technology</v>
      </c>
      <c r="R958" t="str">
        <f t="shared" si="157"/>
        <v>wearables</v>
      </c>
      <c r="S958" s="28">
        <f t="shared" si="158"/>
        <v>42060.705543981479</v>
      </c>
      <c r="T958" s="28">
        <f t="shared" si="159"/>
        <v>42120.663877314808</v>
      </c>
      <c r="U958">
        <f t="shared" si="160"/>
        <v>2015</v>
      </c>
      <c r="V958" s="15">
        <f t="shared" si="161"/>
        <v>42060</v>
      </c>
      <c r="W958" s="15">
        <f t="shared" si="162"/>
        <v>42120</v>
      </c>
      <c r="X958" s="15">
        <v>42060</v>
      </c>
      <c r="Y958" s="15">
        <v>42120</v>
      </c>
      <c r="Z958" t="str">
        <f t="shared" si="163"/>
        <v>February</v>
      </c>
      <c r="AA958" t="str">
        <f t="shared" si="164"/>
        <v>April</v>
      </c>
    </row>
    <row r="959" spans="1:27" ht="30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14" t="s">
        <v>8221</v>
      </c>
      <c r="G959" t="s">
        <v>8224</v>
      </c>
      <c r="H959" t="s">
        <v>8246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154"/>
        <v>1.9416666666666664</v>
      </c>
      <c r="P959" s="6">
        <f t="shared" si="155"/>
        <v>33.285714285714285</v>
      </c>
      <c r="Q959" t="str">
        <f t="shared" si="156"/>
        <v>technology</v>
      </c>
      <c r="R959" t="str">
        <f t="shared" si="157"/>
        <v>wearables</v>
      </c>
      <c r="S959" s="28">
        <f t="shared" si="158"/>
        <v>42660.344131944446</v>
      </c>
      <c r="T959" s="28">
        <f t="shared" si="159"/>
        <v>42691.385798611103</v>
      </c>
      <c r="U959">
        <f t="shared" si="160"/>
        <v>2016</v>
      </c>
      <c r="V959" s="15">
        <f t="shared" si="161"/>
        <v>42660</v>
      </c>
      <c r="W959" s="15">
        <f t="shared" si="162"/>
        <v>42691</v>
      </c>
      <c r="X959" s="15">
        <v>42660</v>
      </c>
      <c r="Y959" s="15">
        <v>42691</v>
      </c>
      <c r="Z959" t="str">
        <f t="shared" si="163"/>
        <v>October</v>
      </c>
      <c r="AA959" t="str">
        <f t="shared" si="164"/>
        <v>November</v>
      </c>
    </row>
    <row r="960" spans="1:27" ht="45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14" t="s">
        <v>8221</v>
      </c>
      <c r="G960" t="s">
        <v>8224</v>
      </c>
      <c r="H960" t="s">
        <v>8246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154"/>
        <v>11.328275684711327</v>
      </c>
      <c r="P960" s="6">
        <f t="shared" si="155"/>
        <v>51.823529411764703</v>
      </c>
      <c r="Q960" t="str">
        <f t="shared" si="156"/>
        <v>technology</v>
      </c>
      <c r="R960" t="str">
        <f t="shared" si="157"/>
        <v>wearables</v>
      </c>
      <c r="S960" s="28">
        <f t="shared" si="158"/>
        <v>42082.594479166662</v>
      </c>
      <c r="T960" s="28">
        <f t="shared" si="159"/>
        <v>42103.999305555553</v>
      </c>
      <c r="U960">
        <f t="shared" si="160"/>
        <v>2015</v>
      </c>
      <c r="V960" s="15">
        <f t="shared" si="161"/>
        <v>42082</v>
      </c>
      <c r="W960" s="15">
        <f t="shared" si="162"/>
        <v>42103</v>
      </c>
      <c r="X960" s="15">
        <v>42082</v>
      </c>
      <c r="Y960" s="15">
        <v>42103</v>
      </c>
      <c r="Z960" t="str">
        <f t="shared" si="163"/>
        <v>March</v>
      </c>
      <c r="AA960" t="str">
        <f t="shared" si="164"/>
        <v>April</v>
      </c>
    </row>
    <row r="961" spans="1:27" ht="45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14" t="s">
        <v>8221</v>
      </c>
      <c r="G961" t="s">
        <v>8224</v>
      </c>
      <c r="H961" t="s">
        <v>8246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154"/>
        <v>38.86</v>
      </c>
      <c r="P961" s="6">
        <f t="shared" si="155"/>
        <v>113.62573099415205</v>
      </c>
      <c r="Q961" t="str">
        <f t="shared" si="156"/>
        <v>technology</v>
      </c>
      <c r="R961" t="str">
        <f t="shared" si="157"/>
        <v>wearables</v>
      </c>
      <c r="S961" s="28">
        <f t="shared" si="158"/>
        <v>41992.96603009259</v>
      </c>
      <c r="T961" s="28">
        <f t="shared" si="159"/>
        <v>42022.96603009259</v>
      </c>
      <c r="U961">
        <f t="shared" si="160"/>
        <v>2014</v>
      </c>
      <c r="V961" s="15">
        <f t="shared" si="161"/>
        <v>41992</v>
      </c>
      <c r="W961" s="15">
        <f t="shared" si="162"/>
        <v>42022</v>
      </c>
      <c r="X961" s="15">
        <v>41992</v>
      </c>
      <c r="Y961" s="15">
        <v>42022</v>
      </c>
      <c r="Z961" t="str">
        <f t="shared" si="163"/>
        <v>December</v>
      </c>
      <c r="AA961" t="str">
        <f t="shared" si="164"/>
        <v>January</v>
      </c>
    </row>
    <row r="962" spans="1:27" ht="45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14" t="s">
        <v>8221</v>
      </c>
      <c r="G962" t="s">
        <v>8224</v>
      </c>
      <c r="H962" t="s">
        <v>8246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ref="O962:O1025" si="165">SUM(E962/D962)*100</f>
        <v>46.100628930817614</v>
      </c>
      <c r="P962" s="6">
        <f t="shared" ref="P962:P1025" si="166">SUM(E962/L962)</f>
        <v>136.46276595744681</v>
      </c>
      <c r="Q962" t="str">
        <f t="shared" si="156"/>
        <v>technology</v>
      </c>
      <c r="R962" t="str">
        <f t="shared" si="157"/>
        <v>wearables</v>
      </c>
      <c r="S962" s="28">
        <f t="shared" si="158"/>
        <v>42766.41846064815</v>
      </c>
      <c r="T962" s="28">
        <f t="shared" si="159"/>
        <v>42808.376793981479</v>
      </c>
      <c r="U962">
        <f t="shared" si="160"/>
        <v>2017</v>
      </c>
      <c r="V962" s="15">
        <f t="shared" si="161"/>
        <v>42766</v>
      </c>
      <c r="W962" s="15">
        <f t="shared" si="162"/>
        <v>42808</v>
      </c>
      <c r="X962" s="15">
        <v>42766</v>
      </c>
      <c r="Y962" s="15">
        <v>42808</v>
      </c>
      <c r="Z962" t="str">
        <f t="shared" si="163"/>
        <v>January</v>
      </c>
      <c r="AA962" t="str">
        <f t="shared" si="164"/>
        <v>March</v>
      </c>
    </row>
    <row r="963" spans="1:27" ht="45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14" t="s">
        <v>8221</v>
      </c>
      <c r="G963" t="s">
        <v>8224</v>
      </c>
      <c r="H963" t="s">
        <v>8246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si="165"/>
        <v>42.188421052631583</v>
      </c>
      <c r="P963" s="6">
        <f t="shared" si="166"/>
        <v>364.35454545454547</v>
      </c>
      <c r="Q963" t="str">
        <f t="shared" ref="Q963:Q1026" si="167">LEFT(N963,FIND("/", N963) - 1)</f>
        <v>technology</v>
      </c>
      <c r="R963" t="str">
        <f t="shared" ref="R963:R1026" si="168">RIGHT(N963,LEN(N963) - FIND("/",N963))</f>
        <v>wearables</v>
      </c>
      <c r="S963" s="28">
        <f t="shared" ref="S963:S1026" si="169">(J963/86400)+25569+(-5/24)</f>
        <v>42740.485358796293</v>
      </c>
      <c r="T963" s="28">
        <f t="shared" ref="T963:T1026" si="170">(I963/86400)+25569+(-5/24)</f>
        <v>42786.583333333336</v>
      </c>
      <c r="U963">
        <f t="shared" ref="U963:U1026" si="171">YEAR(S963)</f>
        <v>2017</v>
      </c>
      <c r="V963" s="15">
        <f t="shared" ref="V963:V1026" si="172">INT(S963)</f>
        <v>42740</v>
      </c>
      <c r="W963" s="15">
        <f t="shared" ref="W963:W1026" si="173">INT(T963)</f>
        <v>42786</v>
      </c>
      <c r="X963" s="15">
        <v>42740</v>
      </c>
      <c r="Y963" s="15">
        <v>42786</v>
      </c>
      <c r="Z963" t="str">
        <f t="shared" ref="Z963:Z1026" si="174">TEXT(V963, "mmmm")</f>
        <v>January</v>
      </c>
      <c r="AA963" t="str">
        <f t="shared" ref="AA963:AA1026" si="175">TEXT(W963, "mmmm")</f>
        <v>February</v>
      </c>
    </row>
    <row r="964" spans="1:27" ht="45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14" t="s">
        <v>8221</v>
      </c>
      <c r="G964" t="s">
        <v>8224</v>
      </c>
      <c r="H964" t="s">
        <v>8246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165"/>
        <v>28.48</v>
      </c>
      <c r="P964" s="6">
        <f t="shared" si="166"/>
        <v>19.243243243243242</v>
      </c>
      <c r="Q964" t="str">
        <f t="shared" si="167"/>
        <v>technology</v>
      </c>
      <c r="R964" t="str">
        <f t="shared" si="168"/>
        <v>wearables</v>
      </c>
      <c r="S964" s="28">
        <f t="shared" si="169"/>
        <v>42373.504085648143</v>
      </c>
      <c r="T964" s="28">
        <f t="shared" si="170"/>
        <v>42411.504085648143</v>
      </c>
      <c r="U964">
        <f t="shared" si="171"/>
        <v>2016</v>
      </c>
      <c r="V964" s="15">
        <f t="shared" si="172"/>
        <v>42373</v>
      </c>
      <c r="W964" s="15">
        <f t="shared" si="173"/>
        <v>42411</v>
      </c>
      <c r="X964" s="15">
        <v>42373</v>
      </c>
      <c r="Y964" s="15">
        <v>42411</v>
      </c>
      <c r="Z964" t="str">
        <f t="shared" si="174"/>
        <v>January</v>
      </c>
      <c r="AA964" t="str">
        <f t="shared" si="175"/>
        <v>February</v>
      </c>
    </row>
    <row r="965" spans="1:27" ht="30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14" t="s">
        <v>8221</v>
      </c>
      <c r="G965" t="s">
        <v>8224</v>
      </c>
      <c r="H965" t="s">
        <v>8246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165"/>
        <v>1.077142857142857</v>
      </c>
      <c r="P965" s="6">
        <f t="shared" si="166"/>
        <v>41.888888888888886</v>
      </c>
      <c r="Q965" t="str">
        <f t="shared" si="167"/>
        <v>technology</v>
      </c>
      <c r="R965" t="str">
        <f t="shared" si="168"/>
        <v>wearables</v>
      </c>
      <c r="S965" s="28">
        <f t="shared" si="169"/>
        <v>42625.427303240744</v>
      </c>
      <c r="T965" s="28">
        <f t="shared" si="170"/>
        <v>42660.427303240744</v>
      </c>
      <c r="U965">
        <f t="shared" si="171"/>
        <v>2016</v>
      </c>
      <c r="V965" s="15">
        <f t="shared" si="172"/>
        <v>42625</v>
      </c>
      <c r="W965" s="15">
        <f t="shared" si="173"/>
        <v>42660</v>
      </c>
      <c r="X965" s="15">
        <v>42625</v>
      </c>
      <c r="Y965" s="15">
        <v>42660</v>
      </c>
      <c r="Z965" t="str">
        <f t="shared" si="174"/>
        <v>September</v>
      </c>
      <c r="AA965" t="str">
        <f t="shared" si="175"/>
        <v>October</v>
      </c>
    </row>
    <row r="966" spans="1:27" ht="45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14" t="s">
        <v>8221</v>
      </c>
      <c r="G966" t="s">
        <v>8229</v>
      </c>
      <c r="H966" t="s">
        <v>8251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165"/>
        <v>0.79909090909090907</v>
      </c>
      <c r="P966" s="6">
        <f t="shared" si="166"/>
        <v>30.310344827586206</v>
      </c>
      <c r="Q966" t="str">
        <f t="shared" si="167"/>
        <v>technology</v>
      </c>
      <c r="R966" t="str">
        <f t="shared" si="168"/>
        <v>wearables</v>
      </c>
      <c r="S966" s="28">
        <f t="shared" si="169"/>
        <v>42208.420358796291</v>
      </c>
      <c r="T966" s="28">
        <f t="shared" si="170"/>
        <v>42248.420358796291</v>
      </c>
      <c r="U966">
        <f t="shared" si="171"/>
        <v>2015</v>
      </c>
      <c r="V966" s="15">
        <f t="shared" si="172"/>
        <v>42208</v>
      </c>
      <c r="W966" s="15">
        <f t="shared" si="173"/>
        <v>42248</v>
      </c>
      <c r="X966" s="15">
        <v>42208</v>
      </c>
      <c r="Y966" s="15">
        <v>42248</v>
      </c>
      <c r="Z966" t="str">
        <f t="shared" si="174"/>
        <v>July</v>
      </c>
      <c r="AA966" t="str">
        <f t="shared" si="175"/>
        <v>September</v>
      </c>
    </row>
    <row r="967" spans="1:27" ht="45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14" t="s">
        <v>8221</v>
      </c>
      <c r="G967" t="s">
        <v>8224</v>
      </c>
      <c r="H967" t="s">
        <v>8246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165"/>
        <v>1.1919999999999999</v>
      </c>
      <c r="P967" s="6">
        <f t="shared" si="166"/>
        <v>49.666666666666664</v>
      </c>
      <c r="Q967" t="str">
        <f t="shared" si="167"/>
        <v>technology</v>
      </c>
      <c r="R967" t="str">
        <f t="shared" si="168"/>
        <v>wearables</v>
      </c>
      <c r="S967" s="28">
        <f t="shared" si="169"/>
        <v>42636.808402777773</v>
      </c>
      <c r="T967" s="28">
        <f t="shared" si="170"/>
        <v>42668.957638888889</v>
      </c>
      <c r="U967">
        <f t="shared" si="171"/>
        <v>2016</v>
      </c>
      <c r="V967" s="15">
        <f t="shared" si="172"/>
        <v>42636</v>
      </c>
      <c r="W967" s="15">
        <f t="shared" si="173"/>
        <v>42668</v>
      </c>
      <c r="X967" s="15">
        <v>42636</v>
      </c>
      <c r="Y967" s="15">
        <v>42668</v>
      </c>
      <c r="Z967" t="str">
        <f t="shared" si="174"/>
        <v>September</v>
      </c>
      <c r="AA967" t="str">
        <f t="shared" si="175"/>
        <v>October</v>
      </c>
    </row>
    <row r="968" spans="1:27" ht="45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14" t="s">
        <v>8221</v>
      </c>
      <c r="G968" t="s">
        <v>8224</v>
      </c>
      <c r="H968" t="s">
        <v>8246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165"/>
        <v>14.799999999999999</v>
      </c>
      <c r="P968" s="6">
        <f t="shared" si="166"/>
        <v>59.2</v>
      </c>
      <c r="Q968" t="str">
        <f t="shared" si="167"/>
        <v>technology</v>
      </c>
      <c r="R968" t="str">
        <f t="shared" si="168"/>
        <v>wearables</v>
      </c>
      <c r="S968" s="28">
        <f t="shared" si="169"/>
        <v>42619.427453703705</v>
      </c>
      <c r="T968" s="28">
        <f t="shared" si="170"/>
        <v>42649.427453703705</v>
      </c>
      <c r="U968">
        <f t="shared" si="171"/>
        <v>2016</v>
      </c>
      <c r="V968" s="15">
        <f t="shared" si="172"/>
        <v>42619</v>
      </c>
      <c r="W968" s="15">
        <f t="shared" si="173"/>
        <v>42649</v>
      </c>
      <c r="X968" s="15">
        <v>42619</v>
      </c>
      <c r="Y968" s="15">
        <v>42649</v>
      </c>
      <c r="Z968" t="str">
        <f t="shared" si="174"/>
        <v>September</v>
      </c>
      <c r="AA968" t="str">
        <f t="shared" si="175"/>
        <v>October</v>
      </c>
    </row>
    <row r="969" spans="1:27" ht="45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14" t="s">
        <v>8221</v>
      </c>
      <c r="G969" t="s">
        <v>8224</v>
      </c>
      <c r="H969" t="s">
        <v>8246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165"/>
        <v>17.810000000000002</v>
      </c>
      <c r="P969" s="6">
        <f t="shared" si="166"/>
        <v>43.97530864197531</v>
      </c>
      <c r="Q969" t="str">
        <f t="shared" si="167"/>
        <v>technology</v>
      </c>
      <c r="R969" t="str">
        <f t="shared" si="168"/>
        <v>wearables</v>
      </c>
      <c r="S969" s="28">
        <f t="shared" si="169"/>
        <v>42422.045995370368</v>
      </c>
      <c r="T969" s="28">
        <f t="shared" si="170"/>
        <v>42482.004328703704</v>
      </c>
      <c r="U969">
        <f t="shared" si="171"/>
        <v>2016</v>
      </c>
      <c r="V969" s="15">
        <f t="shared" si="172"/>
        <v>42422</v>
      </c>
      <c r="W969" s="15">
        <f t="shared" si="173"/>
        <v>42482</v>
      </c>
      <c r="X969" s="15">
        <v>42422</v>
      </c>
      <c r="Y969" s="15">
        <v>42482</v>
      </c>
      <c r="Z969" t="str">
        <f t="shared" si="174"/>
        <v>February</v>
      </c>
      <c r="AA969" t="str">
        <f t="shared" si="175"/>
        <v>April</v>
      </c>
    </row>
    <row r="970" spans="1:27" ht="45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14" t="s">
        <v>8221</v>
      </c>
      <c r="G970" t="s">
        <v>8224</v>
      </c>
      <c r="H970" t="s">
        <v>8246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165"/>
        <v>1.325</v>
      </c>
      <c r="P970" s="6">
        <f t="shared" si="166"/>
        <v>26.5</v>
      </c>
      <c r="Q970" t="str">
        <f t="shared" si="167"/>
        <v>technology</v>
      </c>
      <c r="R970" t="str">
        <f t="shared" si="168"/>
        <v>wearables</v>
      </c>
      <c r="S970" s="28">
        <f t="shared" si="169"/>
        <v>41836.639282407406</v>
      </c>
      <c r="T970" s="28">
        <f t="shared" si="170"/>
        <v>41866.639282407406</v>
      </c>
      <c r="U970">
        <f t="shared" si="171"/>
        <v>2014</v>
      </c>
      <c r="V970" s="15">
        <f t="shared" si="172"/>
        <v>41836</v>
      </c>
      <c r="W970" s="15">
        <f t="shared" si="173"/>
        <v>41866</v>
      </c>
      <c r="X970" s="15">
        <v>41836</v>
      </c>
      <c r="Y970" s="15">
        <v>41866</v>
      </c>
      <c r="Z970" t="str">
        <f t="shared" si="174"/>
        <v>July</v>
      </c>
      <c r="AA970" t="str">
        <f t="shared" si="175"/>
        <v>August</v>
      </c>
    </row>
    <row r="971" spans="1:27" ht="30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14" t="s">
        <v>8221</v>
      </c>
      <c r="G971" t="s">
        <v>8238</v>
      </c>
      <c r="H971" t="s">
        <v>8256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165"/>
        <v>46.666666666666664</v>
      </c>
      <c r="P971" s="6">
        <f t="shared" si="166"/>
        <v>1272.7272727272727</v>
      </c>
      <c r="Q971" t="str">
        <f t="shared" si="167"/>
        <v>technology</v>
      </c>
      <c r="R971" t="str">
        <f t="shared" si="168"/>
        <v>wearables</v>
      </c>
      <c r="S971" s="28">
        <f t="shared" si="169"/>
        <v>42742.094988425924</v>
      </c>
      <c r="T971" s="28">
        <f t="shared" si="170"/>
        <v>42775.094988425924</v>
      </c>
      <c r="U971">
        <f t="shared" si="171"/>
        <v>2017</v>
      </c>
      <c r="V971" s="15">
        <f t="shared" si="172"/>
        <v>42742</v>
      </c>
      <c r="W971" s="15">
        <f t="shared" si="173"/>
        <v>42775</v>
      </c>
      <c r="X971" s="15">
        <v>42742</v>
      </c>
      <c r="Y971" s="15">
        <v>42775</v>
      </c>
      <c r="Z971" t="str">
        <f t="shared" si="174"/>
        <v>January</v>
      </c>
      <c r="AA971" t="str">
        <f t="shared" si="175"/>
        <v>February</v>
      </c>
    </row>
    <row r="972" spans="1:27" ht="45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14" t="s">
        <v>8221</v>
      </c>
      <c r="G972" t="s">
        <v>8229</v>
      </c>
      <c r="H972" t="s">
        <v>8251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165"/>
        <v>45.92</v>
      </c>
      <c r="P972" s="6">
        <f t="shared" si="166"/>
        <v>164</v>
      </c>
      <c r="Q972" t="str">
        <f t="shared" si="167"/>
        <v>technology</v>
      </c>
      <c r="R972" t="str">
        <f t="shared" si="168"/>
        <v>wearables</v>
      </c>
      <c r="S972" s="28">
        <f t="shared" si="169"/>
        <v>42721.012187499997</v>
      </c>
      <c r="T972" s="28">
        <f t="shared" si="170"/>
        <v>42757.999305555553</v>
      </c>
      <c r="U972">
        <f t="shared" si="171"/>
        <v>2016</v>
      </c>
      <c r="V972" s="15">
        <f t="shared" si="172"/>
        <v>42721</v>
      </c>
      <c r="W972" s="15">
        <f t="shared" si="173"/>
        <v>42757</v>
      </c>
      <c r="X972" s="15">
        <v>42721</v>
      </c>
      <c r="Y972" s="15">
        <v>42757</v>
      </c>
      <c r="Z972" t="str">
        <f t="shared" si="174"/>
        <v>December</v>
      </c>
      <c r="AA972" t="str">
        <f t="shared" si="175"/>
        <v>January</v>
      </c>
    </row>
    <row r="973" spans="1:27" ht="45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14" t="s">
        <v>8221</v>
      </c>
      <c r="G973" t="s">
        <v>8224</v>
      </c>
      <c r="H973" t="s">
        <v>8246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165"/>
        <v>0.22599999999999998</v>
      </c>
      <c r="P973" s="6">
        <f t="shared" si="166"/>
        <v>45.2</v>
      </c>
      <c r="Q973" t="str">
        <f t="shared" si="167"/>
        <v>technology</v>
      </c>
      <c r="R973" t="str">
        <f t="shared" si="168"/>
        <v>wearables</v>
      </c>
      <c r="S973" s="28">
        <f t="shared" si="169"/>
        <v>42111.500694444439</v>
      </c>
      <c r="T973" s="28">
        <f t="shared" si="170"/>
        <v>42156.500694444439</v>
      </c>
      <c r="U973">
        <f t="shared" si="171"/>
        <v>2015</v>
      </c>
      <c r="V973" s="15">
        <f t="shared" si="172"/>
        <v>42111</v>
      </c>
      <c r="W973" s="15">
        <f t="shared" si="173"/>
        <v>42156</v>
      </c>
      <c r="X973" s="15">
        <v>42111</v>
      </c>
      <c r="Y973" s="15">
        <v>42156</v>
      </c>
      <c r="Z973" t="str">
        <f t="shared" si="174"/>
        <v>April</v>
      </c>
      <c r="AA973" t="str">
        <f t="shared" si="175"/>
        <v>June</v>
      </c>
    </row>
    <row r="974" spans="1:27" ht="45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14" t="s">
        <v>8221</v>
      </c>
      <c r="G974" t="s">
        <v>8224</v>
      </c>
      <c r="H974" t="s">
        <v>8246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165"/>
        <v>34.625</v>
      </c>
      <c r="P974" s="6">
        <f t="shared" si="166"/>
        <v>153.88888888888889</v>
      </c>
      <c r="Q974" t="str">
        <f t="shared" si="167"/>
        <v>technology</v>
      </c>
      <c r="R974" t="str">
        <f t="shared" si="168"/>
        <v>wearables</v>
      </c>
      <c r="S974" s="28">
        <f t="shared" si="169"/>
        <v>41856.657384259255</v>
      </c>
      <c r="T974" s="28">
        <f t="shared" si="170"/>
        <v>41886.082638888889</v>
      </c>
      <c r="U974">
        <f t="shared" si="171"/>
        <v>2014</v>
      </c>
      <c r="V974" s="15">
        <f t="shared" si="172"/>
        <v>41856</v>
      </c>
      <c r="W974" s="15">
        <f t="shared" si="173"/>
        <v>41886</v>
      </c>
      <c r="X974" s="15">
        <v>41856</v>
      </c>
      <c r="Y974" s="15">
        <v>41886</v>
      </c>
      <c r="Z974" t="str">
        <f t="shared" si="174"/>
        <v>August</v>
      </c>
      <c r="AA974" t="str">
        <f t="shared" si="175"/>
        <v>September</v>
      </c>
    </row>
    <row r="975" spans="1:27" ht="45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14" t="s">
        <v>8221</v>
      </c>
      <c r="G975" t="s">
        <v>8224</v>
      </c>
      <c r="H975" t="s">
        <v>8246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165"/>
        <v>2.0549999999999997</v>
      </c>
      <c r="P975" s="6">
        <f t="shared" si="166"/>
        <v>51.375</v>
      </c>
      <c r="Q975" t="str">
        <f t="shared" si="167"/>
        <v>technology</v>
      </c>
      <c r="R975" t="str">
        <f t="shared" si="168"/>
        <v>wearables</v>
      </c>
      <c r="S975" s="28">
        <f t="shared" si="169"/>
        <v>42256.806631944441</v>
      </c>
      <c r="T975" s="28">
        <f t="shared" si="170"/>
        <v>42316.848298611112</v>
      </c>
      <c r="U975">
        <f t="shared" si="171"/>
        <v>2015</v>
      </c>
      <c r="V975" s="15">
        <f t="shared" si="172"/>
        <v>42256</v>
      </c>
      <c r="W975" s="15">
        <f t="shared" si="173"/>
        <v>42316</v>
      </c>
      <c r="X975" s="15">
        <v>42256</v>
      </c>
      <c r="Y975" s="15">
        <v>42316</v>
      </c>
      <c r="Z975" t="str">
        <f t="shared" si="174"/>
        <v>September</v>
      </c>
      <c r="AA975" t="str">
        <f t="shared" si="175"/>
        <v>November</v>
      </c>
    </row>
    <row r="976" spans="1:27" ht="45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14" t="s">
        <v>8221</v>
      </c>
      <c r="G976" t="s">
        <v>8224</v>
      </c>
      <c r="H976" t="s">
        <v>8246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165"/>
        <v>0.55999999999999994</v>
      </c>
      <c r="P976" s="6">
        <f t="shared" si="166"/>
        <v>93.333333333333329</v>
      </c>
      <c r="Q976" t="str">
        <f t="shared" si="167"/>
        <v>technology</v>
      </c>
      <c r="R976" t="str">
        <f t="shared" si="168"/>
        <v>wearables</v>
      </c>
      <c r="S976" s="28">
        <f t="shared" si="169"/>
        <v>42424.541157407402</v>
      </c>
      <c r="T976" s="28">
        <f t="shared" si="170"/>
        <v>42454.499490740738</v>
      </c>
      <c r="U976">
        <f t="shared" si="171"/>
        <v>2016</v>
      </c>
      <c r="V976" s="15">
        <f t="shared" si="172"/>
        <v>42424</v>
      </c>
      <c r="W976" s="15">
        <f t="shared" si="173"/>
        <v>42454</v>
      </c>
      <c r="X976" s="15">
        <v>42424</v>
      </c>
      <c r="Y976" s="15">
        <v>42454</v>
      </c>
      <c r="Z976" t="str">
        <f t="shared" si="174"/>
        <v>February</v>
      </c>
      <c r="AA976" t="str">
        <f t="shared" si="175"/>
        <v>March</v>
      </c>
    </row>
    <row r="977" spans="1:27" ht="45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14" t="s">
        <v>8221</v>
      </c>
      <c r="G977" t="s">
        <v>8224</v>
      </c>
      <c r="H977" t="s">
        <v>8246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165"/>
        <v>2.6069999999999998</v>
      </c>
      <c r="P977" s="6">
        <f t="shared" si="166"/>
        <v>108.625</v>
      </c>
      <c r="Q977" t="str">
        <f t="shared" si="167"/>
        <v>technology</v>
      </c>
      <c r="R977" t="str">
        <f t="shared" si="168"/>
        <v>wearables</v>
      </c>
      <c r="S977" s="28">
        <f t="shared" si="169"/>
        <v>42489.488252314812</v>
      </c>
      <c r="T977" s="28">
        <f t="shared" si="170"/>
        <v>42549.488252314812</v>
      </c>
      <c r="U977">
        <f t="shared" si="171"/>
        <v>2016</v>
      </c>
      <c r="V977" s="15">
        <f t="shared" si="172"/>
        <v>42489</v>
      </c>
      <c r="W977" s="15">
        <f t="shared" si="173"/>
        <v>42549</v>
      </c>
      <c r="X977" s="15">
        <v>42489</v>
      </c>
      <c r="Y977" s="15">
        <v>42549</v>
      </c>
      <c r="Z977" t="str">
        <f t="shared" si="174"/>
        <v>April</v>
      </c>
      <c r="AA977" t="str">
        <f t="shared" si="175"/>
        <v>June</v>
      </c>
    </row>
    <row r="978" spans="1:27" ht="45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14" t="s">
        <v>8221</v>
      </c>
      <c r="G978" t="s">
        <v>8226</v>
      </c>
      <c r="H978" t="s">
        <v>8248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165"/>
        <v>1.9259999999999999</v>
      </c>
      <c r="P978" s="6">
        <f t="shared" si="166"/>
        <v>160.5</v>
      </c>
      <c r="Q978" t="str">
        <f t="shared" si="167"/>
        <v>technology</v>
      </c>
      <c r="R978" t="str">
        <f t="shared" si="168"/>
        <v>wearables</v>
      </c>
      <c r="S978" s="28">
        <f t="shared" si="169"/>
        <v>42184.850659722222</v>
      </c>
      <c r="T978" s="28">
        <f t="shared" si="170"/>
        <v>42229.850659722222</v>
      </c>
      <c r="U978">
        <f t="shared" si="171"/>
        <v>2015</v>
      </c>
      <c r="V978" s="15">
        <f t="shared" si="172"/>
        <v>42184</v>
      </c>
      <c r="W978" s="15">
        <f t="shared" si="173"/>
        <v>42229</v>
      </c>
      <c r="X978" s="15">
        <v>42184</v>
      </c>
      <c r="Y978" s="15">
        <v>42229</v>
      </c>
      <c r="Z978" t="str">
        <f t="shared" si="174"/>
        <v>June</v>
      </c>
      <c r="AA978" t="str">
        <f t="shared" si="175"/>
        <v>August</v>
      </c>
    </row>
    <row r="979" spans="1:27" ht="45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14" t="s">
        <v>8221</v>
      </c>
      <c r="G979" t="s">
        <v>8239</v>
      </c>
      <c r="H979" t="s">
        <v>8249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165"/>
        <v>33.666666666666664</v>
      </c>
      <c r="P979" s="6">
        <f t="shared" si="166"/>
        <v>75.75</v>
      </c>
      <c r="Q979" t="str">
        <f t="shared" si="167"/>
        <v>technology</v>
      </c>
      <c r="R979" t="str">
        <f t="shared" si="168"/>
        <v>wearables</v>
      </c>
      <c r="S979" s="28">
        <f t="shared" si="169"/>
        <v>42391.733761574076</v>
      </c>
      <c r="T979" s="28">
        <f t="shared" si="170"/>
        <v>42421.733761574076</v>
      </c>
      <c r="U979">
        <f t="shared" si="171"/>
        <v>2016</v>
      </c>
      <c r="V979" s="15">
        <f t="shared" si="172"/>
        <v>42391</v>
      </c>
      <c r="W979" s="15">
        <f t="shared" si="173"/>
        <v>42421</v>
      </c>
      <c r="X979" s="15">
        <v>42391</v>
      </c>
      <c r="Y979" s="15">
        <v>42421</v>
      </c>
      <c r="Z979" t="str">
        <f t="shared" si="174"/>
        <v>January</v>
      </c>
      <c r="AA979" t="str">
        <f t="shared" si="175"/>
        <v>February</v>
      </c>
    </row>
    <row r="980" spans="1:27" ht="45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14" t="s">
        <v>8221</v>
      </c>
      <c r="G980" t="s">
        <v>8235</v>
      </c>
      <c r="H980" t="s">
        <v>8255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165"/>
        <v>56.263267182990241</v>
      </c>
      <c r="P980" s="6">
        <f t="shared" si="166"/>
        <v>790.83739837398377</v>
      </c>
      <c r="Q980" t="str">
        <f t="shared" si="167"/>
        <v>technology</v>
      </c>
      <c r="R980" t="str">
        <f t="shared" si="168"/>
        <v>wearables</v>
      </c>
      <c r="S980" s="28">
        <f t="shared" si="169"/>
        <v>42395.100706018515</v>
      </c>
      <c r="T980" s="28">
        <f t="shared" si="170"/>
        <v>42425.100706018515</v>
      </c>
      <c r="U980">
        <f t="shared" si="171"/>
        <v>2016</v>
      </c>
      <c r="V980" s="15">
        <f t="shared" si="172"/>
        <v>42395</v>
      </c>
      <c r="W980" s="15">
        <f t="shared" si="173"/>
        <v>42425</v>
      </c>
      <c r="X980" s="15">
        <v>42395</v>
      </c>
      <c r="Y980" s="15">
        <v>42425</v>
      </c>
      <c r="Z980" t="str">
        <f t="shared" si="174"/>
        <v>January</v>
      </c>
      <c r="AA980" t="str">
        <f t="shared" si="175"/>
        <v>February</v>
      </c>
    </row>
    <row r="981" spans="1:27" ht="45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14" t="s">
        <v>8221</v>
      </c>
      <c r="G981" t="s">
        <v>8224</v>
      </c>
      <c r="H981" t="s">
        <v>8246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165"/>
        <v>82.817599999999999</v>
      </c>
      <c r="P981" s="6">
        <f t="shared" si="166"/>
        <v>301.93916666666667</v>
      </c>
      <c r="Q981" t="str">
        <f t="shared" si="167"/>
        <v>technology</v>
      </c>
      <c r="R981" t="str">
        <f t="shared" si="168"/>
        <v>wearables</v>
      </c>
      <c r="S981" s="28">
        <f t="shared" si="169"/>
        <v>42506.208657407406</v>
      </c>
      <c r="T981" s="28">
        <f t="shared" si="170"/>
        <v>42541.582638888889</v>
      </c>
      <c r="U981">
        <f t="shared" si="171"/>
        <v>2016</v>
      </c>
      <c r="V981" s="15">
        <f t="shared" si="172"/>
        <v>42506</v>
      </c>
      <c r="W981" s="15">
        <f t="shared" si="173"/>
        <v>42541</v>
      </c>
      <c r="X981" s="15">
        <v>42506</v>
      </c>
      <c r="Y981" s="15">
        <v>42541</v>
      </c>
      <c r="Z981" t="str">
        <f t="shared" si="174"/>
        <v>May</v>
      </c>
      <c r="AA981" t="str">
        <f t="shared" si="175"/>
        <v>June</v>
      </c>
    </row>
    <row r="982" spans="1:27" ht="45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14" t="s">
        <v>8221</v>
      </c>
      <c r="G982" t="s">
        <v>8224</v>
      </c>
      <c r="H982" t="s">
        <v>8246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165"/>
        <v>14.860000000000001</v>
      </c>
      <c r="P982" s="6">
        <f t="shared" si="166"/>
        <v>47.935483870967744</v>
      </c>
      <c r="Q982" t="str">
        <f t="shared" si="167"/>
        <v>technology</v>
      </c>
      <c r="R982" t="str">
        <f t="shared" si="168"/>
        <v>wearables</v>
      </c>
      <c r="S982" s="28">
        <f t="shared" si="169"/>
        <v>41928.695856481478</v>
      </c>
      <c r="T982" s="28">
        <f t="shared" si="170"/>
        <v>41973.737523148149</v>
      </c>
      <c r="U982">
        <f t="shared" si="171"/>
        <v>2014</v>
      </c>
      <c r="V982" s="15">
        <f t="shared" si="172"/>
        <v>41928</v>
      </c>
      <c r="W982" s="15">
        <f t="shared" si="173"/>
        <v>41973</v>
      </c>
      <c r="X982" s="15">
        <v>41928</v>
      </c>
      <c r="Y982" s="15">
        <v>41973</v>
      </c>
      <c r="Z982" t="str">
        <f t="shared" si="174"/>
        <v>October</v>
      </c>
      <c r="AA982" t="str">
        <f t="shared" si="175"/>
        <v>November</v>
      </c>
    </row>
    <row r="983" spans="1:27" ht="45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14" t="s">
        <v>8221</v>
      </c>
      <c r="G983" t="s">
        <v>8224</v>
      </c>
      <c r="H983" t="s">
        <v>8246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165"/>
        <v>1.2375123751237513E-2</v>
      </c>
      <c r="P983" s="6">
        <f t="shared" si="166"/>
        <v>2.75</v>
      </c>
      <c r="Q983" t="str">
        <f t="shared" si="167"/>
        <v>technology</v>
      </c>
      <c r="R983" t="str">
        <f t="shared" si="168"/>
        <v>wearables</v>
      </c>
      <c r="S983" s="28">
        <f t="shared" si="169"/>
        <v>41830.738680555551</v>
      </c>
      <c r="T983" s="28">
        <f t="shared" si="170"/>
        <v>41860.738680555551</v>
      </c>
      <c r="U983">
        <f t="shared" si="171"/>
        <v>2014</v>
      </c>
      <c r="V983" s="15">
        <f t="shared" si="172"/>
        <v>41830</v>
      </c>
      <c r="W983" s="15">
        <f t="shared" si="173"/>
        <v>41860</v>
      </c>
      <c r="X983" s="15">
        <v>41830</v>
      </c>
      <c r="Y983" s="15">
        <v>41860</v>
      </c>
      <c r="Z983" t="str">
        <f t="shared" si="174"/>
        <v>July</v>
      </c>
      <c r="AA983" t="str">
        <f t="shared" si="175"/>
        <v>August</v>
      </c>
    </row>
    <row r="984" spans="1:27" ht="30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14" t="s">
        <v>8221</v>
      </c>
      <c r="G984" t="s">
        <v>8224</v>
      </c>
      <c r="H984" t="s">
        <v>8246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165"/>
        <v>1.7142857142857144E-2</v>
      </c>
      <c r="P984" s="6">
        <f t="shared" si="166"/>
        <v>1</v>
      </c>
      <c r="Q984" t="str">
        <f t="shared" si="167"/>
        <v>technology</v>
      </c>
      <c r="R984" t="str">
        <f t="shared" si="168"/>
        <v>wearables</v>
      </c>
      <c r="S984" s="28">
        <f t="shared" si="169"/>
        <v>42615.544976851852</v>
      </c>
      <c r="T984" s="28">
        <f t="shared" si="170"/>
        <v>42645.544976851852</v>
      </c>
      <c r="U984">
        <f t="shared" si="171"/>
        <v>2016</v>
      </c>
      <c r="V984" s="15">
        <f t="shared" si="172"/>
        <v>42615</v>
      </c>
      <c r="W984" s="15">
        <f t="shared" si="173"/>
        <v>42645</v>
      </c>
      <c r="X984" s="15">
        <v>42615</v>
      </c>
      <c r="Y984" s="15">
        <v>42645</v>
      </c>
      <c r="Z984" t="str">
        <f t="shared" si="174"/>
        <v>September</v>
      </c>
      <c r="AA984" t="str">
        <f t="shared" si="175"/>
        <v>October</v>
      </c>
    </row>
    <row r="985" spans="1:27" ht="45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14" t="s">
        <v>8221</v>
      </c>
      <c r="G985" t="s">
        <v>8227</v>
      </c>
      <c r="H985" t="s">
        <v>8249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165"/>
        <v>29.506136117214709</v>
      </c>
      <c r="P985" s="6">
        <f t="shared" si="166"/>
        <v>171.79329608938548</v>
      </c>
      <c r="Q985" t="str">
        <f t="shared" si="167"/>
        <v>technology</v>
      </c>
      <c r="R985" t="str">
        <f t="shared" si="168"/>
        <v>wearables</v>
      </c>
      <c r="S985" s="28">
        <f t="shared" si="169"/>
        <v>42574.459317129622</v>
      </c>
      <c r="T985" s="28">
        <f t="shared" si="170"/>
        <v>42605.662499999999</v>
      </c>
      <c r="U985">
        <f t="shared" si="171"/>
        <v>2016</v>
      </c>
      <c r="V985" s="15">
        <f t="shared" si="172"/>
        <v>42574</v>
      </c>
      <c r="W985" s="15">
        <f t="shared" si="173"/>
        <v>42605</v>
      </c>
      <c r="X985" s="15">
        <v>42574</v>
      </c>
      <c r="Y985" s="15">
        <v>42605</v>
      </c>
      <c r="Z985" t="str">
        <f t="shared" si="174"/>
        <v>July</v>
      </c>
      <c r="AA985" t="str">
        <f t="shared" si="175"/>
        <v>August</v>
      </c>
    </row>
    <row r="986" spans="1:27" ht="75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14" t="s">
        <v>8221</v>
      </c>
      <c r="G986" t="s">
        <v>8224</v>
      </c>
      <c r="H986" t="s">
        <v>8246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165"/>
        <v>1.06</v>
      </c>
      <c r="P986" s="6">
        <f t="shared" si="166"/>
        <v>35.333333333333336</v>
      </c>
      <c r="Q986" t="str">
        <f t="shared" si="167"/>
        <v>technology</v>
      </c>
      <c r="R986" t="str">
        <f t="shared" si="168"/>
        <v>wearables</v>
      </c>
      <c r="S986" s="28">
        <f t="shared" si="169"/>
        <v>42060.907499999994</v>
      </c>
      <c r="T986" s="28">
        <f t="shared" si="170"/>
        <v>42090.86583333333</v>
      </c>
      <c r="U986">
        <f t="shared" si="171"/>
        <v>2015</v>
      </c>
      <c r="V986" s="15">
        <f t="shared" si="172"/>
        <v>42060</v>
      </c>
      <c r="W986" s="15">
        <f t="shared" si="173"/>
        <v>42090</v>
      </c>
      <c r="X986" s="15">
        <v>42060</v>
      </c>
      <c r="Y986" s="15">
        <v>42090</v>
      </c>
      <c r="Z986" t="str">
        <f t="shared" si="174"/>
        <v>February</v>
      </c>
      <c r="AA986" t="str">
        <f t="shared" si="175"/>
        <v>March</v>
      </c>
    </row>
    <row r="987" spans="1:27" ht="45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14" t="s">
        <v>8221</v>
      </c>
      <c r="G987" t="s">
        <v>8236</v>
      </c>
      <c r="H987" t="s">
        <v>8249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165"/>
        <v>6.293333333333333</v>
      </c>
      <c r="P987" s="6">
        <f t="shared" si="166"/>
        <v>82.086956521739125</v>
      </c>
      <c r="Q987" t="str">
        <f t="shared" si="167"/>
        <v>technology</v>
      </c>
      <c r="R987" t="str">
        <f t="shared" si="168"/>
        <v>wearables</v>
      </c>
      <c r="S987" s="28">
        <f t="shared" si="169"/>
        <v>42339.759375000001</v>
      </c>
      <c r="T987" s="28">
        <f t="shared" si="170"/>
        <v>42369.749999999993</v>
      </c>
      <c r="U987">
        <f t="shared" si="171"/>
        <v>2015</v>
      </c>
      <c r="V987" s="15">
        <f t="shared" si="172"/>
        <v>42339</v>
      </c>
      <c r="W987" s="15">
        <f t="shared" si="173"/>
        <v>42369</v>
      </c>
      <c r="X987" s="15">
        <v>42339</v>
      </c>
      <c r="Y987" s="15">
        <v>42369</v>
      </c>
      <c r="Z987" t="str">
        <f t="shared" si="174"/>
        <v>December</v>
      </c>
      <c r="AA987" t="str">
        <f t="shared" si="175"/>
        <v>December</v>
      </c>
    </row>
    <row r="988" spans="1:27" ht="45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14" t="s">
        <v>8221</v>
      </c>
      <c r="G988" t="s">
        <v>8225</v>
      </c>
      <c r="H988" t="s">
        <v>8247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165"/>
        <v>12.75</v>
      </c>
      <c r="P988" s="6">
        <f t="shared" si="166"/>
        <v>110.8695652173913</v>
      </c>
      <c r="Q988" t="str">
        <f t="shared" si="167"/>
        <v>technology</v>
      </c>
      <c r="R988" t="str">
        <f t="shared" si="168"/>
        <v>wearables</v>
      </c>
      <c r="S988" s="28">
        <f t="shared" si="169"/>
        <v>42324.559027777774</v>
      </c>
      <c r="T988" s="28">
        <f t="shared" si="170"/>
        <v>42378.791666666664</v>
      </c>
      <c r="U988">
        <f t="shared" si="171"/>
        <v>2015</v>
      </c>
      <c r="V988" s="15">
        <f t="shared" si="172"/>
        <v>42324</v>
      </c>
      <c r="W988" s="15">
        <f t="shared" si="173"/>
        <v>42378</v>
      </c>
      <c r="X988" s="15">
        <v>42324</v>
      </c>
      <c r="Y988" s="15">
        <v>42378</v>
      </c>
      <c r="Z988" t="str">
        <f t="shared" si="174"/>
        <v>November</v>
      </c>
      <c r="AA988" t="str">
        <f t="shared" si="175"/>
        <v>January</v>
      </c>
    </row>
    <row r="989" spans="1:27" ht="45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14" t="s">
        <v>8221</v>
      </c>
      <c r="G989" t="s">
        <v>8233</v>
      </c>
      <c r="H989" t="s">
        <v>8249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165"/>
        <v>13.22</v>
      </c>
      <c r="P989" s="6">
        <f t="shared" si="166"/>
        <v>161.21951219512195</v>
      </c>
      <c r="Q989" t="str">
        <f t="shared" si="167"/>
        <v>technology</v>
      </c>
      <c r="R989" t="str">
        <f t="shared" si="168"/>
        <v>wearables</v>
      </c>
      <c r="S989" s="28">
        <f t="shared" si="169"/>
        <v>41773.086226851847</v>
      </c>
      <c r="T989" s="28">
        <f t="shared" si="170"/>
        <v>41813.086226851847</v>
      </c>
      <c r="U989">
        <f t="shared" si="171"/>
        <v>2014</v>
      </c>
      <c r="V989" s="15">
        <f t="shared" si="172"/>
        <v>41773</v>
      </c>
      <c r="W989" s="15">
        <f t="shared" si="173"/>
        <v>41813</v>
      </c>
      <c r="X989" s="15">
        <v>41773</v>
      </c>
      <c r="Y989" s="15">
        <v>41813</v>
      </c>
      <c r="Z989" t="str">
        <f t="shared" si="174"/>
        <v>May</v>
      </c>
      <c r="AA989" t="str">
        <f t="shared" si="175"/>
        <v>June</v>
      </c>
    </row>
    <row r="990" spans="1:27" ht="45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14" t="s">
        <v>8221</v>
      </c>
      <c r="G990" t="s">
        <v>8237</v>
      </c>
      <c r="H990" t="s">
        <v>8249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165"/>
        <v>0</v>
      </c>
      <c r="P990" s="6" t="e">
        <f t="shared" si="166"/>
        <v>#DIV/0!</v>
      </c>
      <c r="Q990" t="str">
        <f t="shared" si="167"/>
        <v>technology</v>
      </c>
      <c r="R990" t="str">
        <f t="shared" si="168"/>
        <v>wearables</v>
      </c>
      <c r="S990" s="28">
        <f t="shared" si="169"/>
        <v>42614.148437499993</v>
      </c>
      <c r="T990" s="28">
        <f t="shared" si="170"/>
        <v>42644.148437499993</v>
      </c>
      <c r="U990">
        <f t="shared" si="171"/>
        <v>2016</v>
      </c>
      <c r="V990" s="15">
        <f t="shared" si="172"/>
        <v>42614</v>
      </c>
      <c r="W990" s="15">
        <f t="shared" si="173"/>
        <v>42644</v>
      </c>
      <c r="X990" s="15">
        <v>42614</v>
      </c>
      <c r="Y990" s="15">
        <v>42644</v>
      </c>
      <c r="Z990" t="str">
        <f t="shared" si="174"/>
        <v>September</v>
      </c>
      <c r="AA990" t="str">
        <f t="shared" si="175"/>
        <v>October</v>
      </c>
    </row>
    <row r="991" spans="1:27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14" t="s">
        <v>8221</v>
      </c>
      <c r="G991" t="s">
        <v>8224</v>
      </c>
      <c r="H991" t="s">
        <v>8246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165"/>
        <v>16.77</v>
      </c>
      <c r="P991" s="6">
        <f t="shared" si="166"/>
        <v>52.40625</v>
      </c>
      <c r="Q991" t="str">
        <f t="shared" si="167"/>
        <v>technology</v>
      </c>
      <c r="R991" t="str">
        <f t="shared" si="168"/>
        <v>wearables</v>
      </c>
      <c r="S991" s="28">
        <f t="shared" si="169"/>
        <v>42611.725636574069</v>
      </c>
      <c r="T991" s="28">
        <f t="shared" si="170"/>
        <v>42641.725636574069</v>
      </c>
      <c r="U991">
        <f t="shared" si="171"/>
        <v>2016</v>
      </c>
      <c r="V991" s="15">
        <f t="shared" si="172"/>
        <v>42611</v>
      </c>
      <c r="W991" s="15">
        <f t="shared" si="173"/>
        <v>42641</v>
      </c>
      <c r="X991" s="15">
        <v>42611</v>
      </c>
      <c r="Y991" s="15">
        <v>42641</v>
      </c>
      <c r="Z991" t="str">
        <f t="shared" si="174"/>
        <v>August</v>
      </c>
      <c r="AA991" t="str">
        <f t="shared" si="175"/>
        <v>September</v>
      </c>
    </row>
    <row r="992" spans="1:27" ht="45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14" t="s">
        <v>8221</v>
      </c>
      <c r="G992" t="s">
        <v>8224</v>
      </c>
      <c r="H992" t="s">
        <v>8246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165"/>
        <v>0.104</v>
      </c>
      <c r="P992" s="6">
        <f t="shared" si="166"/>
        <v>13</v>
      </c>
      <c r="Q992" t="str">
        <f t="shared" si="167"/>
        <v>technology</v>
      </c>
      <c r="R992" t="str">
        <f t="shared" si="168"/>
        <v>wearables</v>
      </c>
      <c r="S992" s="28">
        <f t="shared" si="169"/>
        <v>41855.575972222221</v>
      </c>
      <c r="T992" s="28">
        <f t="shared" si="170"/>
        <v>41885.575972222221</v>
      </c>
      <c r="U992">
        <f t="shared" si="171"/>
        <v>2014</v>
      </c>
      <c r="V992" s="15">
        <f t="shared" si="172"/>
        <v>41855</v>
      </c>
      <c r="W992" s="15">
        <f t="shared" si="173"/>
        <v>41885</v>
      </c>
      <c r="X992" s="15">
        <v>41855</v>
      </c>
      <c r="Y992" s="15">
        <v>41885</v>
      </c>
      <c r="Z992" t="str">
        <f t="shared" si="174"/>
        <v>August</v>
      </c>
      <c r="AA992" t="str">
        <f t="shared" si="175"/>
        <v>September</v>
      </c>
    </row>
    <row r="993" spans="1:27" ht="75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14" t="s">
        <v>8221</v>
      </c>
      <c r="G993" t="s">
        <v>8225</v>
      </c>
      <c r="H993" t="s">
        <v>8247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165"/>
        <v>4.24</v>
      </c>
      <c r="P993" s="6">
        <f t="shared" si="166"/>
        <v>30.285714285714285</v>
      </c>
      <c r="Q993" t="str">
        <f t="shared" si="167"/>
        <v>technology</v>
      </c>
      <c r="R993" t="str">
        <f t="shared" si="168"/>
        <v>wearables</v>
      </c>
      <c r="S993" s="28">
        <f t="shared" si="169"/>
        <v>42538.548472222225</v>
      </c>
      <c r="T993" s="28">
        <f t="shared" si="170"/>
        <v>42563.57708333333</v>
      </c>
      <c r="U993">
        <f t="shared" si="171"/>
        <v>2016</v>
      </c>
      <c r="V993" s="15">
        <f t="shared" si="172"/>
        <v>42538</v>
      </c>
      <c r="W993" s="15">
        <f t="shared" si="173"/>
        <v>42563</v>
      </c>
      <c r="X993" s="15">
        <v>42538</v>
      </c>
      <c r="Y993" s="15">
        <v>42563</v>
      </c>
      <c r="Z993" t="str">
        <f t="shared" si="174"/>
        <v>June</v>
      </c>
      <c r="AA993" t="str">
        <f t="shared" si="175"/>
        <v>July</v>
      </c>
    </row>
    <row r="994" spans="1:27" ht="45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14" t="s">
        <v>8221</v>
      </c>
      <c r="G994" t="s">
        <v>8224</v>
      </c>
      <c r="H994" t="s">
        <v>8246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165"/>
        <v>0.46699999999999997</v>
      </c>
      <c r="P994" s="6">
        <f t="shared" si="166"/>
        <v>116.75</v>
      </c>
      <c r="Q994" t="str">
        <f t="shared" si="167"/>
        <v>technology</v>
      </c>
      <c r="R994" t="str">
        <f t="shared" si="168"/>
        <v>wearables</v>
      </c>
      <c r="S994" s="28">
        <f t="shared" si="169"/>
        <v>42437.71665509259</v>
      </c>
      <c r="T994" s="28">
        <f t="shared" si="170"/>
        <v>42497.674988425926</v>
      </c>
      <c r="U994">
        <f t="shared" si="171"/>
        <v>2016</v>
      </c>
      <c r="V994" s="15">
        <f t="shared" si="172"/>
        <v>42437</v>
      </c>
      <c r="W994" s="15">
        <f t="shared" si="173"/>
        <v>42497</v>
      </c>
      <c r="X994" s="15">
        <v>42437</v>
      </c>
      <c r="Y994" s="15">
        <v>42497</v>
      </c>
      <c r="Z994" t="str">
        <f t="shared" si="174"/>
        <v>March</v>
      </c>
      <c r="AA994" t="str">
        <f t="shared" si="175"/>
        <v>May</v>
      </c>
    </row>
    <row r="995" spans="1:27" ht="45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14" t="s">
        <v>8221</v>
      </c>
      <c r="G995" t="s">
        <v>8224</v>
      </c>
      <c r="H995" t="s">
        <v>8246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165"/>
        <v>25.087142857142858</v>
      </c>
      <c r="P995" s="6">
        <f t="shared" si="166"/>
        <v>89.59693877551021</v>
      </c>
      <c r="Q995" t="str">
        <f t="shared" si="167"/>
        <v>technology</v>
      </c>
      <c r="R995" t="str">
        <f t="shared" si="168"/>
        <v>wearables</v>
      </c>
      <c r="S995" s="28">
        <f t="shared" si="169"/>
        <v>42652.756574074076</v>
      </c>
      <c r="T995" s="28">
        <f t="shared" si="170"/>
        <v>42685.999999999993</v>
      </c>
      <c r="U995">
        <f t="shared" si="171"/>
        <v>2016</v>
      </c>
      <c r="V995" s="15">
        <f t="shared" si="172"/>
        <v>42652</v>
      </c>
      <c r="W995" s="15">
        <f t="shared" si="173"/>
        <v>42686</v>
      </c>
      <c r="X995" s="15">
        <v>42652</v>
      </c>
      <c r="Y995" s="15">
        <v>42686</v>
      </c>
      <c r="Z995" t="str">
        <f t="shared" si="174"/>
        <v>October</v>
      </c>
      <c r="AA995" t="str">
        <f t="shared" si="175"/>
        <v>November</v>
      </c>
    </row>
    <row r="996" spans="1:27" ht="60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14" t="s">
        <v>8221</v>
      </c>
      <c r="G996" t="s">
        <v>8224</v>
      </c>
      <c r="H996" t="s">
        <v>8246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165"/>
        <v>2.3345000000000002</v>
      </c>
      <c r="P996" s="6">
        <f t="shared" si="166"/>
        <v>424.45454545454544</v>
      </c>
      <c r="Q996" t="str">
        <f t="shared" si="167"/>
        <v>technology</v>
      </c>
      <c r="R996" t="str">
        <f t="shared" si="168"/>
        <v>wearables</v>
      </c>
      <c r="S996" s="28">
        <f t="shared" si="169"/>
        <v>41921.054745370369</v>
      </c>
      <c r="T996" s="28">
        <f t="shared" si="170"/>
        <v>41973.749305555553</v>
      </c>
      <c r="U996">
        <f t="shared" si="171"/>
        <v>2014</v>
      </c>
      <c r="V996" s="15">
        <f t="shared" si="172"/>
        <v>41921</v>
      </c>
      <c r="W996" s="15">
        <f t="shared" si="173"/>
        <v>41973</v>
      </c>
      <c r="X996" s="15">
        <v>41921</v>
      </c>
      <c r="Y996" s="15">
        <v>41973</v>
      </c>
      <c r="Z996" t="str">
        <f t="shared" si="174"/>
        <v>October</v>
      </c>
      <c r="AA996" t="str">
        <f t="shared" si="175"/>
        <v>November</v>
      </c>
    </row>
    <row r="997" spans="1:27" ht="45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14" t="s">
        <v>8221</v>
      </c>
      <c r="G997" t="s">
        <v>8224</v>
      </c>
      <c r="H997" t="s">
        <v>8246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165"/>
        <v>7.26</v>
      </c>
      <c r="P997" s="6">
        <f t="shared" si="166"/>
        <v>80.666666666666671</v>
      </c>
      <c r="Q997" t="str">
        <f t="shared" si="167"/>
        <v>technology</v>
      </c>
      <c r="R997" t="str">
        <f t="shared" si="168"/>
        <v>wearables</v>
      </c>
      <c r="S997" s="28">
        <f t="shared" si="169"/>
        <v>41947.732407407406</v>
      </c>
      <c r="T997" s="28">
        <f t="shared" si="170"/>
        <v>41972.458333333336</v>
      </c>
      <c r="U997">
        <f t="shared" si="171"/>
        <v>2014</v>
      </c>
      <c r="V997" s="15">
        <f t="shared" si="172"/>
        <v>41947</v>
      </c>
      <c r="W997" s="15">
        <f t="shared" si="173"/>
        <v>41972</v>
      </c>
      <c r="X997" s="15">
        <v>41947</v>
      </c>
      <c r="Y997" s="15">
        <v>41972</v>
      </c>
      <c r="Z997" t="str">
        <f t="shared" si="174"/>
        <v>November</v>
      </c>
      <c r="AA997" t="str">
        <f t="shared" si="175"/>
        <v>November</v>
      </c>
    </row>
    <row r="998" spans="1:27" ht="30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14" t="s">
        <v>8221</v>
      </c>
      <c r="G998" t="s">
        <v>8224</v>
      </c>
      <c r="H998" t="s">
        <v>8246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165"/>
        <v>1.625</v>
      </c>
      <c r="P998" s="6">
        <f t="shared" si="166"/>
        <v>13</v>
      </c>
      <c r="Q998" t="str">
        <f t="shared" si="167"/>
        <v>technology</v>
      </c>
      <c r="R998" t="str">
        <f t="shared" si="168"/>
        <v>wearables</v>
      </c>
      <c r="S998" s="28">
        <f t="shared" si="169"/>
        <v>41817.658101851848</v>
      </c>
      <c r="T998" s="28">
        <f t="shared" si="170"/>
        <v>41847.435416666667</v>
      </c>
      <c r="U998">
        <f t="shared" si="171"/>
        <v>2014</v>
      </c>
      <c r="V998" s="15">
        <f t="shared" si="172"/>
        <v>41817</v>
      </c>
      <c r="W998" s="15">
        <f t="shared" si="173"/>
        <v>41847</v>
      </c>
      <c r="X998" s="15">
        <v>41817</v>
      </c>
      <c r="Y998" s="15">
        <v>41847</v>
      </c>
      <c r="Z998" t="str">
        <f t="shared" si="174"/>
        <v>June</v>
      </c>
      <c r="AA998" t="str">
        <f t="shared" si="175"/>
        <v>July</v>
      </c>
    </row>
    <row r="999" spans="1:27" ht="30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14" t="s">
        <v>8221</v>
      </c>
      <c r="G999" t="s">
        <v>8224</v>
      </c>
      <c r="H999" t="s">
        <v>8246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165"/>
        <v>1.3</v>
      </c>
      <c r="P999" s="6">
        <f t="shared" si="166"/>
        <v>8.125</v>
      </c>
      <c r="Q999" t="str">
        <f t="shared" si="167"/>
        <v>technology</v>
      </c>
      <c r="R999" t="str">
        <f t="shared" si="168"/>
        <v>wearables</v>
      </c>
      <c r="S999" s="28">
        <f t="shared" si="169"/>
        <v>41940.894641203704</v>
      </c>
      <c r="T999" s="28">
        <f t="shared" si="170"/>
        <v>41970.936307870368</v>
      </c>
      <c r="U999">
        <f t="shared" si="171"/>
        <v>2014</v>
      </c>
      <c r="V999" s="15">
        <f t="shared" si="172"/>
        <v>41940</v>
      </c>
      <c r="W999" s="15">
        <f t="shared" si="173"/>
        <v>41970</v>
      </c>
      <c r="X999" s="15">
        <v>41940</v>
      </c>
      <c r="Y999" s="15">
        <v>41970</v>
      </c>
      <c r="Z999" t="str">
        <f t="shared" si="174"/>
        <v>October</v>
      </c>
      <c r="AA999" t="str">
        <f t="shared" si="175"/>
        <v>November</v>
      </c>
    </row>
    <row r="1000" spans="1:27" ht="3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14" t="s">
        <v>8221</v>
      </c>
      <c r="G1000" t="s">
        <v>8229</v>
      </c>
      <c r="H1000" t="s">
        <v>8251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165"/>
        <v>58.558333333333337</v>
      </c>
      <c r="P1000" s="6">
        <f t="shared" si="166"/>
        <v>153.42794759825327</v>
      </c>
      <c r="Q1000" t="str">
        <f t="shared" si="167"/>
        <v>technology</v>
      </c>
      <c r="R1000" t="str">
        <f t="shared" si="168"/>
        <v>wearables</v>
      </c>
      <c r="S1000" s="28">
        <f t="shared" si="169"/>
        <v>42281.960659722223</v>
      </c>
      <c r="T1000" s="28">
        <f t="shared" si="170"/>
        <v>42327.002326388887</v>
      </c>
      <c r="U1000">
        <f t="shared" si="171"/>
        <v>2015</v>
      </c>
      <c r="V1000" s="15">
        <f t="shared" si="172"/>
        <v>42281</v>
      </c>
      <c r="W1000" s="15">
        <f t="shared" si="173"/>
        <v>42327</v>
      </c>
      <c r="X1000" s="15">
        <v>42281</v>
      </c>
      <c r="Y1000" s="15">
        <v>42327</v>
      </c>
      <c r="Z1000" t="str">
        <f t="shared" si="174"/>
        <v>October</v>
      </c>
      <c r="AA1000" t="str">
        <f t="shared" si="175"/>
        <v>November</v>
      </c>
    </row>
    <row r="1001" spans="1:27" ht="45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14" t="s">
        <v>8221</v>
      </c>
      <c r="G1001" t="s">
        <v>8229</v>
      </c>
      <c r="H1001" t="s">
        <v>8251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165"/>
        <v>7.7886666666666677</v>
      </c>
      <c r="P1001" s="6">
        <f t="shared" si="166"/>
        <v>292.07499999999999</v>
      </c>
      <c r="Q1001" t="str">
        <f t="shared" si="167"/>
        <v>technology</v>
      </c>
      <c r="R1001" t="str">
        <f t="shared" si="168"/>
        <v>wearables</v>
      </c>
      <c r="S1001" s="28">
        <f t="shared" si="169"/>
        <v>41926.091319444444</v>
      </c>
      <c r="T1001" s="28">
        <f t="shared" si="170"/>
        <v>41956.126388888886</v>
      </c>
      <c r="U1001">
        <f t="shared" si="171"/>
        <v>2014</v>
      </c>
      <c r="V1001" s="15">
        <f t="shared" si="172"/>
        <v>41926</v>
      </c>
      <c r="W1001" s="15">
        <f t="shared" si="173"/>
        <v>41956</v>
      </c>
      <c r="X1001" s="15">
        <v>41926</v>
      </c>
      <c r="Y1001" s="15">
        <v>41956</v>
      </c>
      <c r="Z1001" t="str">
        <f t="shared" si="174"/>
        <v>October</v>
      </c>
      <c r="AA1001" t="str">
        <f t="shared" si="175"/>
        <v>November</v>
      </c>
    </row>
    <row r="1002" spans="1:27" ht="45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14" t="s">
        <v>8220</v>
      </c>
      <c r="G1002" t="s">
        <v>8224</v>
      </c>
      <c r="H1002" t="s">
        <v>8246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165"/>
        <v>2.2157147647256061</v>
      </c>
      <c r="P1002" s="6">
        <f t="shared" si="166"/>
        <v>3304</v>
      </c>
      <c r="Q1002" t="str">
        <f t="shared" si="167"/>
        <v>technology</v>
      </c>
      <c r="R1002" t="str">
        <f t="shared" si="168"/>
        <v>wearables</v>
      </c>
      <c r="S1002" s="28">
        <f t="shared" si="169"/>
        <v>42748.851388888885</v>
      </c>
      <c r="T1002" s="28">
        <f t="shared" si="170"/>
        <v>42808.80972222222</v>
      </c>
      <c r="U1002">
        <f t="shared" si="171"/>
        <v>2017</v>
      </c>
      <c r="V1002" s="15">
        <f t="shared" si="172"/>
        <v>42748</v>
      </c>
      <c r="W1002" s="15">
        <f t="shared" si="173"/>
        <v>42808</v>
      </c>
      <c r="X1002" s="15">
        <v>42748</v>
      </c>
      <c r="Y1002" s="15">
        <v>42808</v>
      </c>
      <c r="Z1002" t="str">
        <f t="shared" si="174"/>
        <v>January</v>
      </c>
      <c r="AA1002" t="str">
        <f t="shared" si="175"/>
        <v>March</v>
      </c>
    </row>
    <row r="1003" spans="1:27" ht="45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14" t="s">
        <v>8220</v>
      </c>
      <c r="G1003" t="s">
        <v>8225</v>
      </c>
      <c r="H1003" t="s">
        <v>8247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165"/>
        <v>104</v>
      </c>
      <c r="P1003" s="6">
        <f t="shared" si="166"/>
        <v>1300</v>
      </c>
      <c r="Q1003" t="str">
        <f t="shared" si="167"/>
        <v>technology</v>
      </c>
      <c r="R1003" t="str">
        <f t="shared" si="168"/>
        <v>wearables</v>
      </c>
      <c r="S1003" s="28">
        <f t="shared" si="169"/>
        <v>42720.511724537035</v>
      </c>
      <c r="T1003" s="28">
        <f t="shared" si="170"/>
        <v>42765.511724537035</v>
      </c>
      <c r="U1003">
        <f t="shared" si="171"/>
        <v>2016</v>
      </c>
      <c r="V1003" s="15">
        <f t="shared" si="172"/>
        <v>42720</v>
      </c>
      <c r="W1003" s="15">
        <f t="shared" si="173"/>
        <v>42765</v>
      </c>
      <c r="X1003" s="15">
        <v>42720</v>
      </c>
      <c r="Y1003" s="15">
        <v>42765</v>
      </c>
      <c r="Z1003" t="str">
        <f t="shared" si="174"/>
        <v>December</v>
      </c>
      <c r="AA1003" t="str">
        <f t="shared" si="175"/>
        <v>January</v>
      </c>
    </row>
    <row r="1004" spans="1:27" ht="45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14" t="s">
        <v>8220</v>
      </c>
      <c r="G1004" t="s">
        <v>8224</v>
      </c>
      <c r="H1004" t="s">
        <v>8246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165"/>
        <v>29.6029602960296</v>
      </c>
      <c r="P1004" s="6">
        <f t="shared" si="166"/>
        <v>134.54545454545453</v>
      </c>
      <c r="Q1004" t="str">
        <f t="shared" si="167"/>
        <v>technology</v>
      </c>
      <c r="R1004" t="str">
        <f t="shared" si="168"/>
        <v>wearables</v>
      </c>
      <c r="S1004" s="28">
        <f t="shared" si="169"/>
        <v>42325.475856481477</v>
      </c>
      <c r="T1004" s="28">
        <f t="shared" si="170"/>
        <v>42355.040972222218</v>
      </c>
      <c r="U1004">
        <f t="shared" si="171"/>
        <v>2015</v>
      </c>
      <c r="V1004" s="15">
        <f t="shared" si="172"/>
        <v>42325</v>
      </c>
      <c r="W1004" s="15">
        <f t="shared" si="173"/>
        <v>42355</v>
      </c>
      <c r="X1004" s="15">
        <v>42325</v>
      </c>
      <c r="Y1004" s="15">
        <v>42355</v>
      </c>
      <c r="Z1004" t="str">
        <f t="shared" si="174"/>
        <v>November</v>
      </c>
      <c r="AA1004" t="str">
        <f t="shared" si="175"/>
        <v>December</v>
      </c>
    </row>
    <row r="1005" spans="1:27" ht="45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14" t="s">
        <v>8220</v>
      </c>
      <c r="G1005" t="s">
        <v>8230</v>
      </c>
      <c r="H1005" t="s">
        <v>8249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165"/>
        <v>16.055</v>
      </c>
      <c r="P1005" s="6">
        <f t="shared" si="166"/>
        <v>214.06666666666666</v>
      </c>
      <c r="Q1005" t="str">
        <f t="shared" si="167"/>
        <v>technology</v>
      </c>
      <c r="R1005" t="str">
        <f t="shared" si="168"/>
        <v>wearables</v>
      </c>
      <c r="S1005" s="28">
        <f t="shared" si="169"/>
        <v>42780.500706018516</v>
      </c>
      <c r="T1005" s="28">
        <f t="shared" si="170"/>
        <v>42810.459039351852</v>
      </c>
      <c r="U1005">
        <f t="shared" si="171"/>
        <v>2017</v>
      </c>
      <c r="V1005" s="15">
        <f t="shared" si="172"/>
        <v>42780</v>
      </c>
      <c r="W1005" s="15">
        <f t="shared" si="173"/>
        <v>42810</v>
      </c>
      <c r="X1005" s="15">
        <v>42780</v>
      </c>
      <c r="Y1005" s="15">
        <v>42810</v>
      </c>
      <c r="Z1005" t="str">
        <f t="shared" si="174"/>
        <v>February</v>
      </c>
      <c r="AA1005" t="str">
        <f t="shared" si="175"/>
        <v>March</v>
      </c>
    </row>
    <row r="1006" spans="1:27" ht="30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14" t="s">
        <v>8220</v>
      </c>
      <c r="G1006" t="s">
        <v>8224</v>
      </c>
      <c r="H1006" t="s">
        <v>8246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165"/>
        <v>82.207999999999998</v>
      </c>
      <c r="P1006" s="6">
        <f t="shared" si="166"/>
        <v>216.33684210526314</v>
      </c>
      <c r="Q1006" t="str">
        <f t="shared" si="167"/>
        <v>technology</v>
      </c>
      <c r="R1006" t="str">
        <f t="shared" si="168"/>
        <v>wearables</v>
      </c>
      <c r="S1006" s="28">
        <f t="shared" si="169"/>
        <v>42388.5003125</v>
      </c>
      <c r="T1006" s="28">
        <f t="shared" si="170"/>
        <v>42418.5003125</v>
      </c>
      <c r="U1006">
        <f t="shared" si="171"/>
        <v>2016</v>
      </c>
      <c r="V1006" s="15">
        <f t="shared" si="172"/>
        <v>42388</v>
      </c>
      <c r="W1006" s="15">
        <f t="shared" si="173"/>
        <v>42418</v>
      </c>
      <c r="X1006" s="15">
        <v>42388</v>
      </c>
      <c r="Y1006" s="15">
        <v>42418</v>
      </c>
      <c r="Z1006" t="str">
        <f t="shared" si="174"/>
        <v>January</v>
      </c>
      <c r="AA1006" t="str">
        <f t="shared" si="175"/>
        <v>February</v>
      </c>
    </row>
    <row r="1007" spans="1:27" ht="30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14" t="s">
        <v>8220</v>
      </c>
      <c r="G1007" t="s">
        <v>8224</v>
      </c>
      <c r="H1007" t="s">
        <v>8246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165"/>
        <v>75.051000000000002</v>
      </c>
      <c r="P1007" s="6">
        <f t="shared" si="166"/>
        <v>932.31055900621118</v>
      </c>
      <c r="Q1007" t="str">
        <f t="shared" si="167"/>
        <v>technology</v>
      </c>
      <c r="R1007" t="str">
        <f t="shared" si="168"/>
        <v>wearables</v>
      </c>
      <c r="S1007" s="28">
        <f t="shared" si="169"/>
        <v>42276.41646990741</v>
      </c>
      <c r="T1007" s="28">
        <f t="shared" si="170"/>
        <v>42307.41646990741</v>
      </c>
      <c r="U1007">
        <f t="shared" si="171"/>
        <v>2015</v>
      </c>
      <c r="V1007" s="15">
        <f t="shared" si="172"/>
        <v>42276</v>
      </c>
      <c r="W1007" s="15">
        <f t="shared" si="173"/>
        <v>42307</v>
      </c>
      <c r="X1007" s="15">
        <v>42276</v>
      </c>
      <c r="Y1007" s="15">
        <v>42307</v>
      </c>
      <c r="Z1007" t="str">
        <f t="shared" si="174"/>
        <v>September</v>
      </c>
      <c r="AA1007" t="str">
        <f t="shared" si="175"/>
        <v>October</v>
      </c>
    </row>
    <row r="1008" spans="1:27" ht="45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14" t="s">
        <v>8220</v>
      </c>
      <c r="G1008" t="s">
        <v>8224</v>
      </c>
      <c r="H1008" t="s">
        <v>8246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165"/>
        <v>5.8500000000000005</v>
      </c>
      <c r="P1008" s="6">
        <f t="shared" si="166"/>
        <v>29.25</v>
      </c>
      <c r="Q1008" t="str">
        <f t="shared" si="167"/>
        <v>technology</v>
      </c>
      <c r="R1008" t="str">
        <f t="shared" si="168"/>
        <v>wearables</v>
      </c>
      <c r="S1008" s="28">
        <f t="shared" si="169"/>
        <v>41976.83185185185</v>
      </c>
      <c r="T1008" s="28">
        <f t="shared" si="170"/>
        <v>41985.09097222222</v>
      </c>
      <c r="U1008">
        <f t="shared" si="171"/>
        <v>2014</v>
      </c>
      <c r="V1008" s="15">
        <f t="shared" si="172"/>
        <v>41976</v>
      </c>
      <c r="W1008" s="15">
        <f t="shared" si="173"/>
        <v>41985</v>
      </c>
      <c r="X1008" s="15">
        <v>41976</v>
      </c>
      <c r="Y1008" s="15">
        <v>41985</v>
      </c>
      <c r="Z1008" t="str">
        <f t="shared" si="174"/>
        <v>December</v>
      </c>
      <c r="AA1008" t="str">
        <f t="shared" si="175"/>
        <v>December</v>
      </c>
    </row>
    <row r="1009" spans="1:27" ht="45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14" t="s">
        <v>8220</v>
      </c>
      <c r="G1009" t="s">
        <v>8224</v>
      </c>
      <c r="H1009" t="s">
        <v>8246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165"/>
        <v>44.32</v>
      </c>
      <c r="P1009" s="6">
        <f t="shared" si="166"/>
        <v>174.94736842105263</v>
      </c>
      <c r="Q1009" t="str">
        <f t="shared" si="167"/>
        <v>technology</v>
      </c>
      <c r="R1009" t="str">
        <f t="shared" si="168"/>
        <v>wearables</v>
      </c>
      <c r="S1009" s="28">
        <f t="shared" si="169"/>
        <v>42676.3752662037</v>
      </c>
      <c r="T1009" s="28">
        <f t="shared" si="170"/>
        <v>42718.416932870365</v>
      </c>
      <c r="U1009">
        <f t="shared" si="171"/>
        <v>2016</v>
      </c>
      <c r="V1009" s="15">
        <f t="shared" si="172"/>
        <v>42676</v>
      </c>
      <c r="W1009" s="15">
        <f t="shared" si="173"/>
        <v>42718</v>
      </c>
      <c r="X1009" s="15">
        <v>42676</v>
      </c>
      <c r="Y1009" s="15">
        <v>42718</v>
      </c>
      <c r="Z1009" t="str">
        <f t="shared" si="174"/>
        <v>November</v>
      </c>
      <c r="AA1009" t="str">
        <f t="shared" si="175"/>
        <v>December</v>
      </c>
    </row>
    <row r="1010" spans="1:27" ht="45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14" t="s">
        <v>8220</v>
      </c>
      <c r="G1010" t="s">
        <v>8238</v>
      </c>
      <c r="H1010" t="s">
        <v>8256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165"/>
        <v>0.26737967914438499</v>
      </c>
      <c r="P1010" s="6">
        <f t="shared" si="166"/>
        <v>250</v>
      </c>
      <c r="Q1010" t="str">
        <f t="shared" si="167"/>
        <v>technology</v>
      </c>
      <c r="R1010" t="str">
        <f t="shared" si="168"/>
        <v>wearables</v>
      </c>
      <c r="S1010" s="28">
        <f t="shared" si="169"/>
        <v>42702.600868055553</v>
      </c>
      <c r="T1010" s="28">
        <f t="shared" si="170"/>
        <v>42732.600868055553</v>
      </c>
      <c r="U1010">
        <f t="shared" si="171"/>
        <v>2016</v>
      </c>
      <c r="V1010" s="15">
        <f t="shared" si="172"/>
        <v>42702</v>
      </c>
      <c r="W1010" s="15">
        <f t="shared" si="173"/>
        <v>42732</v>
      </c>
      <c r="X1010" s="15">
        <v>42702</v>
      </c>
      <c r="Y1010" s="15">
        <v>42732</v>
      </c>
      <c r="Z1010" t="str">
        <f t="shared" si="174"/>
        <v>November</v>
      </c>
      <c r="AA1010" t="str">
        <f t="shared" si="175"/>
        <v>December</v>
      </c>
    </row>
    <row r="1011" spans="1:27" ht="45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14" t="s">
        <v>8220</v>
      </c>
      <c r="G1011" t="s">
        <v>8224</v>
      </c>
      <c r="H1011" t="s">
        <v>8246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165"/>
        <v>13.13</v>
      </c>
      <c r="P1011" s="6">
        <f t="shared" si="166"/>
        <v>65</v>
      </c>
      <c r="Q1011" t="str">
        <f t="shared" si="167"/>
        <v>technology</v>
      </c>
      <c r="R1011" t="str">
        <f t="shared" si="168"/>
        <v>wearables</v>
      </c>
      <c r="S1011" s="28">
        <f t="shared" si="169"/>
        <v>42510.396365740737</v>
      </c>
      <c r="T1011" s="28">
        <f t="shared" si="170"/>
        <v>42540.396365740737</v>
      </c>
      <c r="U1011">
        <f t="shared" si="171"/>
        <v>2016</v>
      </c>
      <c r="V1011" s="15">
        <f t="shared" si="172"/>
        <v>42510</v>
      </c>
      <c r="W1011" s="15">
        <f t="shared" si="173"/>
        <v>42540</v>
      </c>
      <c r="X1011" s="15">
        <v>42510</v>
      </c>
      <c r="Y1011" s="15">
        <v>42540</v>
      </c>
      <c r="Z1011" t="str">
        <f t="shared" si="174"/>
        <v>May</v>
      </c>
      <c r="AA1011" t="str">
        <f t="shared" si="175"/>
        <v>June</v>
      </c>
    </row>
    <row r="1012" spans="1:27" ht="45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14" t="s">
        <v>8220</v>
      </c>
      <c r="G1012" t="s">
        <v>8224</v>
      </c>
      <c r="H1012" t="s">
        <v>8246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165"/>
        <v>0.19088937093275488</v>
      </c>
      <c r="P1012" s="6">
        <f t="shared" si="166"/>
        <v>55</v>
      </c>
      <c r="Q1012" t="str">
        <f t="shared" si="167"/>
        <v>technology</v>
      </c>
      <c r="R1012" t="str">
        <f t="shared" si="168"/>
        <v>wearables</v>
      </c>
      <c r="S1012" s="28">
        <f t="shared" si="169"/>
        <v>42561.621087962958</v>
      </c>
      <c r="T1012" s="28">
        <f t="shared" si="170"/>
        <v>42617.915972222218</v>
      </c>
      <c r="U1012">
        <f t="shared" si="171"/>
        <v>2016</v>
      </c>
      <c r="V1012" s="15">
        <f t="shared" si="172"/>
        <v>42561</v>
      </c>
      <c r="W1012" s="15">
        <f t="shared" si="173"/>
        <v>42617</v>
      </c>
      <c r="X1012" s="15">
        <v>42561</v>
      </c>
      <c r="Y1012" s="15">
        <v>42617</v>
      </c>
      <c r="Z1012" t="str">
        <f t="shared" si="174"/>
        <v>July</v>
      </c>
      <c r="AA1012" t="str">
        <f t="shared" si="175"/>
        <v>September</v>
      </c>
    </row>
    <row r="1013" spans="1:27" ht="45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14" t="s">
        <v>8220</v>
      </c>
      <c r="G1013" t="s">
        <v>8224</v>
      </c>
      <c r="H1013" t="s">
        <v>8246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165"/>
        <v>0.375</v>
      </c>
      <c r="P1013" s="6">
        <f t="shared" si="166"/>
        <v>75</v>
      </c>
      <c r="Q1013" t="str">
        <f t="shared" si="167"/>
        <v>technology</v>
      </c>
      <c r="R1013" t="str">
        <f t="shared" si="168"/>
        <v>wearables</v>
      </c>
      <c r="S1013" s="28">
        <f t="shared" si="169"/>
        <v>41946.689756944441</v>
      </c>
      <c r="T1013" s="28">
        <f t="shared" si="170"/>
        <v>41991.689756944441</v>
      </c>
      <c r="U1013">
        <f t="shared" si="171"/>
        <v>2014</v>
      </c>
      <c r="V1013" s="15">
        <f t="shared" si="172"/>
        <v>41946</v>
      </c>
      <c r="W1013" s="15">
        <f t="shared" si="173"/>
        <v>41991</v>
      </c>
      <c r="X1013" s="15">
        <v>41946</v>
      </c>
      <c r="Y1013" s="15">
        <v>41991</v>
      </c>
      <c r="Z1013" t="str">
        <f t="shared" si="174"/>
        <v>November</v>
      </c>
      <c r="AA1013" t="str">
        <f t="shared" si="175"/>
        <v>December</v>
      </c>
    </row>
    <row r="1014" spans="1:27" ht="45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14" t="s">
        <v>8220</v>
      </c>
      <c r="G1014" t="s">
        <v>8224</v>
      </c>
      <c r="H1014" t="s">
        <v>8246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165"/>
        <v>21535.021000000001</v>
      </c>
      <c r="P1014" s="6">
        <f t="shared" si="166"/>
        <v>1389.3561935483872</v>
      </c>
      <c r="Q1014" t="str">
        <f t="shared" si="167"/>
        <v>technology</v>
      </c>
      <c r="R1014" t="str">
        <f t="shared" si="168"/>
        <v>wearables</v>
      </c>
      <c r="S1014" s="28">
        <f t="shared" si="169"/>
        <v>42714.232083333329</v>
      </c>
      <c r="T1014" s="28">
        <f t="shared" si="170"/>
        <v>42759.232083333329</v>
      </c>
      <c r="U1014">
        <f t="shared" si="171"/>
        <v>2016</v>
      </c>
      <c r="V1014" s="15">
        <f t="shared" si="172"/>
        <v>42714</v>
      </c>
      <c r="W1014" s="15">
        <f t="shared" si="173"/>
        <v>42759</v>
      </c>
      <c r="X1014" s="15">
        <v>42714</v>
      </c>
      <c r="Y1014" s="15">
        <v>42759</v>
      </c>
      <c r="Z1014" t="str">
        <f t="shared" si="174"/>
        <v>December</v>
      </c>
      <c r="AA1014" t="str">
        <f t="shared" si="175"/>
        <v>January</v>
      </c>
    </row>
    <row r="1015" spans="1:27" ht="45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14" t="s">
        <v>8220</v>
      </c>
      <c r="G1015" t="s">
        <v>8224</v>
      </c>
      <c r="H1015" t="s">
        <v>8246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165"/>
        <v>34.527999999999999</v>
      </c>
      <c r="P1015" s="6">
        <f t="shared" si="166"/>
        <v>95.911111111111111</v>
      </c>
      <c r="Q1015" t="str">
        <f t="shared" si="167"/>
        <v>technology</v>
      </c>
      <c r="R1015" t="str">
        <f t="shared" si="168"/>
        <v>wearables</v>
      </c>
      <c r="S1015" s="28">
        <f t="shared" si="169"/>
        <v>42339.625648148147</v>
      </c>
      <c r="T1015" s="28">
        <f t="shared" si="170"/>
        <v>42367.624999999993</v>
      </c>
      <c r="U1015">
        <f t="shared" si="171"/>
        <v>2015</v>
      </c>
      <c r="V1015" s="15">
        <f t="shared" si="172"/>
        <v>42339</v>
      </c>
      <c r="W1015" s="15">
        <f t="shared" si="173"/>
        <v>42367</v>
      </c>
      <c r="X1015" s="15">
        <v>42339</v>
      </c>
      <c r="Y1015" s="15">
        <v>42367</v>
      </c>
      <c r="Z1015" t="str">
        <f t="shared" si="174"/>
        <v>December</v>
      </c>
      <c r="AA1015" t="str">
        <f t="shared" si="175"/>
        <v>December</v>
      </c>
    </row>
    <row r="1016" spans="1:27" ht="30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14" t="s">
        <v>8220</v>
      </c>
      <c r="G1016" t="s">
        <v>8224</v>
      </c>
      <c r="H1016" t="s">
        <v>8246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165"/>
        <v>30.599999999999998</v>
      </c>
      <c r="P1016" s="6">
        <f t="shared" si="166"/>
        <v>191.25</v>
      </c>
      <c r="Q1016" t="str">
        <f t="shared" si="167"/>
        <v>technology</v>
      </c>
      <c r="R1016" t="str">
        <f t="shared" si="168"/>
        <v>wearables</v>
      </c>
      <c r="S1016" s="28">
        <f t="shared" si="169"/>
        <v>41954.79415509259</v>
      </c>
      <c r="T1016" s="28">
        <f t="shared" si="170"/>
        <v>42004.79415509259</v>
      </c>
      <c r="U1016">
        <f t="shared" si="171"/>
        <v>2014</v>
      </c>
      <c r="V1016" s="15">
        <f t="shared" si="172"/>
        <v>41954</v>
      </c>
      <c r="W1016" s="15">
        <f t="shared" si="173"/>
        <v>42004</v>
      </c>
      <c r="X1016" s="15">
        <v>41954</v>
      </c>
      <c r="Y1016" s="15">
        <v>42004</v>
      </c>
      <c r="Z1016" t="str">
        <f t="shared" si="174"/>
        <v>November</v>
      </c>
      <c r="AA1016" t="str">
        <f t="shared" si="175"/>
        <v>December</v>
      </c>
    </row>
    <row r="1017" spans="1:27" ht="30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14" t="s">
        <v>8220</v>
      </c>
      <c r="G1017" t="s">
        <v>8240</v>
      </c>
      <c r="H1017" t="s">
        <v>8257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165"/>
        <v>2.666666666666667</v>
      </c>
      <c r="P1017" s="6">
        <f t="shared" si="166"/>
        <v>40</v>
      </c>
      <c r="Q1017" t="str">
        <f t="shared" si="167"/>
        <v>technology</v>
      </c>
      <c r="R1017" t="str">
        <f t="shared" si="168"/>
        <v>wearables</v>
      </c>
      <c r="S1017" s="28">
        <f t="shared" si="169"/>
        <v>42303.670081018521</v>
      </c>
      <c r="T1017" s="28">
        <f t="shared" si="170"/>
        <v>42333.711747685178</v>
      </c>
      <c r="U1017">
        <f t="shared" si="171"/>
        <v>2015</v>
      </c>
      <c r="V1017" s="15">
        <f t="shared" si="172"/>
        <v>42303</v>
      </c>
      <c r="W1017" s="15">
        <f t="shared" si="173"/>
        <v>42333</v>
      </c>
      <c r="X1017" s="15">
        <v>42303</v>
      </c>
      <c r="Y1017" s="15">
        <v>42333</v>
      </c>
      <c r="Z1017" t="str">
        <f t="shared" si="174"/>
        <v>October</v>
      </c>
      <c r="AA1017" t="str">
        <f t="shared" si="175"/>
        <v>November</v>
      </c>
    </row>
    <row r="1018" spans="1:27" ht="45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14" t="s">
        <v>8220</v>
      </c>
      <c r="G1018" t="s">
        <v>8224</v>
      </c>
      <c r="H1018" t="s">
        <v>8246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165"/>
        <v>2.8420000000000001</v>
      </c>
      <c r="P1018" s="6">
        <f t="shared" si="166"/>
        <v>74.78947368421052</v>
      </c>
      <c r="Q1018" t="str">
        <f t="shared" si="167"/>
        <v>technology</v>
      </c>
      <c r="R1018" t="str">
        <f t="shared" si="168"/>
        <v>wearables</v>
      </c>
      <c r="S1018" s="28">
        <f t="shared" si="169"/>
        <v>42421.898796296293</v>
      </c>
      <c r="T1018" s="28">
        <f t="shared" si="170"/>
        <v>42466.857129629629</v>
      </c>
      <c r="U1018">
        <f t="shared" si="171"/>
        <v>2016</v>
      </c>
      <c r="V1018" s="15">
        <f t="shared" si="172"/>
        <v>42421</v>
      </c>
      <c r="W1018" s="15">
        <f t="shared" si="173"/>
        <v>42466</v>
      </c>
      <c r="X1018" s="15">
        <v>42421</v>
      </c>
      <c r="Y1018" s="15">
        <v>42466</v>
      </c>
      <c r="Z1018" t="str">
        <f t="shared" si="174"/>
        <v>February</v>
      </c>
      <c r="AA1018" t="str">
        <f t="shared" si="175"/>
        <v>April</v>
      </c>
    </row>
    <row r="1019" spans="1:27" ht="45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14" t="s">
        <v>8220</v>
      </c>
      <c r="G1019" t="s">
        <v>8224</v>
      </c>
      <c r="H1019" t="s">
        <v>8246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165"/>
        <v>22.878799999999998</v>
      </c>
      <c r="P1019" s="6">
        <f t="shared" si="166"/>
        <v>161.11830985915492</v>
      </c>
      <c r="Q1019" t="str">
        <f t="shared" si="167"/>
        <v>technology</v>
      </c>
      <c r="R1019" t="str">
        <f t="shared" si="168"/>
        <v>wearables</v>
      </c>
      <c r="S1019" s="28">
        <f t="shared" si="169"/>
        <v>42289.466840277775</v>
      </c>
      <c r="T1019" s="28">
        <f t="shared" si="170"/>
        <v>42329.508506944439</v>
      </c>
      <c r="U1019">
        <f t="shared" si="171"/>
        <v>2015</v>
      </c>
      <c r="V1019" s="15">
        <f t="shared" si="172"/>
        <v>42289</v>
      </c>
      <c r="W1019" s="15">
        <f t="shared" si="173"/>
        <v>42329</v>
      </c>
      <c r="X1019" s="15">
        <v>42289</v>
      </c>
      <c r="Y1019" s="15">
        <v>42329</v>
      </c>
      <c r="Z1019" t="str">
        <f t="shared" si="174"/>
        <v>October</v>
      </c>
      <c r="AA1019" t="str">
        <f t="shared" si="175"/>
        <v>November</v>
      </c>
    </row>
    <row r="1020" spans="1:27" ht="45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14" t="s">
        <v>8220</v>
      </c>
      <c r="G1020" t="s">
        <v>8224</v>
      </c>
      <c r="H1020" t="s">
        <v>8246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165"/>
        <v>3.105</v>
      </c>
      <c r="P1020" s="6">
        <f t="shared" si="166"/>
        <v>88.714285714285708</v>
      </c>
      <c r="Q1020" t="str">
        <f t="shared" si="167"/>
        <v>technology</v>
      </c>
      <c r="R1020" t="str">
        <f t="shared" si="168"/>
        <v>wearables</v>
      </c>
      <c r="S1020" s="28">
        <f t="shared" si="169"/>
        <v>42535.283946759257</v>
      </c>
      <c r="T1020" s="28">
        <f t="shared" si="170"/>
        <v>42565.283946759257</v>
      </c>
      <c r="U1020">
        <f t="shared" si="171"/>
        <v>2016</v>
      </c>
      <c r="V1020" s="15">
        <f t="shared" si="172"/>
        <v>42535</v>
      </c>
      <c r="W1020" s="15">
        <f t="shared" si="173"/>
        <v>42565</v>
      </c>
      <c r="X1020" s="15">
        <v>42535</v>
      </c>
      <c r="Y1020" s="15">
        <v>42565</v>
      </c>
      <c r="Z1020" t="str">
        <f t="shared" si="174"/>
        <v>June</v>
      </c>
      <c r="AA1020" t="str">
        <f t="shared" si="175"/>
        <v>July</v>
      </c>
    </row>
    <row r="1021" spans="1:27" ht="3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14" t="s">
        <v>8220</v>
      </c>
      <c r="G1021" t="s">
        <v>8224</v>
      </c>
      <c r="H1021" t="s">
        <v>8246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165"/>
        <v>47.333333333333336</v>
      </c>
      <c r="P1021" s="6">
        <f t="shared" si="166"/>
        <v>53.25</v>
      </c>
      <c r="Q1021" t="str">
        <f t="shared" si="167"/>
        <v>technology</v>
      </c>
      <c r="R1021" t="str">
        <f t="shared" si="168"/>
        <v>wearables</v>
      </c>
      <c r="S1021" s="28">
        <f t="shared" si="169"/>
        <v>42009.765613425923</v>
      </c>
      <c r="T1021" s="28">
        <f t="shared" si="170"/>
        <v>42039.765613425923</v>
      </c>
      <c r="U1021">
        <f t="shared" si="171"/>
        <v>2015</v>
      </c>
      <c r="V1021" s="15">
        <f t="shared" si="172"/>
        <v>42009</v>
      </c>
      <c r="W1021" s="15">
        <f t="shared" si="173"/>
        <v>42039</v>
      </c>
      <c r="X1021" s="15">
        <v>42009</v>
      </c>
      <c r="Y1021" s="15">
        <v>42039</v>
      </c>
      <c r="Z1021" t="str">
        <f t="shared" si="174"/>
        <v>January</v>
      </c>
      <c r="AA1021" t="str">
        <f t="shared" si="175"/>
        <v>February</v>
      </c>
    </row>
    <row r="1022" spans="1:27" ht="45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14" t="s">
        <v>8219</v>
      </c>
      <c r="G1022" t="s">
        <v>8229</v>
      </c>
      <c r="H1022" t="s">
        <v>8251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165"/>
        <v>205.54838709677421</v>
      </c>
      <c r="P1022" s="6">
        <f t="shared" si="166"/>
        <v>106.2</v>
      </c>
      <c r="Q1022" t="str">
        <f t="shared" si="167"/>
        <v>music</v>
      </c>
      <c r="R1022" t="str">
        <f t="shared" si="168"/>
        <v>electronic music</v>
      </c>
      <c r="S1022" s="28">
        <f t="shared" si="169"/>
        <v>42126.861215277771</v>
      </c>
      <c r="T1022" s="28">
        <f t="shared" si="170"/>
        <v>42156.824305555558</v>
      </c>
      <c r="U1022">
        <f t="shared" si="171"/>
        <v>2015</v>
      </c>
      <c r="V1022" s="15">
        <f t="shared" si="172"/>
        <v>42126</v>
      </c>
      <c r="W1022" s="15">
        <f t="shared" si="173"/>
        <v>42156</v>
      </c>
      <c r="X1022" s="15">
        <v>42126</v>
      </c>
      <c r="Y1022" s="15">
        <v>42156</v>
      </c>
      <c r="Z1022" t="str">
        <f t="shared" si="174"/>
        <v>May</v>
      </c>
      <c r="AA1022" t="str">
        <f t="shared" si="175"/>
        <v>June</v>
      </c>
    </row>
    <row r="1023" spans="1:27" ht="45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14" t="s">
        <v>8219</v>
      </c>
      <c r="G1023" t="s">
        <v>8224</v>
      </c>
      <c r="H1023" t="s">
        <v>8246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165"/>
        <v>351.80366666666669</v>
      </c>
      <c r="P1023" s="6">
        <f t="shared" si="166"/>
        <v>22.079728033472804</v>
      </c>
      <c r="Q1023" t="str">
        <f t="shared" si="167"/>
        <v>music</v>
      </c>
      <c r="R1023" t="str">
        <f t="shared" si="168"/>
        <v>electronic music</v>
      </c>
      <c r="S1023" s="28">
        <f t="shared" si="169"/>
        <v>42271.043645833335</v>
      </c>
      <c r="T1023" s="28">
        <f t="shared" si="170"/>
        <v>42293.958333333336</v>
      </c>
      <c r="U1023">
        <f t="shared" si="171"/>
        <v>2015</v>
      </c>
      <c r="V1023" s="15">
        <f t="shared" si="172"/>
        <v>42271</v>
      </c>
      <c r="W1023" s="15">
        <f t="shared" si="173"/>
        <v>42293</v>
      </c>
      <c r="X1023" s="15">
        <v>42271</v>
      </c>
      <c r="Y1023" s="15">
        <v>42293</v>
      </c>
      <c r="Z1023" t="str">
        <f t="shared" si="174"/>
        <v>September</v>
      </c>
      <c r="AA1023" t="str">
        <f t="shared" si="175"/>
        <v>October</v>
      </c>
    </row>
    <row r="1024" spans="1:27" ht="30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14" t="s">
        <v>8219</v>
      </c>
      <c r="G1024" t="s">
        <v>8224</v>
      </c>
      <c r="H1024" t="s">
        <v>8246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165"/>
        <v>114.9</v>
      </c>
      <c r="P1024" s="6">
        <f t="shared" si="166"/>
        <v>31.054054054054053</v>
      </c>
      <c r="Q1024" t="str">
        <f t="shared" si="167"/>
        <v>music</v>
      </c>
      <c r="R1024" t="str">
        <f t="shared" si="168"/>
        <v>electronic music</v>
      </c>
      <c r="S1024" s="28">
        <f t="shared" si="169"/>
        <v>42111.438391203701</v>
      </c>
      <c r="T1024" s="28">
        <f t="shared" si="170"/>
        <v>42141.438391203701</v>
      </c>
      <c r="U1024">
        <f t="shared" si="171"/>
        <v>2015</v>
      </c>
      <c r="V1024" s="15">
        <f t="shared" si="172"/>
        <v>42111</v>
      </c>
      <c r="W1024" s="15">
        <f t="shared" si="173"/>
        <v>42141</v>
      </c>
      <c r="X1024" s="15">
        <v>42111</v>
      </c>
      <c r="Y1024" s="15">
        <v>42141</v>
      </c>
      <c r="Z1024" t="str">
        <f t="shared" si="174"/>
        <v>April</v>
      </c>
      <c r="AA1024" t="str">
        <f t="shared" si="175"/>
        <v>May</v>
      </c>
    </row>
    <row r="1025" spans="1:27" ht="45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14" t="s">
        <v>8219</v>
      </c>
      <c r="G1025" t="s">
        <v>8225</v>
      </c>
      <c r="H1025" t="s">
        <v>8247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165"/>
        <v>237.15</v>
      </c>
      <c r="P1025" s="6">
        <f t="shared" si="166"/>
        <v>36.206106870229007</v>
      </c>
      <c r="Q1025" t="str">
        <f t="shared" si="167"/>
        <v>music</v>
      </c>
      <c r="R1025" t="str">
        <f t="shared" si="168"/>
        <v>electronic music</v>
      </c>
      <c r="S1025" s="28">
        <f t="shared" si="169"/>
        <v>42145.711354166669</v>
      </c>
      <c r="T1025" s="28">
        <f t="shared" si="170"/>
        <v>42175.711354166669</v>
      </c>
      <c r="U1025">
        <f t="shared" si="171"/>
        <v>2015</v>
      </c>
      <c r="V1025" s="15">
        <f t="shared" si="172"/>
        <v>42145</v>
      </c>
      <c r="W1025" s="15">
        <f t="shared" si="173"/>
        <v>42175</v>
      </c>
      <c r="X1025" s="15">
        <v>42145</v>
      </c>
      <c r="Y1025" s="15">
        <v>42175</v>
      </c>
      <c r="Z1025" t="str">
        <f t="shared" si="174"/>
        <v>May</v>
      </c>
      <c r="AA1025" t="str">
        <f t="shared" si="175"/>
        <v>June</v>
      </c>
    </row>
    <row r="1026" spans="1:27" ht="45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14" t="s">
        <v>8219</v>
      </c>
      <c r="G1026" t="s">
        <v>8235</v>
      </c>
      <c r="H1026" t="s">
        <v>8255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ref="O1026:O1089" si="176">SUM(E1026/D1026)*100</f>
        <v>118.63774999999998</v>
      </c>
      <c r="P1026" s="6">
        <f t="shared" ref="P1026:P1089" si="177">SUM(E1026/L1026)</f>
        <v>388.9762295081967</v>
      </c>
      <c r="Q1026" t="str">
        <f t="shared" si="167"/>
        <v>music</v>
      </c>
      <c r="R1026" t="str">
        <f t="shared" si="168"/>
        <v>electronic music</v>
      </c>
      <c r="S1026" s="28">
        <f t="shared" si="169"/>
        <v>42370.372256944444</v>
      </c>
      <c r="T1026" s="28">
        <f t="shared" si="170"/>
        <v>42400.372256944444</v>
      </c>
      <c r="U1026">
        <f t="shared" si="171"/>
        <v>2016</v>
      </c>
      <c r="V1026" s="15">
        <f t="shared" si="172"/>
        <v>42370</v>
      </c>
      <c r="W1026" s="15">
        <f t="shared" si="173"/>
        <v>42400</v>
      </c>
      <c r="X1026" s="15">
        <v>42370</v>
      </c>
      <c r="Y1026" s="15">
        <v>42400</v>
      </c>
      <c r="Z1026" t="str">
        <f t="shared" si="174"/>
        <v>January</v>
      </c>
      <c r="AA1026" t="str">
        <f t="shared" si="175"/>
        <v>January</v>
      </c>
    </row>
    <row r="1027" spans="1:27" ht="30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14" t="s">
        <v>8219</v>
      </c>
      <c r="G1027" t="s">
        <v>8224</v>
      </c>
      <c r="H1027" t="s">
        <v>8246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si="176"/>
        <v>109.92831428571431</v>
      </c>
      <c r="P1027" s="6">
        <f t="shared" si="177"/>
        <v>71.848571428571432</v>
      </c>
      <c r="Q1027" t="str">
        <f t="shared" ref="Q1027:Q1090" si="178">LEFT(N1027,FIND("/", N1027) - 1)</f>
        <v>music</v>
      </c>
      <c r="R1027" t="str">
        <f t="shared" ref="R1027:R1090" si="179">RIGHT(N1027,LEN(N1027) - FIND("/",N1027))</f>
        <v>electronic music</v>
      </c>
      <c r="S1027" s="28">
        <f t="shared" ref="S1027:S1090" si="180">(J1027/86400)+25569+(-5/24)</f>
        <v>42049.625428240739</v>
      </c>
      <c r="T1027" s="28">
        <f t="shared" ref="T1027:T1090" si="181">(I1027/86400)+25569+(-5/24)</f>
        <v>42079.583761574067</v>
      </c>
      <c r="U1027">
        <f t="shared" ref="U1027:U1090" si="182">YEAR(S1027)</f>
        <v>2015</v>
      </c>
      <c r="V1027" s="15">
        <f t="shared" ref="V1027:V1090" si="183">INT(S1027)</f>
        <v>42049</v>
      </c>
      <c r="W1027" s="15">
        <f t="shared" ref="W1027:W1090" si="184">INT(T1027)</f>
        <v>42079</v>
      </c>
      <c r="X1027" s="15">
        <v>42049</v>
      </c>
      <c r="Y1027" s="15">
        <v>42079</v>
      </c>
      <c r="Z1027" t="str">
        <f t="shared" ref="Z1027:Z1090" si="185">TEXT(V1027, "mmmm")</f>
        <v>February</v>
      </c>
      <c r="AA1027" t="str">
        <f t="shared" ref="AA1027:AA1090" si="186">TEXT(W1027, "mmmm")</f>
        <v>March</v>
      </c>
    </row>
    <row r="1028" spans="1:27" ht="45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14" t="s">
        <v>8219</v>
      </c>
      <c r="G1028" t="s">
        <v>8225</v>
      </c>
      <c r="H1028" t="s">
        <v>8247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176"/>
        <v>100.00828571428571</v>
      </c>
      <c r="P1028" s="6">
        <f t="shared" si="177"/>
        <v>57.381803278688523</v>
      </c>
      <c r="Q1028" t="str">
        <f t="shared" si="178"/>
        <v>music</v>
      </c>
      <c r="R1028" t="str">
        <f t="shared" si="179"/>
        <v>electronic music</v>
      </c>
      <c r="S1028" s="28">
        <f t="shared" si="180"/>
        <v>42426.199259259258</v>
      </c>
      <c r="T1028" s="28">
        <f t="shared" si="181"/>
        <v>42460.157592592594</v>
      </c>
      <c r="U1028">
        <f t="shared" si="182"/>
        <v>2016</v>
      </c>
      <c r="V1028" s="15">
        <f t="shared" si="183"/>
        <v>42426</v>
      </c>
      <c r="W1028" s="15">
        <f t="shared" si="184"/>
        <v>42460</v>
      </c>
      <c r="X1028" s="15">
        <v>42426</v>
      </c>
      <c r="Y1028" s="15">
        <v>42460</v>
      </c>
      <c r="Z1028" t="str">
        <f t="shared" si="185"/>
        <v>February</v>
      </c>
      <c r="AA1028" t="str">
        <f t="shared" si="186"/>
        <v>March</v>
      </c>
    </row>
    <row r="1029" spans="1:27" ht="45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14" t="s">
        <v>8219</v>
      </c>
      <c r="G1029" t="s">
        <v>8224</v>
      </c>
      <c r="H1029" t="s">
        <v>8246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176"/>
        <v>103.09292094387415</v>
      </c>
      <c r="P1029" s="6">
        <f t="shared" si="177"/>
        <v>69.666666666666671</v>
      </c>
      <c r="Q1029" t="str">
        <f t="shared" si="178"/>
        <v>music</v>
      </c>
      <c r="R1029" t="str">
        <f t="shared" si="179"/>
        <v>electronic music</v>
      </c>
      <c r="S1029" s="28">
        <f t="shared" si="180"/>
        <v>41904.825775462959</v>
      </c>
      <c r="T1029" s="28">
        <f t="shared" si="181"/>
        <v>41934.825775462959</v>
      </c>
      <c r="U1029">
        <f t="shared" si="182"/>
        <v>2014</v>
      </c>
      <c r="V1029" s="15">
        <f t="shared" si="183"/>
        <v>41904</v>
      </c>
      <c r="W1029" s="15">
        <f t="shared" si="184"/>
        <v>41934</v>
      </c>
      <c r="X1029" s="15">
        <v>41904</v>
      </c>
      <c r="Y1029" s="15">
        <v>41934</v>
      </c>
      <c r="Z1029" t="str">
        <f t="shared" si="185"/>
        <v>September</v>
      </c>
      <c r="AA1029" t="str">
        <f t="shared" si="186"/>
        <v>October</v>
      </c>
    </row>
    <row r="1030" spans="1:27" ht="45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14" t="s">
        <v>8219</v>
      </c>
      <c r="G1030" t="s">
        <v>8225</v>
      </c>
      <c r="H1030" t="s">
        <v>8247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176"/>
        <v>117.27000000000001</v>
      </c>
      <c r="P1030" s="6">
        <f t="shared" si="177"/>
        <v>45.988235294117644</v>
      </c>
      <c r="Q1030" t="str">
        <f t="shared" si="178"/>
        <v>music</v>
      </c>
      <c r="R1030" t="str">
        <f t="shared" si="179"/>
        <v>electronic music</v>
      </c>
      <c r="S1030" s="28">
        <f t="shared" si="180"/>
        <v>42755.419039351851</v>
      </c>
      <c r="T1030" s="28">
        <f t="shared" si="181"/>
        <v>42800.624999999993</v>
      </c>
      <c r="U1030">
        <f t="shared" si="182"/>
        <v>2017</v>
      </c>
      <c r="V1030" s="15">
        <f t="shared" si="183"/>
        <v>42755</v>
      </c>
      <c r="W1030" s="15">
        <f t="shared" si="184"/>
        <v>42800</v>
      </c>
      <c r="X1030" s="15">
        <v>42755</v>
      </c>
      <c r="Y1030" s="15">
        <v>42800</v>
      </c>
      <c r="Z1030" t="str">
        <f t="shared" si="185"/>
        <v>January</v>
      </c>
      <c r="AA1030" t="str">
        <f t="shared" si="186"/>
        <v>March</v>
      </c>
    </row>
    <row r="1031" spans="1:27" ht="30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14" t="s">
        <v>8219</v>
      </c>
      <c r="G1031" t="s">
        <v>8235</v>
      </c>
      <c r="H1031" t="s">
        <v>8255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176"/>
        <v>111.75999999999999</v>
      </c>
      <c r="P1031" s="6">
        <f t="shared" si="177"/>
        <v>79.262411347517727</v>
      </c>
      <c r="Q1031" t="str">
        <f t="shared" si="178"/>
        <v>music</v>
      </c>
      <c r="R1031" t="str">
        <f t="shared" si="179"/>
        <v>electronic music</v>
      </c>
      <c r="S1031" s="28">
        <f t="shared" si="180"/>
        <v>42044.503553240742</v>
      </c>
      <c r="T1031" s="28">
        <f t="shared" si="181"/>
        <v>42098.707638888889</v>
      </c>
      <c r="U1031">
        <f t="shared" si="182"/>
        <v>2015</v>
      </c>
      <c r="V1031" s="15">
        <f t="shared" si="183"/>
        <v>42044</v>
      </c>
      <c r="W1031" s="15">
        <f t="shared" si="184"/>
        <v>42098</v>
      </c>
      <c r="X1031" s="15">
        <v>42044</v>
      </c>
      <c r="Y1031" s="15">
        <v>42098</v>
      </c>
      <c r="Z1031" t="str">
        <f t="shared" si="185"/>
        <v>February</v>
      </c>
      <c r="AA1031" t="str">
        <f t="shared" si="186"/>
        <v>April</v>
      </c>
    </row>
    <row r="1032" spans="1:27" ht="3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14" t="s">
        <v>8219</v>
      </c>
      <c r="G1032" t="s">
        <v>8224</v>
      </c>
      <c r="H1032" t="s">
        <v>8246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176"/>
        <v>342.09999999999997</v>
      </c>
      <c r="P1032" s="6">
        <f t="shared" si="177"/>
        <v>43.031446540880502</v>
      </c>
      <c r="Q1032" t="str">
        <f t="shared" si="178"/>
        <v>music</v>
      </c>
      <c r="R1032" t="str">
        <f t="shared" si="179"/>
        <v>electronic music</v>
      </c>
      <c r="S1032" s="28">
        <f t="shared" si="180"/>
        <v>42611.274872685179</v>
      </c>
      <c r="T1032" s="28">
        <f t="shared" si="181"/>
        <v>42625.274872685179</v>
      </c>
      <c r="U1032">
        <f t="shared" si="182"/>
        <v>2016</v>
      </c>
      <c r="V1032" s="15">
        <f t="shared" si="183"/>
        <v>42611</v>
      </c>
      <c r="W1032" s="15">
        <f t="shared" si="184"/>
        <v>42625</v>
      </c>
      <c r="X1032" s="15">
        <v>42611</v>
      </c>
      <c r="Y1032" s="15">
        <v>42625</v>
      </c>
      <c r="Z1032" t="str">
        <f t="shared" si="185"/>
        <v>August</v>
      </c>
      <c r="AA1032" t="str">
        <f t="shared" si="186"/>
        <v>September</v>
      </c>
    </row>
    <row r="1033" spans="1:27" ht="45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14" t="s">
        <v>8219</v>
      </c>
      <c r="G1033" t="s">
        <v>8224</v>
      </c>
      <c r="H1033" t="s">
        <v>8246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176"/>
        <v>107.4</v>
      </c>
      <c r="P1033" s="6">
        <f t="shared" si="177"/>
        <v>108.48484848484848</v>
      </c>
      <c r="Q1033" t="str">
        <f t="shared" si="178"/>
        <v>music</v>
      </c>
      <c r="R1033" t="str">
        <f t="shared" si="179"/>
        <v>electronic music</v>
      </c>
      <c r="S1033" s="28">
        <f t="shared" si="180"/>
        <v>42324.555671296293</v>
      </c>
      <c r="T1033" s="28">
        <f t="shared" si="181"/>
        <v>42354.555671296293</v>
      </c>
      <c r="U1033">
        <f t="shared" si="182"/>
        <v>2015</v>
      </c>
      <c r="V1033" s="15">
        <f t="shared" si="183"/>
        <v>42324</v>
      </c>
      <c r="W1033" s="15">
        <f t="shared" si="184"/>
        <v>42354</v>
      </c>
      <c r="X1033" s="15">
        <v>42324</v>
      </c>
      <c r="Y1033" s="15">
        <v>42354</v>
      </c>
      <c r="Z1033" t="str">
        <f t="shared" si="185"/>
        <v>November</v>
      </c>
      <c r="AA1033" t="str">
        <f t="shared" si="186"/>
        <v>December</v>
      </c>
    </row>
    <row r="1034" spans="1:27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14" t="s">
        <v>8219</v>
      </c>
      <c r="G1034" t="s">
        <v>8224</v>
      </c>
      <c r="H1034" t="s">
        <v>8246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176"/>
        <v>108.49703703703703</v>
      </c>
      <c r="P1034" s="6">
        <f t="shared" si="177"/>
        <v>61.029583333333335</v>
      </c>
      <c r="Q1034" t="str">
        <f t="shared" si="178"/>
        <v>music</v>
      </c>
      <c r="R1034" t="str">
        <f t="shared" si="179"/>
        <v>electronic music</v>
      </c>
      <c r="S1034" s="28">
        <f t="shared" si="180"/>
        <v>42514.458622685182</v>
      </c>
      <c r="T1034" s="28">
        <f t="shared" si="181"/>
        <v>42544.458622685182</v>
      </c>
      <c r="U1034">
        <f t="shared" si="182"/>
        <v>2016</v>
      </c>
      <c r="V1034" s="15">
        <f t="shared" si="183"/>
        <v>42514</v>
      </c>
      <c r="W1034" s="15">
        <f t="shared" si="184"/>
        <v>42544</v>
      </c>
      <c r="X1034" s="15">
        <v>42514</v>
      </c>
      <c r="Y1034" s="15">
        <v>42544</v>
      </c>
      <c r="Z1034" t="str">
        <f t="shared" si="185"/>
        <v>May</v>
      </c>
      <c r="AA1034" t="str">
        <f t="shared" si="186"/>
        <v>June</v>
      </c>
    </row>
    <row r="1035" spans="1:27" ht="45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14" t="s">
        <v>8219</v>
      </c>
      <c r="G1035" t="s">
        <v>8225</v>
      </c>
      <c r="H1035" t="s">
        <v>8247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176"/>
        <v>102.86144578313252</v>
      </c>
      <c r="P1035" s="6">
        <f t="shared" si="177"/>
        <v>50.592592592592595</v>
      </c>
      <c r="Q1035" t="str">
        <f t="shared" si="178"/>
        <v>music</v>
      </c>
      <c r="R1035" t="str">
        <f t="shared" si="179"/>
        <v>electronic music</v>
      </c>
      <c r="S1035" s="28">
        <f t="shared" si="180"/>
        <v>42688.52407407407</v>
      </c>
      <c r="T1035" s="28">
        <f t="shared" si="181"/>
        <v>42716.52407407407</v>
      </c>
      <c r="U1035">
        <f t="shared" si="182"/>
        <v>2016</v>
      </c>
      <c r="V1035" s="15">
        <f t="shared" si="183"/>
        <v>42688</v>
      </c>
      <c r="W1035" s="15">
        <f t="shared" si="184"/>
        <v>42716</v>
      </c>
      <c r="X1035" s="15">
        <v>42688</v>
      </c>
      <c r="Y1035" s="15">
        <v>42716</v>
      </c>
      <c r="Z1035" t="str">
        <f t="shared" si="185"/>
        <v>November</v>
      </c>
      <c r="AA1035" t="str">
        <f t="shared" si="186"/>
        <v>December</v>
      </c>
    </row>
    <row r="1036" spans="1:27" ht="45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14" t="s">
        <v>8219</v>
      </c>
      <c r="G1036" t="s">
        <v>8224</v>
      </c>
      <c r="H1036" t="s">
        <v>8246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176"/>
        <v>130.0018</v>
      </c>
      <c r="P1036" s="6">
        <f t="shared" si="177"/>
        <v>39.157168674698795</v>
      </c>
      <c r="Q1036" t="str">
        <f t="shared" si="178"/>
        <v>music</v>
      </c>
      <c r="R1036" t="str">
        <f t="shared" si="179"/>
        <v>electronic music</v>
      </c>
      <c r="S1036" s="28">
        <f t="shared" si="180"/>
        <v>42554.958379629628</v>
      </c>
      <c r="T1036" s="28">
        <f t="shared" si="181"/>
        <v>42586.957638888889</v>
      </c>
      <c r="U1036">
        <f t="shared" si="182"/>
        <v>2016</v>
      </c>
      <c r="V1036" s="15">
        <f t="shared" si="183"/>
        <v>42554</v>
      </c>
      <c r="W1036" s="15">
        <f t="shared" si="184"/>
        <v>42586</v>
      </c>
      <c r="X1036" s="15">
        <v>42554</v>
      </c>
      <c r="Y1036" s="15">
        <v>42586</v>
      </c>
      <c r="Z1036" t="str">
        <f t="shared" si="185"/>
        <v>July</v>
      </c>
      <c r="AA1036" t="str">
        <f t="shared" si="186"/>
        <v>August</v>
      </c>
    </row>
    <row r="1037" spans="1:27" ht="45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14" t="s">
        <v>8219</v>
      </c>
      <c r="G1037" t="s">
        <v>8224</v>
      </c>
      <c r="H1037" t="s">
        <v>8246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176"/>
        <v>107.65217391304347</v>
      </c>
      <c r="P1037" s="6">
        <f t="shared" si="177"/>
        <v>65.15789473684211</v>
      </c>
      <c r="Q1037" t="str">
        <f t="shared" si="178"/>
        <v>music</v>
      </c>
      <c r="R1037" t="str">
        <f t="shared" si="179"/>
        <v>electronic music</v>
      </c>
      <c r="S1037" s="28">
        <f t="shared" si="180"/>
        <v>42016.43310185185</v>
      </c>
      <c r="T1037" s="28">
        <f t="shared" si="181"/>
        <v>42046.43310185185</v>
      </c>
      <c r="U1037">
        <f t="shared" si="182"/>
        <v>2015</v>
      </c>
      <c r="V1037" s="15">
        <f t="shared" si="183"/>
        <v>42016</v>
      </c>
      <c r="W1037" s="15">
        <f t="shared" si="184"/>
        <v>42046</v>
      </c>
      <c r="X1037" s="15">
        <v>42016</v>
      </c>
      <c r="Y1037" s="15">
        <v>42046</v>
      </c>
      <c r="Z1037" t="str">
        <f t="shared" si="185"/>
        <v>January</v>
      </c>
      <c r="AA1037" t="str">
        <f t="shared" si="186"/>
        <v>February</v>
      </c>
    </row>
    <row r="1038" spans="1:27" ht="45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14" t="s">
        <v>8219</v>
      </c>
      <c r="G1038" t="s">
        <v>8224</v>
      </c>
      <c r="H1038" t="s">
        <v>8246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176"/>
        <v>112.36044444444444</v>
      </c>
      <c r="P1038" s="6">
        <f t="shared" si="177"/>
        <v>23.963127962085309</v>
      </c>
      <c r="Q1038" t="str">
        <f t="shared" si="178"/>
        <v>music</v>
      </c>
      <c r="R1038" t="str">
        <f t="shared" si="179"/>
        <v>electronic music</v>
      </c>
      <c r="S1038" s="28">
        <f t="shared" si="180"/>
        <v>41249.240624999999</v>
      </c>
      <c r="T1038" s="28">
        <f t="shared" si="181"/>
        <v>41281.125</v>
      </c>
      <c r="U1038">
        <f t="shared" si="182"/>
        <v>2012</v>
      </c>
      <c r="V1038" s="15">
        <f t="shared" si="183"/>
        <v>41249</v>
      </c>
      <c r="W1038" s="15">
        <f t="shared" si="184"/>
        <v>41281</v>
      </c>
      <c r="X1038" s="15">
        <v>41249</v>
      </c>
      <c r="Y1038" s="15">
        <v>41281</v>
      </c>
      <c r="Z1038" t="str">
        <f t="shared" si="185"/>
        <v>December</v>
      </c>
      <c r="AA1038" t="str">
        <f t="shared" si="186"/>
        <v>January</v>
      </c>
    </row>
    <row r="1039" spans="1:27" ht="45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14" t="s">
        <v>8219</v>
      </c>
      <c r="G1039" t="s">
        <v>8224</v>
      </c>
      <c r="H1039" t="s">
        <v>8246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176"/>
        <v>102.1</v>
      </c>
      <c r="P1039" s="6">
        <f t="shared" si="177"/>
        <v>48.61904761904762</v>
      </c>
      <c r="Q1039" t="str">
        <f t="shared" si="178"/>
        <v>music</v>
      </c>
      <c r="R1039" t="str">
        <f t="shared" si="179"/>
        <v>electronic music</v>
      </c>
      <c r="S1039" s="28">
        <f t="shared" si="180"/>
        <v>42119.61414351852</v>
      </c>
      <c r="T1039" s="28">
        <f t="shared" si="181"/>
        <v>42141.999999999993</v>
      </c>
      <c r="U1039">
        <f t="shared" si="182"/>
        <v>2015</v>
      </c>
      <c r="V1039" s="15">
        <f t="shared" si="183"/>
        <v>42119</v>
      </c>
      <c r="W1039" s="15">
        <f t="shared" si="184"/>
        <v>42142</v>
      </c>
      <c r="X1039" s="15">
        <v>42119</v>
      </c>
      <c r="Y1039" s="15">
        <v>42142</v>
      </c>
      <c r="Z1039" t="str">
        <f t="shared" si="185"/>
        <v>April</v>
      </c>
      <c r="AA1039" t="str">
        <f t="shared" si="186"/>
        <v>May</v>
      </c>
    </row>
    <row r="1040" spans="1:27" ht="45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14" t="s">
        <v>8219</v>
      </c>
      <c r="G1040" t="s">
        <v>8224</v>
      </c>
      <c r="H1040" t="s">
        <v>8246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176"/>
        <v>145.33333333333334</v>
      </c>
      <c r="P1040" s="6">
        <f t="shared" si="177"/>
        <v>35.73770491803279</v>
      </c>
      <c r="Q1040" t="str">
        <f t="shared" si="178"/>
        <v>music</v>
      </c>
      <c r="R1040" t="str">
        <f t="shared" si="179"/>
        <v>electronic music</v>
      </c>
      <c r="S1040" s="28">
        <f t="shared" si="180"/>
        <v>42418.023414351854</v>
      </c>
      <c r="T1040" s="28">
        <f t="shared" si="181"/>
        <v>42447.981747685182</v>
      </c>
      <c r="U1040">
        <f t="shared" si="182"/>
        <v>2016</v>
      </c>
      <c r="V1040" s="15">
        <f t="shared" si="183"/>
        <v>42418</v>
      </c>
      <c r="W1040" s="15">
        <f t="shared" si="184"/>
        <v>42447</v>
      </c>
      <c r="X1040" s="15">
        <v>42418</v>
      </c>
      <c r="Y1040" s="15">
        <v>42447</v>
      </c>
      <c r="Z1040" t="str">
        <f t="shared" si="185"/>
        <v>February</v>
      </c>
      <c r="AA1040" t="str">
        <f t="shared" si="186"/>
        <v>March</v>
      </c>
    </row>
    <row r="1041" spans="1:27" ht="45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14" t="s">
        <v>8219</v>
      </c>
      <c r="G1041" t="s">
        <v>8224</v>
      </c>
      <c r="H1041" t="s">
        <v>8246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176"/>
        <v>128.19999999999999</v>
      </c>
      <c r="P1041" s="6">
        <f t="shared" si="177"/>
        <v>21.366666666666667</v>
      </c>
      <c r="Q1041" t="str">
        <f t="shared" si="178"/>
        <v>music</v>
      </c>
      <c r="R1041" t="str">
        <f t="shared" si="179"/>
        <v>electronic music</v>
      </c>
      <c r="S1041" s="28">
        <f t="shared" si="180"/>
        <v>42691.900995370372</v>
      </c>
      <c r="T1041" s="28">
        <f t="shared" si="181"/>
        <v>42717.124305555553</v>
      </c>
      <c r="U1041">
        <f t="shared" si="182"/>
        <v>2016</v>
      </c>
      <c r="V1041" s="15">
        <f t="shared" si="183"/>
        <v>42691</v>
      </c>
      <c r="W1041" s="15">
        <f t="shared" si="184"/>
        <v>42717</v>
      </c>
      <c r="X1041" s="15">
        <v>42691</v>
      </c>
      <c r="Y1041" s="15">
        <v>42717</v>
      </c>
      <c r="Z1041" t="str">
        <f t="shared" si="185"/>
        <v>November</v>
      </c>
      <c r="AA1041" t="str">
        <f t="shared" si="186"/>
        <v>December</v>
      </c>
    </row>
    <row r="1042" spans="1:27" ht="45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14" t="s">
        <v>8220</v>
      </c>
      <c r="G1042" t="s">
        <v>8224</v>
      </c>
      <c r="H1042" t="s">
        <v>8246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176"/>
        <v>0.29411764705882354</v>
      </c>
      <c r="P1042" s="6">
        <f t="shared" si="177"/>
        <v>250</v>
      </c>
      <c r="Q1042" t="str">
        <f t="shared" si="178"/>
        <v>journalism</v>
      </c>
      <c r="R1042" t="str">
        <f t="shared" si="179"/>
        <v>audio</v>
      </c>
      <c r="S1042" s="28">
        <f t="shared" si="180"/>
        <v>42579.500104166662</v>
      </c>
      <c r="T1042" s="28">
        <f t="shared" si="181"/>
        <v>42609.500104166662</v>
      </c>
      <c r="U1042">
        <f t="shared" si="182"/>
        <v>2016</v>
      </c>
      <c r="V1042" s="15">
        <f t="shared" si="183"/>
        <v>42579</v>
      </c>
      <c r="W1042" s="15">
        <f t="shared" si="184"/>
        <v>42609</v>
      </c>
      <c r="X1042" s="15">
        <v>42579</v>
      </c>
      <c r="Y1042" s="15">
        <v>42609</v>
      </c>
      <c r="Z1042" t="str">
        <f t="shared" si="185"/>
        <v>July</v>
      </c>
      <c r="AA1042" t="str">
        <f t="shared" si="186"/>
        <v>August</v>
      </c>
    </row>
    <row r="1043" spans="1:27" ht="45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14" t="s">
        <v>8220</v>
      </c>
      <c r="G1043" t="s">
        <v>8224</v>
      </c>
      <c r="H1043" t="s">
        <v>8246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176"/>
        <v>0</v>
      </c>
      <c r="P1043" s="6" t="e">
        <f t="shared" si="177"/>
        <v>#DIV/0!</v>
      </c>
      <c r="Q1043" t="str">
        <f t="shared" si="178"/>
        <v>journalism</v>
      </c>
      <c r="R1043" t="str">
        <f t="shared" si="179"/>
        <v>audio</v>
      </c>
      <c r="S1043" s="28">
        <f t="shared" si="180"/>
        <v>41830.851759259254</v>
      </c>
      <c r="T1043" s="28">
        <f t="shared" si="181"/>
        <v>41850.851759259254</v>
      </c>
      <c r="U1043">
        <f t="shared" si="182"/>
        <v>2014</v>
      </c>
      <c r="V1043" s="15">
        <f t="shared" si="183"/>
        <v>41830</v>
      </c>
      <c r="W1043" s="15">
        <f t="shared" si="184"/>
        <v>41850</v>
      </c>
      <c r="X1043" s="15">
        <v>41830</v>
      </c>
      <c r="Y1043" s="15">
        <v>41850</v>
      </c>
      <c r="Z1043" t="str">
        <f t="shared" si="185"/>
        <v>July</v>
      </c>
      <c r="AA1043" t="str">
        <f t="shared" si="186"/>
        <v>July</v>
      </c>
    </row>
    <row r="1044" spans="1:27" ht="45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14" t="s">
        <v>8220</v>
      </c>
      <c r="G1044" t="s">
        <v>8224</v>
      </c>
      <c r="H1044" t="s">
        <v>8246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176"/>
        <v>1.5384615384615385</v>
      </c>
      <c r="P1044" s="6">
        <f t="shared" si="177"/>
        <v>10</v>
      </c>
      <c r="Q1044" t="str">
        <f t="shared" si="178"/>
        <v>journalism</v>
      </c>
      <c r="R1044" t="str">
        <f t="shared" si="179"/>
        <v>audio</v>
      </c>
      <c r="S1044" s="28">
        <f t="shared" si="180"/>
        <v>41851.487824074073</v>
      </c>
      <c r="T1044" s="28">
        <f t="shared" si="181"/>
        <v>41894.208333333328</v>
      </c>
      <c r="U1044">
        <f t="shared" si="182"/>
        <v>2014</v>
      </c>
      <c r="V1044" s="15">
        <f t="shared" si="183"/>
        <v>41851</v>
      </c>
      <c r="W1044" s="15">
        <f t="shared" si="184"/>
        <v>41894</v>
      </c>
      <c r="X1044" s="15">
        <v>41851</v>
      </c>
      <c r="Y1044" s="15">
        <v>41894</v>
      </c>
      <c r="Z1044" t="str">
        <f t="shared" si="185"/>
        <v>July</v>
      </c>
      <c r="AA1044" t="str">
        <f t="shared" si="186"/>
        <v>September</v>
      </c>
    </row>
    <row r="1045" spans="1:27" ht="45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14" t="s">
        <v>8220</v>
      </c>
      <c r="G1045" t="s">
        <v>8224</v>
      </c>
      <c r="H1045" t="s">
        <v>8246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176"/>
        <v>8.5370000000000008</v>
      </c>
      <c r="P1045" s="6">
        <f t="shared" si="177"/>
        <v>29.236301369863014</v>
      </c>
      <c r="Q1045" t="str">
        <f t="shared" si="178"/>
        <v>journalism</v>
      </c>
      <c r="R1045" t="str">
        <f t="shared" si="179"/>
        <v>audio</v>
      </c>
      <c r="S1045" s="28">
        <f t="shared" si="180"/>
        <v>42114.044618055552</v>
      </c>
      <c r="T1045" s="28">
        <f t="shared" si="181"/>
        <v>42144.044618055552</v>
      </c>
      <c r="U1045">
        <f t="shared" si="182"/>
        <v>2015</v>
      </c>
      <c r="V1045" s="15">
        <f t="shared" si="183"/>
        <v>42114</v>
      </c>
      <c r="W1045" s="15">
        <f t="shared" si="184"/>
        <v>42144</v>
      </c>
      <c r="X1045" s="15">
        <v>42114</v>
      </c>
      <c r="Y1045" s="15">
        <v>42144</v>
      </c>
      <c r="Z1045" t="str">
        <f t="shared" si="185"/>
        <v>April</v>
      </c>
      <c r="AA1045" t="str">
        <f t="shared" si="186"/>
        <v>May</v>
      </c>
    </row>
    <row r="1046" spans="1:27" ht="45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14" t="s">
        <v>8220</v>
      </c>
      <c r="G1046" t="s">
        <v>8224</v>
      </c>
      <c r="H1046" t="s">
        <v>8246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176"/>
        <v>8.5714285714285715E-2</v>
      </c>
      <c r="P1046" s="6">
        <f t="shared" si="177"/>
        <v>3</v>
      </c>
      <c r="Q1046" t="str">
        <f t="shared" si="178"/>
        <v>journalism</v>
      </c>
      <c r="R1046" t="str">
        <f t="shared" si="179"/>
        <v>audio</v>
      </c>
      <c r="S1046" s="28">
        <f t="shared" si="180"/>
        <v>42011.717604166661</v>
      </c>
      <c r="T1046" s="28">
        <f t="shared" si="181"/>
        <v>42068.643749999996</v>
      </c>
      <c r="U1046">
        <f t="shared" si="182"/>
        <v>2015</v>
      </c>
      <c r="V1046" s="15">
        <f t="shared" si="183"/>
        <v>42011</v>
      </c>
      <c r="W1046" s="15">
        <f t="shared" si="184"/>
        <v>42068</v>
      </c>
      <c r="X1046" s="15">
        <v>42011</v>
      </c>
      <c r="Y1046" s="15">
        <v>42068</v>
      </c>
      <c r="Z1046" t="str">
        <f t="shared" si="185"/>
        <v>January</v>
      </c>
      <c r="AA1046" t="str">
        <f t="shared" si="186"/>
        <v>March</v>
      </c>
    </row>
    <row r="1047" spans="1:27" ht="45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14" t="s">
        <v>8220</v>
      </c>
      <c r="G1047" t="s">
        <v>8224</v>
      </c>
      <c r="H1047" t="s">
        <v>8246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176"/>
        <v>2.6599999999999997</v>
      </c>
      <c r="P1047" s="6">
        <f t="shared" si="177"/>
        <v>33.25</v>
      </c>
      <c r="Q1047" t="str">
        <f t="shared" si="178"/>
        <v>journalism</v>
      </c>
      <c r="R1047" t="str">
        <f t="shared" si="179"/>
        <v>audio</v>
      </c>
      <c r="S1047" s="28">
        <f t="shared" si="180"/>
        <v>41844.666087962956</v>
      </c>
      <c r="T1047" s="28">
        <f t="shared" si="181"/>
        <v>41874.666087962956</v>
      </c>
      <c r="U1047">
        <f t="shared" si="182"/>
        <v>2014</v>
      </c>
      <c r="V1047" s="15">
        <f t="shared" si="183"/>
        <v>41844</v>
      </c>
      <c r="W1047" s="15">
        <f t="shared" si="184"/>
        <v>41874</v>
      </c>
      <c r="X1047" s="15">
        <v>41844</v>
      </c>
      <c r="Y1047" s="15">
        <v>41874</v>
      </c>
      <c r="Z1047" t="str">
        <f t="shared" si="185"/>
        <v>July</v>
      </c>
      <c r="AA1047" t="str">
        <f t="shared" si="186"/>
        <v>August</v>
      </c>
    </row>
    <row r="1048" spans="1:27" ht="45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14" t="s">
        <v>8220</v>
      </c>
      <c r="G1048" t="s">
        <v>8236</v>
      </c>
      <c r="H1048" t="s">
        <v>8249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176"/>
        <v>0</v>
      </c>
      <c r="P1048" s="6" t="e">
        <f t="shared" si="177"/>
        <v>#DIV/0!</v>
      </c>
      <c r="Q1048" t="str">
        <f t="shared" si="178"/>
        <v>journalism</v>
      </c>
      <c r="R1048" t="str">
        <f t="shared" si="179"/>
        <v>audio</v>
      </c>
      <c r="S1048" s="28">
        <f t="shared" si="180"/>
        <v>42319.643055555549</v>
      </c>
      <c r="T1048" s="28">
        <f t="shared" si="181"/>
        <v>42364.643055555549</v>
      </c>
      <c r="U1048">
        <f t="shared" si="182"/>
        <v>2015</v>
      </c>
      <c r="V1048" s="15">
        <f t="shared" si="183"/>
        <v>42319</v>
      </c>
      <c r="W1048" s="15">
        <f t="shared" si="184"/>
        <v>42364</v>
      </c>
      <c r="X1048" s="15">
        <v>42319</v>
      </c>
      <c r="Y1048" s="15">
        <v>42364</v>
      </c>
      <c r="Z1048" t="str">
        <f t="shared" si="185"/>
        <v>November</v>
      </c>
      <c r="AA1048" t="str">
        <f t="shared" si="186"/>
        <v>December</v>
      </c>
    </row>
    <row r="1049" spans="1:27" ht="45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14" t="s">
        <v>8220</v>
      </c>
      <c r="G1049" t="s">
        <v>8224</v>
      </c>
      <c r="H1049" t="s">
        <v>8246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176"/>
        <v>0.05</v>
      </c>
      <c r="P1049" s="6">
        <f t="shared" si="177"/>
        <v>1</v>
      </c>
      <c r="Q1049" t="str">
        <f t="shared" si="178"/>
        <v>journalism</v>
      </c>
      <c r="R1049" t="str">
        <f t="shared" si="179"/>
        <v>audio</v>
      </c>
      <c r="S1049" s="28">
        <f t="shared" si="180"/>
        <v>41918.610127314816</v>
      </c>
      <c r="T1049" s="28">
        <f t="shared" si="181"/>
        <v>41948.65179398148</v>
      </c>
      <c r="U1049">
        <f t="shared" si="182"/>
        <v>2014</v>
      </c>
      <c r="V1049" s="15">
        <f t="shared" si="183"/>
        <v>41918</v>
      </c>
      <c r="W1049" s="15">
        <f t="shared" si="184"/>
        <v>41948</v>
      </c>
      <c r="X1049" s="15">
        <v>41918</v>
      </c>
      <c r="Y1049" s="15">
        <v>41948</v>
      </c>
      <c r="Z1049" t="str">
        <f t="shared" si="185"/>
        <v>October</v>
      </c>
      <c r="AA1049" t="str">
        <f t="shared" si="186"/>
        <v>November</v>
      </c>
    </row>
    <row r="1050" spans="1:27" ht="45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14" t="s">
        <v>8220</v>
      </c>
      <c r="G1050" t="s">
        <v>8224</v>
      </c>
      <c r="H1050" t="s">
        <v>8246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176"/>
        <v>1.4133333333333333</v>
      </c>
      <c r="P1050" s="6">
        <f t="shared" si="177"/>
        <v>53</v>
      </c>
      <c r="Q1050" t="str">
        <f t="shared" si="178"/>
        <v>journalism</v>
      </c>
      <c r="R1050" t="str">
        <f t="shared" si="179"/>
        <v>audio</v>
      </c>
      <c r="S1050" s="28">
        <f t="shared" si="180"/>
        <v>42597.844780092586</v>
      </c>
      <c r="T1050" s="28">
        <f t="shared" si="181"/>
        <v>42637.844780092586</v>
      </c>
      <c r="U1050">
        <f t="shared" si="182"/>
        <v>2016</v>
      </c>
      <c r="V1050" s="15">
        <f t="shared" si="183"/>
        <v>42597</v>
      </c>
      <c r="W1050" s="15">
        <f t="shared" si="184"/>
        <v>42637</v>
      </c>
      <c r="X1050" s="15">
        <v>42597</v>
      </c>
      <c r="Y1050" s="15">
        <v>42637</v>
      </c>
      <c r="Z1050" t="str">
        <f t="shared" si="185"/>
        <v>August</v>
      </c>
      <c r="AA1050" t="str">
        <f t="shared" si="186"/>
        <v>September</v>
      </c>
    </row>
    <row r="1051" spans="1:27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14" t="s">
        <v>8220</v>
      </c>
      <c r="G1051" t="s">
        <v>8224</v>
      </c>
      <c r="H1051" t="s">
        <v>8246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176"/>
        <v>0</v>
      </c>
      <c r="P1051" s="6" t="e">
        <f t="shared" si="177"/>
        <v>#DIV/0!</v>
      </c>
      <c r="Q1051" t="str">
        <f t="shared" si="178"/>
        <v>journalism</v>
      </c>
      <c r="R1051" t="str">
        <f t="shared" si="179"/>
        <v>audio</v>
      </c>
      <c r="S1051" s="28">
        <f t="shared" si="180"/>
        <v>42382.222743055558</v>
      </c>
      <c r="T1051" s="28">
        <f t="shared" si="181"/>
        <v>42412.222743055558</v>
      </c>
      <c r="U1051">
        <f t="shared" si="182"/>
        <v>2016</v>
      </c>
      <c r="V1051" s="15">
        <f t="shared" si="183"/>
        <v>42382</v>
      </c>
      <c r="W1051" s="15">
        <f t="shared" si="184"/>
        <v>42412</v>
      </c>
      <c r="X1051" s="15">
        <v>42382</v>
      </c>
      <c r="Y1051" s="15">
        <v>42412</v>
      </c>
      <c r="Z1051" t="str">
        <f t="shared" si="185"/>
        <v>January</v>
      </c>
      <c r="AA1051" t="str">
        <f t="shared" si="186"/>
        <v>February</v>
      </c>
    </row>
    <row r="1052" spans="1:27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14" t="s">
        <v>8220</v>
      </c>
      <c r="G1052" t="s">
        <v>8224</v>
      </c>
      <c r="H1052" t="s">
        <v>8246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176"/>
        <v>0</v>
      </c>
      <c r="P1052" s="6" t="e">
        <f t="shared" si="177"/>
        <v>#DIV/0!</v>
      </c>
      <c r="Q1052" t="str">
        <f t="shared" si="178"/>
        <v>journalism</v>
      </c>
      <c r="R1052" t="str">
        <f t="shared" si="179"/>
        <v>audio</v>
      </c>
      <c r="S1052" s="28">
        <f t="shared" si="180"/>
        <v>42231.588854166665</v>
      </c>
      <c r="T1052" s="28">
        <f t="shared" si="181"/>
        <v>42261.588854166665</v>
      </c>
      <c r="U1052">
        <f t="shared" si="182"/>
        <v>2015</v>
      </c>
      <c r="V1052" s="15">
        <f t="shared" si="183"/>
        <v>42231</v>
      </c>
      <c r="W1052" s="15">
        <f t="shared" si="184"/>
        <v>42261</v>
      </c>
      <c r="X1052" s="15">
        <v>42231</v>
      </c>
      <c r="Y1052" s="15">
        <v>42261</v>
      </c>
      <c r="Z1052" t="str">
        <f t="shared" si="185"/>
        <v>August</v>
      </c>
      <c r="AA1052" t="str">
        <f t="shared" si="186"/>
        <v>September</v>
      </c>
    </row>
    <row r="1053" spans="1:27" ht="45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14" t="s">
        <v>8220</v>
      </c>
      <c r="G1053" t="s">
        <v>8224</v>
      </c>
      <c r="H1053" t="s">
        <v>8246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176"/>
        <v>0</v>
      </c>
      <c r="P1053" s="6" t="e">
        <f t="shared" si="177"/>
        <v>#DIV/0!</v>
      </c>
      <c r="Q1053" t="str">
        <f t="shared" si="178"/>
        <v>journalism</v>
      </c>
      <c r="R1053" t="str">
        <f t="shared" si="179"/>
        <v>audio</v>
      </c>
      <c r="S1053" s="28">
        <f t="shared" si="180"/>
        <v>41849.805844907409</v>
      </c>
      <c r="T1053" s="28">
        <f t="shared" si="181"/>
        <v>41877.805844907409</v>
      </c>
      <c r="U1053">
        <f t="shared" si="182"/>
        <v>2014</v>
      </c>
      <c r="V1053" s="15">
        <f t="shared" si="183"/>
        <v>41849</v>
      </c>
      <c r="W1053" s="15">
        <f t="shared" si="184"/>
        <v>41877</v>
      </c>
      <c r="X1053" s="15">
        <v>41849</v>
      </c>
      <c r="Y1053" s="15">
        <v>41877</v>
      </c>
      <c r="Z1053" t="str">
        <f t="shared" si="185"/>
        <v>July</v>
      </c>
      <c r="AA1053" t="str">
        <f t="shared" si="186"/>
        <v>August</v>
      </c>
    </row>
    <row r="1054" spans="1:27" ht="60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14" t="s">
        <v>8220</v>
      </c>
      <c r="G1054" t="s">
        <v>8224</v>
      </c>
      <c r="H1054" t="s">
        <v>8246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176"/>
        <v>0</v>
      </c>
      <c r="P1054" s="6" t="e">
        <f t="shared" si="177"/>
        <v>#DIV/0!</v>
      </c>
      <c r="Q1054" t="str">
        <f t="shared" si="178"/>
        <v>journalism</v>
      </c>
      <c r="R1054" t="str">
        <f t="shared" si="179"/>
        <v>audio</v>
      </c>
      <c r="S1054" s="28">
        <f t="shared" si="180"/>
        <v>42483.589062499996</v>
      </c>
      <c r="T1054" s="28">
        <f t="shared" si="181"/>
        <v>42527.631249999999</v>
      </c>
      <c r="U1054">
        <f t="shared" si="182"/>
        <v>2016</v>
      </c>
      <c r="V1054" s="15">
        <f t="shared" si="183"/>
        <v>42483</v>
      </c>
      <c r="W1054" s="15">
        <f t="shared" si="184"/>
        <v>42527</v>
      </c>
      <c r="X1054" s="15">
        <v>42483</v>
      </c>
      <c r="Y1054" s="15">
        <v>42527</v>
      </c>
      <c r="Z1054" t="str">
        <f t="shared" si="185"/>
        <v>April</v>
      </c>
      <c r="AA1054" t="str">
        <f t="shared" si="186"/>
        <v>June</v>
      </c>
    </row>
    <row r="1055" spans="1:27" ht="45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14" t="s">
        <v>8220</v>
      </c>
      <c r="G1055" t="s">
        <v>8224</v>
      </c>
      <c r="H1055" t="s">
        <v>8246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176"/>
        <v>1</v>
      </c>
      <c r="P1055" s="6">
        <f t="shared" si="177"/>
        <v>15</v>
      </c>
      <c r="Q1055" t="str">
        <f t="shared" si="178"/>
        <v>journalism</v>
      </c>
      <c r="R1055" t="str">
        <f t="shared" si="179"/>
        <v>audio</v>
      </c>
      <c r="S1055" s="28">
        <f t="shared" si="180"/>
        <v>42774.964490740742</v>
      </c>
      <c r="T1055" s="28">
        <f t="shared" si="181"/>
        <v>42799.964490740742</v>
      </c>
      <c r="U1055">
        <f t="shared" si="182"/>
        <v>2017</v>
      </c>
      <c r="V1055" s="15">
        <f t="shared" si="183"/>
        <v>42774</v>
      </c>
      <c r="W1055" s="15">
        <f t="shared" si="184"/>
        <v>42799</v>
      </c>
      <c r="X1055" s="15">
        <v>42774</v>
      </c>
      <c r="Y1055" s="15">
        <v>42799</v>
      </c>
      <c r="Z1055" t="str">
        <f t="shared" si="185"/>
        <v>February</v>
      </c>
      <c r="AA1055" t="str">
        <f t="shared" si="186"/>
        <v>March</v>
      </c>
    </row>
    <row r="1056" spans="1:27" ht="45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14" t="s">
        <v>8220</v>
      </c>
      <c r="G1056" t="s">
        <v>8224</v>
      </c>
      <c r="H1056" t="s">
        <v>8246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176"/>
        <v>0</v>
      </c>
      <c r="P1056" s="6" t="e">
        <f t="shared" si="177"/>
        <v>#DIV/0!</v>
      </c>
      <c r="Q1056" t="str">
        <f t="shared" si="178"/>
        <v>journalism</v>
      </c>
      <c r="R1056" t="str">
        <f t="shared" si="179"/>
        <v>audio</v>
      </c>
      <c r="S1056" s="28">
        <f t="shared" si="180"/>
        <v>41831.643506944441</v>
      </c>
      <c r="T1056" s="28">
        <f t="shared" si="181"/>
        <v>41861.708333333328</v>
      </c>
      <c r="U1056">
        <f t="shared" si="182"/>
        <v>2014</v>
      </c>
      <c r="V1056" s="15">
        <f t="shared" si="183"/>
        <v>41831</v>
      </c>
      <c r="W1056" s="15">
        <f t="shared" si="184"/>
        <v>41861</v>
      </c>
      <c r="X1056" s="15">
        <v>41831</v>
      </c>
      <c r="Y1056" s="15">
        <v>41861</v>
      </c>
      <c r="Z1056" t="str">
        <f t="shared" si="185"/>
        <v>July</v>
      </c>
      <c r="AA1056" t="str">
        <f t="shared" si="186"/>
        <v>August</v>
      </c>
    </row>
    <row r="1057" spans="1:27" ht="45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14" t="s">
        <v>8220</v>
      </c>
      <c r="G1057" t="s">
        <v>8224</v>
      </c>
      <c r="H1057" t="s">
        <v>8246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176"/>
        <v>0</v>
      </c>
      <c r="P1057" s="6" t="e">
        <f t="shared" si="177"/>
        <v>#DIV/0!</v>
      </c>
      <c r="Q1057" t="str">
        <f t="shared" si="178"/>
        <v>journalism</v>
      </c>
      <c r="R1057" t="str">
        <f t="shared" si="179"/>
        <v>audio</v>
      </c>
      <c r="S1057" s="28">
        <f t="shared" si="180"/>
        <v>42406.784085648142</v>
      </c>
      <c r="T1057" s="28">
        <f t="shared" si="181"/>
        <v>42436.784085648142</v>
      </c>
      <c r="U1057">
        <f t="shared" si="182"/>
        <v>2016</v>
      </c>
      <c r="V1057" s="15">
        <f t="shared" si="183"/>
        <v>42406</v>
      </c>
      <c r="W1057" s="15">
        <f t="shared" si="184"/>
        <v>42436</v>
      </c>
      <c r="X1057" s="15">
        <v>42406</v>
      </c>
      <c r="Y1057" s="15">
        <v>42436</v>
      </c>
      <c r="Z1057" t="str">
        <f t="shared" si="185"/>
        <v>February</v>
      </c>
      <c r="AA1057" t="str">
        <f t="shared" si="186"/>
        <v>March</v>
      </c>
    </row>
    <row r="1058" spans="1:27" ht="45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14" t="s">
        <v>8220</v>
      </c>
      <c r="G1058" t="s">
        <v>8224</v>
      </c>
      <c r="H1058" t="s">
        <v>8246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176"/>
        <v>0</v>
      </c>
      <c r="P1058" s="6" t="e">
        <f t="shared" si="177"/>
        <v>#DIV/0!</v>
      </c>
      <c r="Q1058" t="str">
        <f t="shared" si="178"/>
        <v>journalism</v>
      </c>
      <c r="R1058" t="str">
        <f t="shared" si="179"/>
        <v>audio</v>
      </c>
      <c r="S1058" s="28">
        <f t="shared" si="180"/>
        <v>42058.511307870365</v>
      </c>
      <c r="T1058" s="28">
        <f t="shared" si="181"/>
        <v>42118.469641203701</v>
      </c>
      <c r="U1058">
        <f t="shared" si="182"/>
        <v>2015</v>
      </c>
      <c r="V1058" s="15">
        <f t="shared" si="183"/>
        <v>42058</v>
      </c>
      <c r="W1058" s="15">
        <f t="shared" si="184"/>
        <v>42118</v>
      </c>
      <c r="X1058" s="15">
        <v>42058</v>
      </c>
      <c r="Y1058" s="15">
        <v>42118</v>
      </c>
      <c r="Z1058" t="str">
        <f t="shared" si="185"/>
        <v>February</v>
      </c>
      <c r="AA1058" t="str">
        <f t="shared" si="186"/>
        <v>April</v>
      </c>
    </row>
    <row r="1059" spans="1:27" ht="3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14" t="s">
        <v>8220</v>
      </c>
      <c r="G1059" t="s">
        <v>8224</v>
      </c>
      <c r="H1059" t="s">
        <v>8246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176"/>
        <v>0</v>
      </c>
      <c r="P1059" s="6" t="e">
        <f t="shared" si="177"/>
        <v>#DIV/0!</v>
      </c>
      <c r="Q1059" t="str">
        <f t="shared" si="178"/>
        <v>journalism</v>
      </c>
      <c r="R1059" t="str">
        <f t="shared" si="179"/>
        <v>audio</v>
      </c>
      <c r="S1059" s="28">
        <f t="shared" si="180"/>
        <v>42678.662997685184</v>
      </c>
      <c r="T1059" s="28">
        <f t="shared" si="181"/>
        <v>42708.704664351848</v>
      </c>
      <c r="U1059">
        <f t="shared" si="182"/>
        <v>2016</v>
      </c>
      <c r="V1059" s="15">
        <f t="shared" si="183"/>
        <v>42678</v>
      </c>
      <c r="W1059" s="15">
        <f t="shared" si="184"/>
        <v>42708</v>
      </c>
      <c r="X1059" s="15">
        <v>42678</v>
      </c>
      <c r="Y1059" s="15">
        <v>42708</v>
      </c>
      <c r="Z1059" t="str">
        <f t="shared" si="185"/>
        <v>November</v>
      </c>
      <c r="AA1059" t="str">
        <f t="shared" si="186"/>
        <v>December</v>
      </c>
    </row>
    <row r="1060" spans="1:27" ht="45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14" t="s">
        <v>8220</v>
      </c>
      <c r="G1060" t="s">
        <v>8224</v>
      </c>
      <c r="H1060" t="s">
        <v>8246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176"/>
        <v>0</v>
      </c>
      <c r="P1060" s="6" t="e">
        <f t="shared" si="177"/>
        <v>#DIV/0!</v>
      </c>
      <c r="Q1060" t="str">
        <f t="shared" si="178"/>
        <v>journalism</v>
      </c>
      <c r="R1060" t="str">
        <f t="shared" si="179"/>
        <v>audio</v>
      </c>
      <c r="S1060" s="28">
        <f t="shared" si="180"/>
        <v>42047.692627314813</v>
      </c>
      <c r="T1060" s="28">
        <f t="shared" si="181"/>
        <v>42088.791666666664</v>
      </c>
      <c r="U1060">
        <f t="shared" si="182"/>
        <v>2015</v>
      </c>
      <c r="V1060" s="15">
        <f t="shared" si="183"/>
        <v>42047</v>
      </c>
      <c r="W1060" s="15">
        <f t="shared" si="184"/>
        <v>42088</v>
      </c>
      <c r="X1060" s="15">
        <v>42047</v>
      </c>
      <c r="Y1060" s="15">
        <v>42088</v>
      </c>
      <c r="Z1060" t="str">
        <f t="shared" si="185"/>
        <v>February</v>
      </c>
      <c r="AA1060" t="str">
        <f t="shared" si="186"/>
        <v>March</v>
      </c>
    </row>
    <row r="1061" spans="1:27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14" t="s">
        <v>8220</v>
      </c>
      <c r="G1061" t="s">
        <v>8224</v>
      </c>
      <c r="H1061" t="s">
        <v>8246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176"/>
        <v>0</v>
      </c>
      <c r="P1061" s="6" t="e">
        <f t="shared" si="177"/>
        <v>#DIV/0!</v>
      </c>
      <c r="Q1061" t="str">
        <f t="shared" si="178"/>
        <v>journalism</v>
      </c>
      <c r="R1061" t="str">
        <f t="shared" si="179"/>
        <v>audio</v>
      </c>
      <c r="S1061" s="28">
        <f t="shared" si="180"/>
        <v>42046.581666666665</v>
      </c>
      <c r="T1061" s="28">
        <f t="shared" si="181"/>
        <v>42076.54</v>
      </c>
      <c r="U1061">
        <f t="shared" si="182"/>
        <v>2015</v>
      </c>
      <c r="V1061" s="15">
        <f t="shared" si="183"/>
        <v>42046</v>
      </c>
      <c r="W1061" s="15">
        <f t="shared" si="184"/>
        <v>42076</v>
      </c>
      <c r="X1061" s="15">
        <v>42046</v>
      </c>
      <c r="Y1061" s="15">
        <v>42076</v>
      </c>
      <c r="Z1061" t="str">
        <f t="shared" si="185"/>
        <v>February</v>
      </c>
      <c r="AA1061" t="str">
        <f t="shared" si="186"/>
        <v>March</v>
      </c>
    </row>
    <row r="1062" spans="1:27" ht="45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14" t="s">
        <v>8220</v>
      </c>
      <c r="G1062" t="s">
        <v>8224</v>
      </c>
      <c r="H1062" t="s">
        <v>8246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176"/>
        <v>1</v>
      </c>
      <c r="P1062" s="6">
        <f t="shared" si="177"/>
        <v>50</v>
      </c>
      <c r="Q1062" t="str">
        <f t="shared" si="178"/>
        <v>journalism</v>
      </c>
      <c r="R1062" t="str">
        <f t="shared" si="179"/>
        <v>audio</v>
      </c>
      <c r="S1062" s="28">
        <f t="shared" si="180"/>
        <v>42079.704780092587</v>
      </c>
      <c r="T1062" s="28">
        <f t="shared" si="181"/>
        <v>42109.704780092587</v>
      </c>
      <c r="U1062">
        <f t="shared" si="182"/>
        <v>2015</v>
      </c>
      <c r="V1062" s="15">
        <f t="shared" si="183"/>
        <v>42079</v>
      </c>
      <c r="W1062" s="15">
        <f t="shared" si="184"/>
        <v>42109</v>
      </c>
      <c r="X1062" s="15">
        <v>42079</v>
      </c>
      <c r="Y1062" s="15">
        <v>42109</v>
      </c>
      <c r="Z1062" t="str">
        <f t="shared" si="185"/>
        <v>March</v>
      </c>
      <c r="AA1062" t="str">
        <f t="shared" si="186"/>
        <v>April</v>
      </c>
    </row>
    <row r="1063" spans="1:27" ht="30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14" t="s">
        <v>8220</v>
      </c>
      <c r="G1063" t="s">
        <v>8224</v>
      </c>
      <c r="H1063" t="s">
        <v>8246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176"/>
        <v>0</v>
      </c>
      <c r="P1063" s="6" t="e">
        <f t="shared" si="177"/>
        <v>#DIV/0!</v>
      </c>
      <c r="Q1063" t="str">
        <f t="shared" si="178"/>
        <v>journalism</v>
      </c>
      <c r="R1063" t="str">
        <f t="shared" si="179"/>
        <v>audio</v>
      </c>
      <c r="S1063" s="28">
        <f t="shared" si="180"/>
        <v>42432.068379629629</v>
      </c>
      <c r="T1063" s="28">
        <f t="shared" si="181"/>
        <v>42491.833333333336</v>
      </c>
      <c r="U1063">
        <f t="shared" si="182"/>
        <v>2016</v>
      </c>
      <c r="V1063" s="15">
        <f t="shared" si="183"/>
        <v>42432</v>
      </c>
      <c r="W1063" s="15">
        <f t="shared" si="184"/>
        <v>42491</v>
      </c>
      <c r="X1063" s="15">
        <v>42432</v>
      </c>
      <c r="Y1063" s="15">
        <v>42491</v>
      </c>
      <c r="Z1063" t="str">
        <f t="shared" si="185"/>
        <v>March</v>
      </c>
      <c r="AA1063" t="str">
        <f t="shared" si="186"/>
        <v>May</v>
      </c>
    </row>
    <row r="1064" spans="1:27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14" t="s">
        <v>8220</v>
      </c>
      <c r="G1064" t="s">
        <v>8224</v>
      </c>
      <c r="H1064" t="s">
        <v>8246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176"/>
        <v>95.477386934673376</v>
      </c>
      <c r="P1064" s="6">
        <f t="shared" si="177"/>
        <v>47.5</v>
      </c>
      <c r="Q1064" t="str">
        <f t="shared" si="178"/>
        <v>journalism</v>
      </c>
      <c r="R1064" t="str">
        <f t="shared" si="179"/>
        <v>audio</v>
      </c>
      <c r="S1064" s="28">
        <f t="shared" si="180"/>
        <v>42556.598854166667</v>
      </c>
      <c r="T1064" s="28">
        <f t="shared" si="181"/>
        <v>42563.598854166667</v>
      </c>
      <c r="U1064">
        <f t="shared" si="182"/>
        <v>2016</v>
      </c>
      <c r="V1064" s="15">
        <f t="shared" si="183"/>
        <v>42556</v>
      </c>
      <c r="W1064" s="15">
        <f t="shared" si="184"/>
        <v>42563</v>
      </c>
      <c r="X1064" s="15">
        <v>42556</v>
      </c>
      <c r="Y1064" s="15">
        <v>42563</v>
      </c>
      <c r="Z1064" t="str">
        <f t="shared" si="185"/>
        <v>July</v>
      </c>
      <c r="AA1064" t="str">
        <f t="shared" si="186"/>
        <v>July</v>
      </c>
    </row>
    <row r="1065" spans="1:27" ht="45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14" t="s">
        <v>8220</v>
      </c>
      <c r="G1065" t="s">
        <v>8224</v>
      </c>
      <c r="H1065" t="s">
        <v>8246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176"/>
        <v>0</v>
      </c>
      <c r="P1065" s="6" t="e">
        <f t="shared" si="177"/>
        <v>#DIV/0!</v>
      </c>
      <c r="Q1065" t="str">
        <f t="shared" si="178"/>
        <v>journalism</v>
      </c>
      <c r="R1065" t="str">
        <f t="shared" si="179"/>
        <v>audio</v>
      </c>
      <c r="S1065" s="28">
        <f t="shared" si="180"/>
        <v>42582.822476851848</v>
      </c>
      <c r="T1065" s="28">
        <f t="shared" si="181"/>
        <v>42612.822476851848</v>
      </c>
      <c r="U1065">
        <f t="shared" si="182"/>
        <v>2016</v>
      </c>
      <c r="V1065" s="15">
        <f t="shared" si="183"/>
        <v>42582</v>
      </c>
      <c r="W1065" s="15">
        <f t="shared" si="184"/>
        <v>42612</v>
      </c>
      <c r="X1065" s="15">
        <v>42582</v>
      </c>
      <c r="Y1065" s="15">
        <v>42612</v>
      </c>
      <c r="Z1065" t="str">
        <f t="shared" si="185"/>
        <v>July</v>
      </c>
      <c r="AA1065" t="str">
        <f t="shared" si="186"/>
        <v>August</v>
      </c>
    </row>
    <row r="1066" spans="1:27" ht="45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14" t="s">
        <v>8221</v>
      </c>
      <c r="G1066" t="s">
        <v>8224</v>
      </c>
      <c r="H1066" t="s">
        <v>8246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176"/>
        <v>8.974444444444444</v>
      </c>
      <c r="P1066" s="6">
        <f t="shared" si="177"/>
        <v>65.666666666666671</v>
      </c>
      <c r="Q1066" t="str">
        <f t="shared" si="178"/>
        <v>games</v>
      </c>
      <c r="R1066" t="str">
        <f t="shared" si="179"/>
        <v>video games</v>
      </c>
      <c r="S1066" s="28">
        <f t="shared" si="180"/>
        <v>41417.019710648143</v>
      </c>
      <c r="T1066" s="28">
        <f t="shared" si="181"/>
        <v>41462.019710648143</v>
      </c>
      <c r="U1066">
        <f t="shared" si="182"/>
        <v>2013</v>
      </c>
      <c r="V1066" s="15">
        <f t="shared" si="183"/>
        <v>41417</v>
      </c>
      <c r="W1066" s="15">
        <f t="shared" si="184"/>
        <v>41462</v>
      </c>
      <c r="X1066" s="15">
        <v>41417</v>
      </c>
      <c r="Y1066" s="15">
        <v>41462</v>
      </c>
      <c r="Z1066" t="str">
        <f t="shared" si="185"/>
        <v>May</v>
      </c>
      <c r="AA1066" t="str">
        <f t="shared" si="186"/>
        <v>July</v>
      </c>
    </row>
    <row r="1067" spans="1:27" ht="45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14" t="s">
        <v>8221</v>
      </c>
      <c r="G1067" t="s">
        <v>8226</v>
      </c>
      <c r="H1067" t="s">
        <v>8248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176"/>
        <v>2.7</v>
      </c>
      <c r="P1067" s="6">
        <f t="shared" si="177"/>
        <v>16.2</v>
      </c>
      <c r="Q1067" t="str">
        <f t="shared" si="178"/>
        <v>games</v>
      </c>
      <c r="R1067" t="str">
        <f t="shared" si="179"/>
        <v>video games</v>
      </c>
      <c r="S1067" s="28">
        <f t="shared" si="180"/>
        <v>41661.172708333332</v>
      </c>
      <c r="T1067" s="28">
        <f t="shared" si="181"/>
        <v>41689.172708333332</v>
      </c>
      <c r="U1067">
        <f t="shared" si="182"/>
        <v>2014</v>
      </c>
      <c r="V1067" s="15">
        <f t="shared" si="183"/>
        <v>41661</v>
      </c>
      <c r="W1067" s="15">
        <f t="shared" si="184"/>
        <v>41689</v>
      </c>
      <c r="X1067" s="15">
        <v>41661</v>
      </c>
      <c r="Y1067" s="15">
        <v>41689</v>
      </c>
      <c r="Z1067" t="str">
        <f t="shared" si="185"/>
        <v>January</v>
      </c>
      <c r="AA1067" t="str">
        <f t="shared" si="186"/>
        <v>February</v>
      </c>
    </row>
    <row r="1068" spans="1:27" ht="45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14" t="s">
        <v>8221</v>
      </c>
      <c r="G1068" t="s">
        <v>8224</v>
      </c>
      <c r="H1068" t="s">
        <v>8246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176"/>
        <v>3.3673333333333333</v>
      </c>
      <c r="P1068" s="6">
        <f t="shared" si="177"/>
        <v>34.128378378378379</v>
      </c>
      <c r="Q1068" t="str">
        <f t="shared" si="178"/>
        <v>games</v>
      </c>
      <c r="R1068" t="str">
        <f t="shared" si="179"/>
        <v>video games</v>
      </c>
      <c r="S1068" s="28">
        <f t="shared" si="180"/>
        <v>41445.754421296289</v>
      </c>
      <c r="T1068" s="28">
        <f t="shared" si="181"/>
        <v>41490.754421296289</v>
      </c>
      <c r="U1068">
        <f t="shared" si="182"/>
        <v>2013</v>
      </c>
      <c r="V1068" s="15">
        <f t="shared" si="183"/>
        <v>41445</v>
      </c>
      <c r="W1068" s="15">
        <f t="shared" si="184"/>
        <v>41490</v>
      </c>
      <c r="X1068" s="15">
        <v>41445</v>
      </c>
      <c r="Y1068" s="15">
        <v>41490</v>
      </c>
      <c r="Z1068" t="str">
        <f t="shared" si="185"/>
        <v>June</v>
      </c>
      <c r="AA1068" t="str">
        <f t="shared" si="186"/>
        <v>August</v>
      </c>
    </row>
    <row r="1069" spans="1:27" ht="45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14" t="s">
        <v>8221</v>
      </c>
      <c r="G1069" t="s">
        <v>8224</v>
      </c>
      <c r="H1069" t="s">
        <v>8246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176"/>
        <v>26</v>
      </c>
      <c r="P1069" s="6">
        <f t="shared" si="177"/>
        <v>13</v>
      </c>
      <c r="Q1069" t="str">
        <f t="shared" si="178"/>
        <v>games</v>
      </c>
      <c r="R1069" t="str">
        <f t="shared" si="179"/>
        <v>video games</v>
      </c>
      <c r="S1069" s="28">
        <f t="shared" si="180"/>
        <v>41599.647349537037</v>
      </c>
      <c r="T1069" s="28">
        <f t="shared" si="181"/>
        <v>41629.647349537037</v>
      </c>
      <c r="U1069">
        <f t="shared" si="182"/>
        <v>2013</v>
      </c>
      <c r="V1069" s="15">
        <f t="shared" si="183"/>
        <v>41599</v>
      </c>
      <c r="W1069" s="15">
        <f t="shared" si="184"/>
        <v>41629</v>
      </c>
      <c r="X1069" s="15">
        <v>41599</v>
      </c>
      <c r="Y1069" s="15">
        <v>41629</v>
      </c>
      <c r="Z1069" t="str">
        <f t="shared" si="185"/>
        <v>November</v>
      </c>
      <c r="AA1069" t="str">
        <f t="shared" si="186"/>
        <v>December</v>
      </c>
    </row>
    <row r="1070" spans="1:27" ht="45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14" t="s">
        <v>8221</v>
      </c>
      <c r="G1070" t="s">
        <v>8224</v>
      </c>
      <c r="H1070" t="s">
        <v>8246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176"/>
        <v>0.15</v>
      </c>
      <c r="P1070" s="6">
        <f t="shared" si="177"/>
        <v>11.25</v>
      </c>
      <c r="Q1070" t="str">
        <f t="shared" si="178"/>
        <v>games</v>
      </c>
      <c r="R1070" t="str">
        <f t="shared" si="179"/>
        <v>video games</v>
      </c>
      <c r="S1070" s="28">
        <f t="shared" si="180"/>
        <v>42440.162777777776</v>
      </c>
      <c r="T1070" s="28">
        <f t="shared" si="181"/>
        <v>42470.121111111112</v>
      </c>
      <c r="U1070">
        <f t="shared" si="182"/>
        <v>2016</v>
      </c>
      <c r="V1070" s="15">
        <f t="shared" si="183"/>
        <v>42440</v>
      </c>
      <c r="W1070" s="15">
        <f t="shared" si="184"/>
        <v>42470</v>
      </c>
      <c r="X1070" s="15">
        <v>42440</v>
      </c>
      <c r="Y1070" s="15">
        <v>42470</v>
      </c>
      <c r="Z1070" t="str">
        <f t="shared" si="185"/>
        <v>March</v>
      </c>
      <c r="AA1070" t="str">
        <f t="shared" si="186"/>
        <v>April</v>
      </c>
    </row>
    <row r="1071" spans="1:27" ht="45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14" t="s">
        <v>8221</v>
      </c>
      <c r="G1071" t="s">
        <v>8224</v>
      </c>
      <c r="H1071" t="s">
        <v>8246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176"/>
        <v>38.636363636363633</v>
      </c>
      <c r="P1071" s="6">
        <f t="shared" si="177"/>
        <v>40.476190476190474</v>
      </c>
      <c r="Q1071" t="str">
        <f t="shared" si="178"/>
        <v>games</v>
      </c>
      <c r="R1071" t="str">
        <f t="shared" si="179"/>
        <v>video games</v>
      </c>
      <c r="S1071" s="28">
        <f t="shared" si="180"/>
        <v>41572.021516203698</v>
      </c>
      <c r="T1071" s="28">
        <f t="shared" si="181"/>
        <v>41604.06318287037</v>
      </c>
      <c r="U1071">
        <f t="shared" si="182"/>
        <v>2013</v>
      </c>
      <c r="V1071" s="15">
        <f t="shared" si="183"/>
        <v>41572</v>
      </c>
      <c r="W1071" s="15">
        <f t="shared" si="184"/>
        <v>41604</v>
      </c>
      <c r="X1071" s="15">
        <v>41572</v>
      </c>
      <c r="Y1071" s="15">
        <v>41604</v>
      </c>
      <c r="Z1071" t="str">
        <f t="shared" si="185"/>
        <v>October</v>
      </c>
      <c r="AA1071" t="str">
        <f t="shared" si="186"/>
        <v>November</v>
      </c>
    </row>
    <row r="1072" spans="1:27" ht="45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14" t="s">
        <v>8221</v>
      </c>
      <c r="G1072" t="s">
        <v>8224</v>
      </c>
      <c r="H1072" t="s">
        <v>8246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176"/>
        <v>0.70000000000000007</v>
      </c>
      <c r="P1072" s="6">
        <f t="shared" si="177"/>
        <v>35</v>
      </c>
      <c r="Q1072" t="str">
        <f t="shared" si="178"/>
        <v>games</v>
      </c>
      <c r="R1072" t="str">
        <f t="shared" si="179"/>
        <v>video games</v>
      </c>
      <c r="S1072" s="28">
        <f t="shared" si="180"/>
        <v>41162.803495370368</v>
      </c>
      <c r="T1072" s="28">
        <f t="shared" si="181"/>
        <v>41182.803495370368</v>
      </c>
      <c r="U1072">
        <f t="shared" si="182"/>
        <v>2012</v>
      </c>
      <c r="V1072" s="15">
        <f t="shared" si="183"/>
        <v>41162</v>
      </c>
      <c r="W1072" s="15">
        <f t="shared" si="184"/>
        <v>41182</v>
      </c>
      <c r="X1072" s="15">
        <v>41162</v>
      </c>
      <c r="Y1072" s="15">
        <v>41182</v>
      </c>
      <c r="Z1072" t="str">
        <f t="shared" si="185"/>
        <v>September</v>
      </c>
      <c r="AA1072" t="str">
        <f t="shared" si="186"/>
        <v>September</v>
      </c>
    </row>
    <row r="1073" spans="1:27" ht="45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14" t="s">
        <v>8221</v>
      </c>
      <c r="G1073" t="s">
        <v>8234</v>
      </c>
      <c r="H1073" t="s">
        <v>8254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176"/>
        <v>0</v>
      </c>
      <c r="P1073" s="6" t="e">
        <f t="shared" si="177"/>
        <v>#DIV/0!</v>
      </c>
      <c r="Q1073" t="str">
        <f t="shared" si="178"/>
        <v>games</v>
      </c>
      <c r="R1073" t="str">
        <f t="shared" si="179"/>
        <v>video games</v>
      </c>
      <c r="S1073" s="28">
        <f t="shared" si="180"/>
        <v>42295.545057870368</v>
      </c>
      <c r="T1073" s="28">
        <f t="shared" si="181"/>
        <v>42325.586724537039</v>
      </c>
      <c r="U1073">
        <f t="shared" si="182"/>
        <v>2015</v>
      </c>
      <c r="V1073" s="15">
        <f t="shared" si="183"/>
        <v>42295</v>
      </c>
      <c r="W1073" s="15">
        <f t="shared" si="184"/>
        <v>42325</v>
      </c>
      <c r="X1073" s="15">
        <v>42295</v>
      </c>
      <c r="Y1073" s="15">
        <v>42325</v>
      </c>
      <c r="Z1073" t="str">
        <f t="shared" si="185"/>
        <v>October</v>
      </c>
      <c r="AA1073" t="str">
        <f t="shared" si="186"/>
        <v>November</v>
      </c>
    </row>
    <row r="1074" spans="1:27" ht="45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14" t="s">
        <v>8221</v>
      </c>
      <c r="G1074" t="s">
        <v>8224</v>
      </c>
      <c r="H1074" t="s">
        <v>8246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176"/>
        <v>6.8000000000000005E-2</v>
      </c>
      <c r="P1074" s="6">
        <f t="shared" si="177"/>
        <v>12.75</v>
      </c>
      <c r="Q1074" t="str">
        <f t="shared" si="178"/>
        <v>games</v>
      </c>
      <c r="R1074" t="str">
        <f t="shared" si="179"/>
        <v>video games</v>
      </c>
      <c r="S1074" s="28">
        <f t="shared" si="180"/>
        <v>41645.623807870368</v>
      </c>
      <c r="T1074" s="28">
        <f t="shared" si="181"/>
        <v>41675.623807870368</v>
      </c>
      <c r="U1074">
        <f t="shared" si="182"/>
        <v>2014</v>
      </c>
      <c r="V1074" s="15">
        <f t="shared" si="183"/>
        <v>41645</v>
      </c>
      <c r="W1074" s="15">
        <f t="shared" si="184"/>
        <v>41675</v>
      </c>
      <c r="X1074" s="15">
        <v>41645</v>
      </c>
      <c r="Y1074" s="15">
        <v>41675</v>
      </c>
      <c r="Z1074" t="str">
        <f t="shared" si="185"/>
        <v>January</v>
      </c>
      <c r="AA1074" t="str">
        <f t="shared" si="186"/>
        <v>February</v>
      </c>
    </row>
    <row r="1075" spans="1:27" ht="30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14" t="s">
        <v>8221</v>
      </c>
      <c r="G1075" t="s">
        <v>8224</v>
      </c>
      <c r="H1075" t="s">
        <v>8246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176"/>
        <v>1.3333333333333335</v>
      </c>
      <c r="P1075" s="6">
        <f t="shared" si="177"/>
        <v>10</v>
      </c>
      <c r="Q1075" t="str">
        <f t="shared" si="178"/>
        <v>games</v>
      </c>
      <c r="R1075" t="str">
        <f t="shared" si="179"/>
        <v>video games</v>
      </c>
      <c r="S1075" s="28">
        <f t="shared" si="180"/>
        <v>40802.756261574068</v>
      </c>
      <c r="T1075" s="28">
        <f t="shared" si="181"/>
        <v>40832.756261574068</v>
      </c>
      <c r="U1075">
        <f t="shared" si="182"/>
        <v>2011</v>
      </c>
      <c r="V1075" s="15">
        <f t="shared" si="183"/>
        <v>40802</v>
      </c>
      <c r="W1075" s="15">
        <f t="shared" si="184"/>
        <v>40832</v>
      </c>
      <c r="X1075" s="15">
        <v>40802</v>
      </c>
      <c r="Y1075" s="15">
        <v>40832</v>
      </c>
      <c r="Z1075" t="str">
        <f t="shared" si="185"/>
        <v>September</v>
      </c>
      <c r="AA1075" t="str">
        <f t="shared" si="186"/>
        <v>October</v>
      </c>
    </row>
    <row r="1076" spans="1:27" ht="45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14" t="s">
        <v>8221</v>
      </c>
      <c r="G1076" t="s">
        <v>8224</v>
      </c>
      <c r="H1076" t="s">
        <v>8246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176"/>
        <v>6.3092592592592585</v>
      </c>
      <c r="P1076" s="6">
        <f t="shared" si="177"/>
        <v>113.56666666666666</v>
      </c>
      <c r="Q1076" t="str">
        <f t="shared" si="178"/>
        <v>games</v>
      </c>
      <c r="R1076" t="str">
        <f t="shared" si="179"/>
        <v>video games</v>
      </c>
      <c r="S1076" s="28">
        <f t="shared" si="180"/>
        <v>41612.964641203704</v>
      </c>
      <c r="T1076" s="28">
        <f t="shared" si="181"/>
        <v>41642.964641203704</v>
      </c>
      <c r="U1076">
        <f t="shared" si="182"/>
        <v>2013</v>
      </c>
      <c r="V1076" s="15">
        <f t="shared" si="183"/>
        <v>41612</v>
      </c>
      <c r="W1076" s="15">
        <f t="shared" si="184"/>
        <v>41642</v>
      </c>
      <c r="X1076" s="15">
        <v>41612</v>
      </c>
      <c r="Y1076" s="15">
        <v>41642</v>
      </c>
      <c r="Z1076" t="str">
        <f t="shared" si="185"/>
        <v>December</v>
      </c>
      <c r="AA1076" t="str">
        <f t="shared" si="186"/>
        <v>January</v>
      </c>
    </row>
    <row r="1077" spans="1:27" ht="30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14" t="s">
        <v>8221</v>
      </c>
      <c r="G1077" t="s">
        <v>8224</v>
      </c>
      <c r="H1077" t="s">
        <v>8246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176"/>
        <v>4.5</v>
      </c>
      <c r="P1077" s="6">
        <f t="shared" si="177"/>
        <v>15</v>
      </c>
      <c r="Q1077" t="str">
        <f t="shared" si="178"/>
        <v>games</v>
      </c>
      <c r="R1077" t="str">
        <f t="shared" si="179"/>
        <v>video games</v>
      </c>
      <c r="S1077" s="28">
        <f t="shared" si="180"/>
        <v>41005.695787037032</v>
      </c>
      <c r="T1077" s="28">
        <f t="shared" si="181"/>
        <v>41035.695787037032</v>
      </c>
      <c r="U1077">
        <f t="shared" si="182"/>
        <v>2012</v>
      </c>
      <c r="V1077" s="15">
        <f t="shared" si="183"/>
        <v>41005</v>
      </c>
      <c r="W1077" s="15">
        <f t="shared" si="184"/>
        <v>41035</v>
      </c>
      <c r="X1077" s="15">
        <v>41005</v>
      </c>
      <c r="Y1077" s="15">
        <v>41035</v>
      </c>
      <c r="Z1077" t="str">
        <f t="shared" si="185"/>
        <v>April</v>
      </c>
      <c r="AA1077" t="str">
        <f t="shared" si="186"/>
        <v>May</v>
      </c>
    </row>
    <row r="1078" spans="1:27" ht="45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14" t="s">
        <v>8221</v>
      </c>
      <c r="G1078" t="s">
        <v>8224</v>
      </c>
      <c r="H1078" t="s">
        <v>8246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176"/>
        <v>62.765333333333331</v>
      </c>
      <c r="P1078" s="6">
        <f t="shared" si="177"/>
        <v>48.281025641025643</v>
      </c>
      <c r="Q1078" t="str">
        <f t="shared" si="178"/>
        <v>games</v>
      </c>
      <c r="R1078" t="str">
        <f t="shared" si="179"/>
        <v>video games</v>
      </c>
      <c r="S1078" s="28">
        <f t="shared" si="180"/>
        <v>41838.169560185182</v>
      </c>
      <c r="T1078" s="28">
        <f t="shared" si="181"/>
        <v>41893.169560185182</v>
      </c>
      <c r="U1078">
        <f t="shared" si="182"/>
        <v>2014</v>
      </c>
      <c r="V1078" s="15">
        <f t="shared" si="183"/>
        <v>41838</v>
      </c>
      <c r="W1078" s="15">
        <f t="shared" si="184"/>
        <v>41893</v>
      </c>
      <c r="X1078" s="15">
        <v>41838</v>
      </c>
      <c r="Y1078" s="15">
        <v>41893</v>
      </c>
      <c r="Z1078" t="str">
        <f t="shared" si="185"/>
        <v>July</v>
      </c>
      <c r="AA1078" t="str">
        <f t="shared" si="186"/>
        <v>September</v>
      </c>
    </row>
    <row r="1079" spans="1:27" ht="45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14" t="s">
        <v>8221</v>
      </c>
      <c r="G1079" t="s">
        <v>8224</v>
      </c>
      <c r="H1079" t="s">
        <v>8246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176"/>
        <v>29.376000000000001</v>
      </c>
      <c r="P1079" s="6">
        <f t="shared" si="177"/>
        <v>43.976047904191617</v>
      </c>
      <c r="Q1079" t="str">
        <f t="shared" si="178"/>
        <v>games</v>
      </c>
      <c r="R1079" t="str">
        <f t="shared" si="179"/>
        <v>video games</v>
      </c>
      <c r="S1079" s="28">
        <f t="shared" si="180"/>
        <v>42352.958460648144</v>
      </c>
      <c r="T1079" s="28">
        <f t="shared" si="181"/>
        <v>42382.958460648144</v>
      </c>
      <c r="U1079">
        <f t="shared" si="182"/>
        <v>2015</v>
      </c>
      <c r="V1079" s="15">
        <f t="shared" si="183"/>
        <v>42352</v>
      </c>
      <c r="W1079" s="15">
        <f t="shared" si="184"/>
        <v>42382</v>
      </c>
      <c r="X1079" s="15">
        <v>42352</v>
      </c>
      <c r="Y1079" s="15">
        <v>42382</v>
      </c>
      <c r="Z1079" t="str">
        <f t="shared" si="185"/>
        <v>December</v>
      </c>
      <c r="AA1079" t="str">
        <f t="shared" si="186"/>
        <v>January</v>
      </c>
    </row>
    <row r="1080" spans="1:27" ht="45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14" t="s">
        <v>8221</v>
      </c>
      <c r="G1080" t="s">
        <v>8224</v>
      </c>
      <c r="H1080" t="s">
        <v>8246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176"/>
        <v>7.5</v>
      </c>
      <c r="P1080" s="6">
        <f t="shared" si="177"/>
        <v>9</v>
      </c>
      <c r="Q1080" t="str">
        <f t="shared" si="178"/>
        <v>games</v>
      </c>
      <c r="R1080" t="str">
        <f t="shared" si="179"/>
        <v>video games</v>
      </c>
      <c r="S1080" s="28">
        <f t="shared" si="180"/>
        <v>40700.987511574072</v>
      </c>
      <c r="T1080" s="28">
        <f t="shared" si="181"/>
        <v>40745.987511574072</v>
      </c>
      <c r="U1080">
        <f t="shared" si="182"/>
        <v>2011</v>
      </c>
      <c r="V1080" s="15">
        <f t="shared" si="183"/>
        <v>40700</v>
      </c>
      <c r="W1080" s="15">
        <f t="shared" si="184"/>
        <v>40745</v>
      </c>
      <c r="X1080" s="15">
        <v>40700</v>
      </c>
      <c r="Y1080" s="15">
        <v>40745</v>
      </c>
      <c r="Z1080" t="str">
        <f t="shared" si="185"/>
        <v>June</v>
      </c>
      <c r="AA1080" t="str">
        <f t="shared" si="186"/>
        <v>July</v>
      </c>
    </row>
    <row r="1081" spans="1:27" ht="45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14" t="s">
        <v>8221</v>
      </c>
      <c r="G1081" t="s">
        <v>8236</v>
      </c>
      <c r="H1081" t="s">
        <v>8249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176"/>
        <v>2.6076923076923078</v>
      </c>
      <c r="P1081" s="6">
        <f t="shared" si="177"/>
        <v>37.666666666666664</v>
      </c>
      <c r="Q1081" t="str">
        <f t="shared" si="178"/>
        <v>games</v>
      </c>
      <c r="R1081" t="str">
        <f t="shared" si="179"/>
        <v>video games</v>
      </c>
      <c r="S1081" s="28">
        <f t="shared" si="180"/>
        <v>42479.358055555553</v>
      </c>
      <c r="T1081" s="28">
        <f t="shared" si="181"/>
        <v>42504.358055555553</v>
      </c>
      <c r="U1081">
        <f t="shared" si="182"/>
        <v>2016</v>
      </c>
      <c r="V1081" s="15">
        <f t="shared" si="183"/>
        <v>42479</v>
      </c>
      <c r="W1081" s="15">
        <f t="shared" si="184"/>
        <v>42504</v>
      </c>
      <c r="X1081" s="15">
        <v>42479</v>
      </c>
      <c r="Y1081" s="15">
        <v>42504</v>
      </c>
      <c r="Z1081" t="str">
        <f t="shared" si="185"/>
        <v>April</v>
      </c>
      <c r="AA1081" t="str">
        <f t="shared" si="186"/>
        <v>May</v>
      </c>
    </row>
    <row r="1082" spans="1:27" ht="45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14" t="s">
        <v>8221</v>
      </c>
      <c r="G1082" t="s">
        <v>8224</v>
      </c>
      <c r="H1082" t="s">
        <v>8246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176"/>
        <v>9.1050000000000004</v>
      </c>
      <c r="P1082" s="6">
        <f t="shared" si="177"/>
        <v>18.581632653061224</v>
      </c>
      <c r="Q1082" t="str">
        <f t="shared" si="178"/>
        <v>games</v>
      </c>
      <c r="R1082" t="str">
        <f t="shared" si="179"/>
        <v>video games</v>
      </c>
      <c r="S1082" s="28">
        <f t="shared" si="180"/>
        <v>41739.929780092592</v>
      </c>
      <c r="T1082" s="28">
        <f t="shared" si="181"/>
        <v>41769.929780092592</v>
      </c>
      <c r="U1082">
        <f t="shared" si="182"/>
        <v>2014</v>
      </c>
      <c r="V1082" s="15">
        <f t="shared" si="183"/>
        <v>41739</v>
      </c>
      <c r="W1082" s="15">
        <f t="shared" si="184"/>
        <v>41769</v>
      </c>
      <c r="X1082" s="15">
        <v>41739</v>
      </c>
      <c r="Y1082" s="15">
        <v>41769</v>
      </c>
      <c r="Z1082" t="str">
        <f t="shared" si="185"/>
        <v>April</v>
      </c>
      <c r="AA1082" t="str">
        <f t="shared" si="186"/>
        <v>May</v>
      </c>
    </row>
    <row r="1083" spans="1:27" ht="45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14" t="s">
        <v>8221</v>
      </c>
      <c r="G1083" t="s">
        <v>8224</v>
      </c>
      <c r="H1083" t="s">
        <v>8246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176"/>
        <v>1.7647058823529412E-2</v>
      </c>
      <c r="P1083" s="6">
        <f t="shared" si="177"/>
        <v>3</v>
      </c>
      <c r="Q1083" t="str">
        <f t="shared" si="178"/>
        <v>games</v>
      </c>
      <c r="R1083" t="str">
        <f t="shared" si="179"/>
        <v>video games</v>
      </c>
      <c r="S1083" s="28">
        <f t="shared" si="180"/>
        <v>42002.718657407408</v>
      </c>
      <c r="T1083" s="28">
        <f t="shared" si="181"/>
        <v>42032.718657407408</v>
      </c>
      <c r="U1083">
        <f t="shared" si="182"/>
        <v>2014</v>
      </c>
      <c r="V1083" s="15">
        <f t="shared" si="183"/>
        <v>42002</v>
      </c>
      <c r="W1083" s="15">
        <f t="shared" si="184"/>
        <v>42032</v>
      </c>
      <c r="X1083" s="15">
        <v>42002</v>
      </c>
      <c r="Y1083" s="15">
        <v>42032</v>
      </c>
      <c r="Z1083" t="str">
        <f t="shared" si="185"/>
        <v>December</v>
      </c>
      <c r="AA1083" t="str">
        <f t="shared" si="186"/>
        <v>January</v>
      </c>
    </row>
    <row r="1084" spans="1:27" ht="30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14" t="s">
        <v>8221</v>
      </c>
      <c r="G1084" t="s">
        <v>8224</v>
      </c>
      <c r="H1084" t="s">
        <v>8246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176"/>
        <v>0.55999999999999994</v>
      </c>
      <c r="P1084" s="6">
        <f t="shared" si="177"/>
        <v>18.666666666666668</v>
      </c>
      <c r="Q1084" t="str">
        <f t="shared" si="178"/>
        <v>games</v>
      </c>
      <c r="R1084" t="str">
        <f t="shared" si="179"/>
        <v>video games</v>
      </c>
      <c r="S1084" s="28">
        <f t="shared" si="180"/>
        <v>41101.697777777772</v>
      </c>
      <c r="T1084" s="28">
        <f t="shared" si="181"/>
        <v>41131.697777777772</v>
      </c>
      <c r="U1084">
        <f t="shared" si="182"/>
        <v>2012</v>
      </c>
      <c r="V1084" s="15">
        <f t="shared" si="183"/>
        <v>41101</v>
      </c>
      <c r="W1084" s="15">
        <f t="shared" si="184"/>
        <v>41131</v>
      </c>
      <c r="X1084" s="15">
        <v>41101</v>
      </c>
      <c r="Y1084" s="15">
        <v>41131</v>
      </c>
      <c r="Z1084" t="str">
        <f t="shared" si="185"/>
        <v>July</v>
      </c>
      <c r="AA1084" t="str">
        <f t="shared" si="186"/>
        <v>August</v>
      </c>
    </row>
    <row r="1085" spans="1:27" ht="45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14" t="s">
        <v>8221</v>
      </c>
      <c r="G1085" t="s">
        <v>8229</v>
      </c>
      <c r="H1085" t="s">
        <v>8251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176"/>
        <v>0.82000000000000006</v>
      </c>
      <c r="P1085" s="6">
        <f t="shared" si="177"/>
        <v>410</v>
      </c>
      <c r="Q1085" t="str">
        <f t="shared" si="178"/>
        <v>games</v>
      </c>
      <c r="R1085" t="str">
        <f t="shared" si="179"/>
        <v>video games</v>
      </c>
      <c r="S1085" s="28">
        <f t="shared" si="180"/>
        <v>41793.451192129629</v>
      </c>
      <c r="T1085" s="28">
        <f t="shared" si="181"/>
        <v>41853.451192129629</v>
      </c>
      <c r="U1085">
        <f t="shared" si="182"/>
        <v>2014</v>
      </c>
      <c r="V1085" s="15">
        <f t="shared" si="183"/>
        <v>41793</v>
      </c>
      <c r="W1085" s="15">
        <f t="shared" si="184"/>
        <v>41853</v>
      </c>
      <c r="X1085" s="15">
        <v>41793</v>
      </c>
      <c r="Y1085" s="15">
        <v>41853</v>
      </c>
      <c r="Z1085" t="str">
        <f t="shared" si="185"/>
        <v>June</v>
      </c>
      <c r="AA1085" t="str">
        <f t="shared" si="186"/>
        <v>August</v>
      </c>
    </row>
    <row r="1086" spans="1:27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14" t="s">
        <v>8221</v>
      </c>
      <c r="G1086" t="s">
        <v>8224</v>
      </c>
      <c r="H1086" t="s">
        <v>8246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176"/>
        <v>0</v>
      </c>
      <c r="P1086" s="6" t="e">
        <f t="shared" si="177"/>
        <v>#DIV/0!</v>
      </c>
      <c r="Q1086" t="str">
        <f t="shared" si="178"/>
        <v>games</v>
      </c>
      <c r="R1086" t="str">
        <f t="shared" si="179"/>
        <v>video games</v>
      </c>
      <c r="S1086" s="28">
        <f t="shared" si="180"/>
        <v>41829.703749999993</v>
      </c>
      <c r="T1086" s="28">
        <f t="shared" si="181"/>
        <v>41859.703749999993</v>
      </c>
      <c r="U1086">
        <f t="shared" si="182"/>
        <v>2014</v>
      </c>
      <c r="V1086" s="15">
        <f t="shared" si="183"/>
        <v>41829</v>
      </c>
      <c r="W1086" s="15">
        <f t="shared" si="184"/>
        <v>41859</v>
      </c>
      <c r="X1086" s="15">
        <v>41829</v>
      </c>
      <c r="Y1086" s="15">
        <v>41859</v>
      </c>
      <c r="Z1086" t="str">
        <f t="shared" si="185"/>
        <v>July</v>
      </c>
      <c r="AA1086" t="str">
        <f t="shared" si="186"/>
        <v>August</v>
      </c>
    </row>
    <row r="1087" spans="1:27" ht="30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14" t="s">
        <v>8221</v>
      </c>
      <c r="G1087" t="s">
        <v>8229</v>
      </c>
      <c r="H1087" t="s">
        <v>8251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176"/>
        <v>3.42</v>
      </c>
      <c r="P1087" s="6">
        <f t="shared" si="177"/>
        <v>114</v>
      </c>
      <c r="Q1087" t="str">
        <f t="shared" si="178"/>
        <v>games</v>
      </c>
      <c r="R1087" t="str">
        <f t="shared" si="179"/>
        <v>video games</v>
      </c>
      <c r="S1087" s="28">
        <f t="shared" si="180"/>
        <v>42413.462673611109</v>
      </c>
      <c r="T1087" s="28">
        <f t="shared" si="181"/>
        <v>42443.421006944445</v>
      </c>
      <c r="U1087">
        <f t="shared" si="182"/>
        <v>2016</v>
      </c>
      <c r="V1087" s="15">
        <f t="shared" si="183"/>
        <v>42413</v>
      </c>
      <c r="W1087" s="15">
        <f t="shared" si="184"/>
        <v>42443</v>
      </c>
      <c r="X1087" s="15">
        <v>42413</v>
      </c>
      <c r="Y1087" s="15">
        <v>42443</v>
      </c>
      <c r="Z1087" t="str">
        <f t="shared" si="185"/>
        <v>February</v>
      </c>
      <c r="AA1087" t="str">
        <f t="shared" si="186"/>
        <v>March</v>
      </c>
    </row>
    <row r="1088" spans="1:27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14" t="s">
        <v>8221</v>
      </c>
      <c r="G1088" t="s">
        <v>8224</v>
      </c>
      <c r="H1088" t="s">
        <v>8246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176"/>
        <v>8.3333333333333343E-2</v>
      </c>
      <c r="P1088" s="6">
        <f t="shared" si="177"/>
        <v>7.5</v>
      </c>
      <c r="Q1088" t="str">
        <f t="shared" si="178"/>
        <v>games</v>
      </c>
      <c r="R1088" t="str">
        <f t="shared" si="179"/>
        <v>video games</v>
      </c>
      <c r="S1088" s="28">
        <f t="shared" si="180"/>
        <v>41845.658460648148</v>
      </c>
      <c r="T1088" s="28">
        <f t="shared" si="181"/>
        <v>41875.658460648148</v>
      </c>
      <c r="U1088">
        <f t="shared" si="182"/>
        <v>2014</v>
      </c>
      <c r="V1088" s="15">
        <f t="shared" si="183"/>
        <v>41845</v>
      </c>
      <c r="W1088" s="15">
        <f t="shared" si="184"/>
        <v>41875</v>
      </c>
      <c r="X1088" s="15">
        <v>41845</v>
      </c>
      <c r="Y1088" s="15">
        <v>41875</v>
      </c>
      <c r="Z1088" t="str">
        <f t="shared" si="185"/>
        <v>July</v>
      </c>
      <c r="AA1088" t="str">
        <f t="shared" si="186"/>
        <v>August</v>
      </c>
    </row>
    <row r="1089" spans="1:27" ht="45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14" t="s">
        <v>8221</v>
      </c>
      <c r="G1089" t="s">
        <v>8224</v>
      </c>
      <c r="H1089" t="s">
        <v>8246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176"/>
        <v>0</v>
      </c>
      <c r="P1089" s="6" t="e">
        <f t="shared" si="177"/>
        <v>#DIV/0!</v>
      </c>
      <c r="Q1089" t="str">
        <f t="shared" si="178"/>
        <v>games</v>
      </c>
      <c r="R1089" t="str">
        <f t="shared" si="179"/>
        <v>video games</v>
      </c>
      <c r="S1089" s="28">
        <f t="shared" si="180"/>
        <v>41775.505636574067</v>
      </c>
      <c r="T1089" s="28">
        <f t="shared" si="181"/>
        <v>41805.505636574067</v>
      </c>
      <c r="U1089">
        <f t="shared" si="182"/>
        <v>2014</v>
      </c>
      <c r="V1089" s="15">
        <f t="shared" si="183"/>
        <v>41775</v>
      </c>
      <c r="W1089" s="15">
        <f t="shared" si="184"/>
        <v>41805</v>
      </c>
      <c r="X1089" s="15">
        <v>41775</v>
      </c>
      <c r="Y1089" s="15">
        <v>41805</v>
      </c>
      <c r="Z1089" t="str">
        <f t="shared" si="185"/>
        <v>May</v>
      </c>
      <c r="AA1089" t="str">
        <f t="shared" si="186"/>
        <v>June</v>
      </c>
    </row>
    <row r="1090" spans="1:27" ht="30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14" t="s">
        <v>8221</v>
      </c>
      <c r="G1090" t="s">
        <v>8224</v>
      </c>
      <c r="H1090" t="s">
        <v>8246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ref="O1090:O1153" si="187">SUM(E1090/D1090)*100</f>
        <v>14.182977777777777</v>
      </c>
      <c r="P1090" s="6">
        <f t="shared" ref="P1090:P1153" si="188">SUM(E1090/L1090)</f>
        <v>43.41727891156463</v>
      </c>
      <c r="Q1090" t="str">
        <f t="shared" si="178"/>
        <v>games</v>
      </c>
      <c r="R1090" t="str">
        <f t="shared" si="179"/>
        <v>video games</v>
      </c>
      <c r="S1090" s="28">
        <f t="shared" si="180"/>
        <v>41723.591053240736</v>
      </c>
      <c r="T1090" s="28">
        <f t="shared" si="181"/>
        <v>41753.591053240736</v>
      </c>
      <c r="U1090">
        <f t="shared" si="182"/>
        <v>2014</v>
      </c>
      <c r="V1090" s="15">
        <f t="shared" si="183"/>
        <v>41723</v>
      </c>
      <c r="W1090" s="15">
        <f t="shared" si="184"/>
        <v>41753</v>
      </c>
      <c r="X1090" s="15">
        <v>41723</v>
      </c>
      <c r="Y1090" s="15">
        <v>41753</v>
      </c>
      <c r="Z1090" t="str">
        <f t="shared" si="185"/>
        <v>March</v>
      </c>
      <c r="AA1090" t="str">
        <f t="shared" si="186"/>
        <v>April</v>
      </c>
    </row>
    <row r="1091" spans="1:27" ht="30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14" t="s">
        <v>8221</v>
      </c>
      <c r="G1091" t="s">
        <v>8230</v>
      </c>
      <c r="H1091" t="s">
        <v>8249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si="187"/>
        <v>7.8266666666666662</v>
      </c>
      <c r="P1091" s="6">
        <f t="shared" si="188"/>
        <v>23.959183673469386</v>
      </c>
      <c r="Q1091" t="str">
        <f t="shared" ref="Q1091:Q1154" si="189">LEFT(N1091,FIND("/", N1091) - 1)</f>
        <v>games</v>
      </c>
      <c r="R1091" t="str">
        <f t="shared" ref="R1091:R1154" si="190">RIGHT(N1091,LEN(N1091) - FIND("/",N1091))</f>
        <v>video games</v>
      </c>
      <c r="S1091" s="28">
        <f t="shared" ref="S1091:S1154" si="191">(J1091/86400)+25569+(-5/24)</f>
        <v>42150.981192129628</v>
      </c>
      <c r="T1091" s="28">
        <f t="shared" ref="T1091:T1154" si="192">(I1091/86400)+25569+(-5/24)</f>
        <v>42180.981192129628</v>
      </c>
      <c r="U1091">
        <f t="shared" ref="U1091:U1154" si="193">YEAR(S1091)</f>
        <v>2015</v>
      </c>
      <c r="V1091" s="15">
        <f t="shared" ref="V1091:V1154" si="194">INT(S1091)</f>
        <v>42150</v>
      </c>
      <c r="W1091" s="15">
        <f t="shared" ref="W1091:W1154" si="195">INT(T1091)</f>
        <v>42180</v>
      </c>
      <c r="X1091" s="15">
        <v>42150</v>
      </c>
      <c r="Y1091" s="15">
        <v>42180</v>
      </c>
      <c r="Z1091" t="str">
        <f t="shared" ref="Z1091:Z1154" si="196">TEXT(V1091, "mmmm")</f>
        <v>May</v>
      </c>
      <c r="AA1091" t="str">
        <f t="shared" ref="AA1091:AA1154" si="197">TEXT(W1091, "mmmm")</f>
        <v>June</v>
      </c>
    </row>
    <row r="1092" spans="1:27" ht="45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14" t="s">
        <v>8221</v>
      </c>
      <c r="G1092" t="s">
        <v>8226</v>
      </c>
      <c r="H1092" t="s">
        <v>8248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87"/>
        <v>3.8464497269020695E-2</v>
      </c>
      <c r="P1092" s="6">
        <f t="shared" si="188"/>
        <v>5</v>
      </c>
      <c r="Q1092" t="str">
        <f t="shared" si="189"/>
        <v>games</v>
      </c>
      <c r="R1092" t="str">
        <f t="shared" si="190"/>
        <v>video games</v>
      </c>
      <c r="S1092" s="28">
        <f t="shared" si="191"/>
        <v>42122.977465277778</v>
      </c>
      <c r="T1092" s="28">
        <f t="shared" si="192"/>
        <v>42152.977465277778</v>
      </c>
      <c r="U1092">
        <f t="shared" si="193"/>
        <v>2015</v>
      </c>
      <c r="V1092" s="15">
        <f t="shared" si="194"/>
        <v>42122</v>
      </c>
      <c r="W1092" s="15">
        <f t="shared" si="195"/>
        <v>42152</v>
      </c>
      <c r="X1092" s="15">
        <v>42122</v>
      </c>
      <c r="Y1092" s="15">
        <v>42152</v>
      </c>
      <c r="Z1092" t="str">
        <f t="shared" si="196"/>
        <v>April</v>
      </c>
      <c r="AA1092" t="str">
        <f t="shared" si="197"/>
        <v>May</v>
      </c>
    </row>
    <row r="1093" spans="1:27" ht="45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14" t="s">
        <v>8221</v>
      </c>
      <c r="G1093" t="s">
        <v>8225</v>
      </c>
      <c r="H1093" t="s">
        <v>8247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87"/>
        <v>12.5</v>
      </c>
      <c r="P1093" s="6">
        <f t="shared" si="188"/>
        <v>12.5</v>
      </c>
      <c r="Q1093" t="str">
        <f t="shared" si="189"/>
        <v>games</v>
      </c>
      <c r="R1093" t="str">
        <f t="shared" si="190"/>
        <v>video games</v>
      </c>
      <c r="S1093" s="28">
        <f t="shared" si="191"/>
        <v>42440.611944444441</v>
      </c>
      <c r="T1093" s="28">
        <f t="shared" si="192"/>
        <v>42470.570277777777</v>
      </c>
      <c r="U1093">
        <f t="shared" si="193"/>
        <v>2016</v>
      </c>
      <c r="V1093" s="15">
        <f t="shared" si="194"/>
        <v>42440</v>
      </c>
      <c r="W1093" s="15">
        <f t="shared" si="195"/>
        <v>42470</v>
      </c>
      <c r="X1093" s="15">
        <v>42440</v>
      </c>
      <c r="Y1093" s="15">
        <v>42470</v>
      </c>
      <c r="Z1093" t="str">
        <f t="shared" si="196"/>
        <v>March</v>
      </c>
      <c r="AA1093" t="str">
        <f t="shared" si="197"/>
        <v>April</v>
      </c>
    </row>
    <row r="1094" spans="1:27" ht="45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14" t="s">
        <v>8221</v>
      </c>
      <c r="G1094" t="s">
        <v>8224</v>
      </c>
      <c r="H1094" t="s">
        <v>8246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87"/>
        <v>1.05</v>
      </c>
      <c r="P1094" s="6">
        <f t="shared" si="188"/>
        <v>3</v>
      </c>
      <c r="Q1094" t="str">
        <f t="shared" si="189"/>
        <v>games</v>
      </c>
      <c r="R1094" t="str">
        <f t="shared" si="190"/>
        <v>video games</v>
      </c>
      <c r="S1094" s="28">
        <f t="shared" si="191"/>
        <v>41249.817569444444</v>
      </c>
      <c r="T1094" s="28">
        <f t="shared" si="192"/>
        <v>41279.817569444444</v>
      </c>
      <c r="U1094">
        <f t="shared" si="193"/>
        <v>2012</v>
      </c>
      <c r="V1094" s="15">
        <f t="shared" si="194"/>
        <v>41249</v>
      </c>
      <c r="W1094" s="15">
        <f t="shared" si="195"/>
        <v>41279</v>
      </c>
      <c r="X1094" s="15">
        <v>41249</v>
      </c>
      <c r="Y1094" s="15">
        <v>41279</v>
      </c>
      <c r="Z1094" t="str">
        <f t="shared" si="196"/>
        <v>December</v>
      </c>
      <c r="AA1094" t="str">
        <f t="shared" si="197"/>
        <v>January</v>
      </c>
    </row>
    <row r="1095" spans="1:27" ht="45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14" t="s">
        <v>8221</v>
      </c>
      <c r="G1095" t="s">
        <v>8229</v>
      </c>
      <c r="H1095" t="s">
        <v>8251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87"/>
        <v>14.083333333333334</v>
      </c>
      <c r="P1095" s="6">
        <f t="shared" si="188"/>
        <v>10.5625</v>
      </c>
      <c r="Q1095" t="str">
        <f t="shared" si="189"/>
        <v>games</v>
      </c>
      <c r="R1095" t="str">
        <f t="shared" si="190"/>
        <v>video games</v>
      </c>
      <c r="S1095" s="28">
        <f t="shared" si="191"/>
        <v>42396.765474537031</v>
      </c>
      <c r="T1095" s="28">
        <f t="shared" si="192"/>
        <v>42411.765474537031</v>
      </c>
      <c r="U1095">
        <f t="shared" si="193"/>
        <v>2016</v>
      </c>
      <c r="V1095" s="15">
        <f t="shared" si="194"/>
        <v>42396</v>
      </c>
      <c r="W1095" s="15">
        <f t="shared" si="195"/>
        <v>42411</v>
      </c>
      <c r="X1095" s="15">
        <v>42396</v>
      </c>
      <c r="Y1095" s="15">
        <v>42411</v>
      </c>
      <c r="Z1095" t="str">
        <f t="shared" si="196"/>
        <v>January</v>
      </c>
      <c r="AA1095" t="str">
        <f t="shared" si="197"/>
        <v>February</v>
      </c>
    </row>
    <row r="1096" spans="1:27" ht="45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14" t="s">
        <v>8221</v>
      </c>
      <c r="G1096" t="s">
        <v>8224</v>
      </c>
      <c r="H1096" t="s">
        <v>8246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87"/>
        <v>18.300055555555556</v>
      </c>
      <c r="P1096" s="6">
        <f t="shared" si="188"/>
        <v>122.00037037037038</v>
      </c>
      <c r="Q1096" t="str">
        <f t="shared" si="189"/>
        <v>games</v>
      </c>
      <c r="R1096" t="str">
        <f t="shared" si="190"/>
        <v>video games</v>
      </c>
      <c r="S1096" s="28">
        <f t="shared" si="191"/>
        <v>40795.505011574074</v>
      </c>
      <c r="T1096" s="28">
        <f t="shared" si="192"/>
        <v>40825.505011574074</v>
      </c>
      <c r="U1096">
        <f t="shared" si="193"/>
        <v>2011</v>
      </c>
      <c r="V1096" s="15">
        <f t="shared" si="194"/>
        <v>40795</v>
      </c>
      <c r="W1096" s="15">
        <f t="shared" si="195"/>
        <v>40825</v>
      </c>
      <c r="X1096" s="15">
        <v>40795</v>
      </c>
      <c r="Y1096" s="15">
        <v>40825</v>
      </c>
      <c r="Z1096" t="str">
        <f t="shared" si="196"/>
        <v>September</v>
      </c>
      <c r="AA1096" t="str">
        <f t="shared" si="197"/>
        <v>October</v>
      </c>
    </row>
    <row r="1097" spans="1:27" ht="45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14" t="s">
        <v>8221</v>
      </c>
      <c r="G1097" t="s">
        <v>8224</v>
      </c>
      <c r="H1097" t="s">
        <v>8246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87"/>
        <v>5.0347999999999997</v>
      </c>
      <c r="P1097" s="6">
        <f t="shared" si="188"/>
        <v>267.80851063829789</v>
      </c>
      <c r="Q1097" t="str">
        <f t="shared" si="189"/>
        <v>games</v>
      </c>
      <c r="R1097" t="str">
        <f t="shared" si="190"/>
        <v>video games</v>
      </c>
      <c r="S1097" s="28">
        <f t="shared" si="191"/>
        <v>41486.328935185185</v>
      </c>
      <c r="T1097" s="28">
        <f t="shared" si="192"/>
        <v>41516.328935185185</v>
      </c>
      <c r="U1097">
        <f t="shared" si="193"/>
        <v>2013</v>
      </c>
      <c r="V1097" s="15">
        <f t="shared" si="194"/>
        <v>41486</v>
      </c>
      <c r="W1097" s="15">
        <f t="shared" si="195"/>
        <v>41516</v>
      </c>
      <c r="X1097" s="15">
        <v>41486</v>
      </c>
      <c r="Y1097" s="15">
        <v>41516</v>
      </c>
      <c r="Z1097" t="str">
        <f t="shared" si="196"/>
        <v>July</v>
      </c>
      <c r="AA1097" t="str">
        <f t="shared" si="197"/>
        <v>August</v>
      </c>
    </row>
    <row r="1098" spans="1:27" ht="45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14" t="s">
        <v>8221</v>
      </c>
      <c r="G1098" t="s">
        <v>8224</v>
      </c>
      <c r="H1098" t="s">
        <v>8246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87"/>
        <v>17.933333333333334</v>
      </c>
      <c r="P1098" s="6">
        <f t="shared" si="188"/>
        <v>74.206896551724142</v>
      </c>
      <c r="Q1098" t="str">
        <f t="shared" si="189"/>
        <v>games</v>
      </c>
      <c r="R1098" t="str">
        <f t="shared" si="190"/>
        <v>video games</v>
      </c>
      <c r="S1098" s="28">
        <f t="shared" si="191"/>
        <v>41885.309652777774</v>
      </c>
      <c r="T1098" s="28">
        <f t="shared" si="192"/>
        <v>41915.9375</v>
      </c>
      <c r="U1098">
        <f t="shared" si="193"/>
        <v>2014</v>
      </c>
      <c r="V1098" s="15">
        <f t="shared" si="194"/>
        <v>41885</v>
      </c>
      <c r="W1098" s="15">
        <f t="shared" si="195"/>
        <v>41915</v>
      </c>
      <c r="X1098" s="15">
        <v>41885</v>
      </c>
      <c r="Y1098" s="15">
        <v>41915</v>
      </c>
      <c r="Z1098" t="str">
        <f t="shared" si="196"/>
        <v>September</v>
      </c>
      <c r="AA1098" t="str">
        <f t="shared" si="197"/>
        <v>October</v>
      </c>
    </row>
    <row r="1099" spans="1:27" ht="45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14" t="s">
        <v>8221</v>
      </c>
      <c r="G1099" t="s">
        <v>8224</v>
      </c>
      <c r="H1099" t="s">
        <v>8246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87"/>
        <v>4.7E-2</v>
      </c>
      <c r="P1099" s="6">
        <f t="shared" si="188"/>
        <v>6.7142857142857144</v>
      </c>
      <c r="Q1099" t="str">
        <f t="shared" si="189"/>
        <v>games</v>
      </c>
      <c r="R1099" t="str">
        <f t="shared" si="190"/>
        <v>video games</v>
      </c>
      <c r="S1099" s="28">
        <f t="shared" si="191"/>
        <v>41660.584224537037</v>
      </c>
      <c r="T1099" s="28">
        <f t="shared" si="192"/>
        <v>41700.584224537037</v>
      </c>
      <c r="U1099">
        <f t="shared" si="193"/>
        <v>2014</v>
      </c>
      <c r="V1099" s="15">
        <f t="shared" si="194"/>
        <v>41660</v>
      </c>
      <c r="W1099" s="15">
        <f t="shared" si="195"/>
        <v>41700</v>
      </c>
      <c r="X1099" s="15">
        <v>41660</v>
      </c>
      <c r="Y1099" s="15">
        <v>41700</v>
      </c>
      <c r="Z1099" t="str">
        <f t="shared" si="196"/>
        <v>January</v>
      </c>
      <c r="AA1099" t="str">
        <f t="shared" si="197"/>
        <v>March</v>
      </c>
    </row>
    <row r="1100" spans="1:27" ht="30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14" t="s">
        <v>8221</v>
      </c>
      <c r="G1100" t="s">
        <v>8224</v>
      </c>
      <c r="H1100" t="s">
        <v>8246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87"/>
        <v>7.2120000000000006</v>
      </c>
      <c r="P1100" s="6">
        <f t="shared" si="188"/>
        <v>81.954545454545453</v>
      </c>
      <c r="Q1100" t="str">
        <f t="shared" si="189"/>
        <v>games</v>
      </c>
      <c r="R1100" t="str">
        <f t="shared" si="190"/>
        <v>video games</v>
      </c>
      <c r="S1100" s="28">
        <f t="shared" si="191"/>
        <v>41712.554340277777</v>
      </c>
      <c r="T1100" s="28">
        <f t="shared" si="192"/>
        <v>41742.554340277777</v>
      </c>
      <c r="U1100">
        <f t="shared" si="193"/>
        <v>2014</v>
      </c>
      <c r="V1100" s="15">
        <f t="shared" si="194"/>
        <v>41712</v>
      </c>
      <c r="W1100" s="15">
        <f t="shared" si="195"/>
        <v>41742</v>
      </c>
      <c r="X1100" s="15">
        <v>41712</v>
      </c>
      <c r="Y1100" s="15">
        <v>41742</v>
      </c>
      <c r="Z1100" t="str">
        <f t="shared" si="196"/>
        <v>March</v>
      </c>
      <c r="AA1100" t="str">
        <f t="shared" si="197"/>
        <v>April</v>
      </c>
    </row>
    <row r="1101" spans="1:27" ht="45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14" t="s">
        <v>8221</v>
      </c>
      <c r="G1101" t="s">
        <v>8225</v>
      </c>
      <c r="H1101" t="s">
        <v>8247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87"/>
        <v>0.5</v>
      </c>
      <c r="P1101" s="6">
        <f t="shared" si="188"/>
        <v>25</v>
      </c>
      <c r="Q1101" t="str">
        <f t="shared" si="189"/>
        <v>games</v>
      </c>
      <c r="R1101" t="str">
        <f t="shared" si="190"/>
        <v>video games</v>
      </c>
      <c r="S1101" s="28">
        <f t="shared" si="191"/>
        <v>42107.628101851849</v>
      </c>
      <c r="T1101" s="28">
        <f t="shared" si="192"/>
        <v>42137.628101851849</v>
      </c>
      <c r="U1101">
        <f t="shared" si="193"/>
        <v>2015</v>
      </c>
      <c r="V1101" s="15">
        <f t="shared" si="194"/>
        <v>42107</v>
      </c>
      <c r="W1101" s="15">
        <f t="shared" si="195"/>
        <v>42137</v>
      </c>
      <c r="X1101" s="15">
        <v>42107</v>
      </c>
      <c r="Y1101" s="15">
        <v>42137</v>
      </c>
      <c r="Z1101" t="str">
        <f t="shared" si="196"/>
        <v>April</v>
      </c>
      <c r="AA1101" t="str">
        <f t="shared" si="197"/>
        <v>May</v>
      </c>
    </row>
    <row r="1102" spans="1:27" ht="45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14" t="s">
        <v>8221</v>
      </c>
      <c r="G1102" t="s">
        <v>8236</v>
      </c>
      <c r="H1102" t="s">
        <v>8249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87"/>
        <v>2.5</v>
      </c>
      <c r="P1102" s="6">
        <f t="shared" si="188"/>
        <v>10</v>
      </c>
      <c r="Q1102" t="str">
        <f t="shared" si="189"/>
        <v>games</v>
      </c>
      <c r="R1102" t="str">
        <f t="shared" si="190"/>
        <v>video games</v>
      </c>
      <c r="S1102" s="28">
        <f t="shared" si="191"/>
        <v>42383.902442129627</v>
      </c>
      <c r="T1102" s="28">
        <f t="shared" si="192"/>
        <v>42413.902442129627</v>
      </c>
      <c r="U1102">
        <f t="shared" si="193"/>
        <v>2016</v>
      </c>
      <c r="V1102" s="15">
        <f t="shared" si="194"/>
        <v>42383</v>
      </c>
      <c r="W1102" s="15">
        <f t="shared" si="195"/>
        <v>42413</v>
      </c>
      <c r="X1102" s="15">
        <v>42383</v>
      </c>
      <c r="Y1102" s="15">
        <v>42413</v>
      </c>
      <c r="Z1102" t="str">
        <f t="shared" si="196"/>
        <v>January</v>
      </c>
      <c r="AA1102" t="str">
        <f t="shared" si="197"/>
        <v>February</v>
      </c>
    </row>
    <row r="1103" spans="1:27" ht="30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14" t="s">
        <v>8221</v>
      </c>
      <c r="G1103" t="s">
        <v>8224</v>
      </c>
      <c r="H1103" t="s">
        <v>8246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87"/>
        <v>4.1000000000000002E-2</v>
      </c>
      <c r="P1103" s="6">
        <f t="shared" si="188"/>
        <v>6.833333333333333</v>
      </c>
      <c r="Q1103" t="str">
        <f t="shared" si="189"/>
        <v>games</v>
      </c>
      <c r="R1103" t="str">
        <f t="shared" si="190"/>
        <v>video games</v>
      </c>
      <c r="S1103" s="28">
        <f t="shared" si="191"/>
        <v>42538.564097222225</v>
      </c>
      <c r="T1103" s="28">
        <f t="shared" si="192"/>
        <v>42565.549999999996</v>
      </c>
      <c r="U1103">
        <f t="shared" si="193"/>
        <v>2016</v>
      </c>
      <c r="V1103" s="15">
        <f t="shared" si="194"/>
        <v>42538</v>
      </c>
      <c r="W1103" s="15">
        <f t="shared" si="195"/>
        <v>42565</v>
      </c>
      <c r="X1103" s="15">
        <v>42538</v>
      </c>
      <c r="Y1103" s="15">
        <v>42565</v>
      </c>
      <c r="Z1103" t="str">
        <f t="shared" si="196"/>
        <v>June</v>
      </c>
      <c r="AA1103" t="str">
        <f t="shared" si="197"/>
        <v>July</v>
      </c>
    </row>
    <row r="1104" spans="1:27" ht="45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14" t="s">
        <v>8221</v>
      </c>
      <c r="G1104" t="s">
        <v>8224</v>
      </c>
      <c r="H1104" t="s">
        <v>8246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87"/>
        <v>5.3125</v>
      </c>
      <c r="P1104" s="6">
        <f t="shared" si="188"/>
        <v>17.708333333333332</v>
      </c>
      <c r="Q1104" t="str">
        <f t="shared" si="189"/>
        <v>games</v>
      </c>
      <c r="R1104" t="str">
        <f t="shared" si="190"/>
        <v>video games</v>
      </c>
      <c r="S1104" s="28">
        <f t="shared" si="191"/>
        <v>41576.837094907409</v>
      </c>
      <c r="T1104" s="28">
        <f t="shared" si="192"/>
        <v>41617.040972222218</v>
      </c>
      <c r="U1104">
        <f t="shared" si="193"/>
        <v>2013</v>
      </c>
      <c r="V1104" s="15">
        <f t="shared" si="194"/>
        <v>41576</v>
      </c>
      <c r="W1104" s="15">
        <f t="shared" si="195"/>
        <v>41617</v>
      </c>
      <c r="X1104" s="15">
        <v>41576</v>
      </c>
      <c r="Y1104" s="15">
        <v>41617</v>
      </c>
      <c r="Z1104" t="str">
        <f t="shared" si="196"/>
        <v>October</v>
      </c>
      <c r="AA1104" t="str">
        <f t="shared" si="197"/>
        <v>December</v>
      </c>
    </row>
    <row r="1105" spans="1:27" ht="45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14" t="s">
        <v>8221</v>
      </c>
      <c r="G1105" t="s">
        <v>8224</v>
      </c>
      <c r="H1105" t="s">
        <v>8246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87"/>
        <v>1.6199999999999999</v>
      </c>
      <c r="P1105" s="6">
        <f t="shared" si="188"/>
        <v>16.2</v>
      </c>
      <c r="Q1105" t="str">
        <f t="shared" si="189"/>
        <v>games</v>
      </c>
      <c r="R1105" t="str">
        <f t="shared" si="190"/>
        <v>video games</v>
      </c>
      <c r="S1105" s="28">
        <f t="shared" si="191"/>
        <v>42479.013773148145</v>
      </c>
      <c r="T1105" s="28">
        <f t="shared" si="192"/>
        <v>42539.013773148145</v>
      </c>
      <c r="U1105">
        <f t="shared" si="193"/>
        <v>2016</v>
      </c>
      <c r="V1105" s="15">
        <f t="shared" si="194"/>
        <v>42479</v>
      </c>
      <c r="W1105" s="15">
        <f t="shared" si="195"/>
        <v>42539</v>
      </c>
      <c r="X1105" s="15">
        <v>42479</v>
      </c>
      <c r="Y1105" s="15">
        <v>42539</v>
      </c>
      <c r="Z1105" t="str">
        <f t="shared" si="196"/>
        <v>April</v>
      </c>
      <c r="AA1105" t="str">
        <f t="shared" si="197"/>
        <v>June</v>
      </c>
    </row>
    <row r="1106" spans="1:27" ht="45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14" t="s">
        <v>8221</v>
      </c>
      <c r="G1106" t="s">
        <v>8225</v>
      </c>
      <c r="H1106" t="s">
        <v>8247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87"/>
        <v>4.9516666666666671</v>
      </c>
      <c r="P1106" s="6">
        <f t="shared" si="188"/>
        <v>80.297297297297291</v>
      </c>
      <c r="Q1106" t="str">
        <f t="shared" si="189"/>
        <v>games</v>
      </c>
      <c r="R1106" t="str">
        <f t="shared" si="190"/>
        <v>video games</v>
      </c>
      <c r="S1106" s="28">
        <f t="shared" si="191"/>
        <v>41771.201631944445</v>
      </c>
      <c r="T1106" s="28">
        <f t="shared" si="192"/>
        <v>41801.201631944445</v>
      </c>
      <c r="U1106">
        <f t="shared" si="193"/>
        <v>2014</v>
      </c>
      <c r="V1106" s="15">
        <f t="shared" si="194"/>
        <v>41771</v>
      </c>
      <c r="W1106" s="15">
        <f t="shared" si="195"/>
        <v>41801</v>
      </c>
      <c r="X1106" s="15">
        <v>41771</v>
      </c>
      <c r="Y1106" s="15">
        <v>41801</v>
      </c>
      <c r="Z1106" t="str">
        <f t="shared" si="196"/>
        <v>May</v>
      </c>
      <c r="AA1106" t="str">
        <f t="shared" si="197"/>
        <v>June</v>
      </c>
    </row>
    <row r="1107" spans="1:27" ht="45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14" t="s">
        <v>8221</v>
      </c>
      <c r="G1107" t="s">
        <v>8224</v>
      </c>
      <c r="H1107" t="s">
        <v>8246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87"/>
        <v>0.159</v>
      </c>
      <c r="P1107" s="6">
        <f t="shared" si="188"/>
        <v>71.55</v>
      </c>
      <c r="Q1107" t="str">
        <f t="shared" si="189"/>
        <v>games</v>
      </c>
      <c r="R1107" t="str">
        <f t="shared" si="190"/>
        <v>video games</v>
      </c>
      <c r="S1107" s="28">
        <f t="shared" si="191"/>
        <v>41691.927395833329</v>
      </c>
      <c r="T1107" s="28">
        <f t="shared" si="192"/>
        <v>41721.885729166665</v>
      </c>
      <c r="U1107">
        <f t="shared" si="193"/>
        <v>2014</v>
      </c>
      <c r="V1107" s="15">
        <f t="shared" si="194"/>
        <v>41691</v>
      </c>
      <c r="W1107" s="15">
        <f t="shared" si="195"/>
        <v>41721</v>
      </c>
      <c r="X1107" s="15">
        <v>41691</v>
      </c>
      <c r="Y1107" s="15">
        <v>41721</v>
      </c>
      <c r="Z1107" t="str">
        <f t="shared" si="196"/>
        <v>February</v>
      </c>
      <c r="AA1107" t="str">
        <f t="shared" si="197"/>
        <v>March</v>
      </c>
    </row>
    <row r="1108" spans="1:27" ht="45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14" t="s">
        <v>8221</v>
      </c>
      <c r="G1108" t="s">
        <v>8224</v>
      </c>
      <c r="H1108" t="s">
        <v>8246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87"/>
        <v>41.25</v>
      </c>
      <c r="P1108" s="6">
        <f t="shared" si="188"/>
        <v>23.571428571428573</v>
      </c>
      <c r="Q1108" t="str">
        <f t="shared" si="189"/>
        <v>games</v>
      </c>
      <c r="R1108" t="str">
        <f t="shared" si="190"/>
        <v>video games</v>
      </c>
      <c r="S1108" s="28">
        <f t="shared" si="191"/>
        <v>40973.532118055555</v>
      </c>
      <c r="T1108" s="28">
        <f t="shared" si="192"/>
        <v>41003.490451388883</v>
      </c>
      <c r="U1108">
        <f t="shared" si="193"/>
        <v>2012</v>
      </c>
      <c r="V1108" s="15">
        <f t="shared" si="194"/>
        <v>40973</v>
      </c>
      <c r="W1108" s="15">
        <f t="shared" si="195"/>
        <v>41003</v>
      </c>
      <c r="X1108" s="15">
        <v>40973</v>
      </c>
      <c r="Y1108" s="15">
        <v>41003</v>
      </c>
      <c r="Z1108" t="str">
        <f t="shared" si="196"/>
        <v>March</v>
      </c>
      <c r="AA1108" t="str">
        <f t="shared" si="197"/>
        <v>April</v>
      </c>
    </row>
    <row r="1109" spans="1:27" ht="60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14" t="s">
        <v>8221</v>
      </c>
      <c r="G1109" t="s">
        <v>8224</v>
      </c>
      <c r="H1109" t="s">
        <v>8246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87"/>
        <v>0</v>
      </c>
      <c r="P1109" s="6" t="e">
        <f t="shared" si="188"/>
        <v>#DIV/0!</v>
      </c>
      <c r="Q1109" t="str">
        <f t="shared" si="189"/>
        <v>games</v>
      </c>
      <c r="R1109" t="str">
        <f t="shared" si="190"/>
        <v>video games</v>
      </c>
      <c r="S1109" s="28">
        <f t="shared" si="191"/>
        <v>41813.653055555551</v>
      </c>
      <c r="T1109" s="28">
        <f t="shared" si="192"/>
        <v>41843.653055555551</v>
      </c>
      <c r="U1109">
        <f t="shared" si="193"/>
        <v>2014</v>
      </c>
      <c r="V1109" s="15">
        <f t="shared" si="194"/>
        <v>41813</v>
      </c>
      <c r="W1109" s="15">
        <f t="shared" si="195"/>
        <v>41843</v>
      </c>
      <c r="X1109" s="15">
        <v>41813</v>
      </c>
      <c r="Y1109" s="15">
        <v>41843</v>
      </c>
      <c r="Z1109" t="str">
        <f t="shared" si="196"/>
        <v>June</v>
      </c>
      <c r="AA1109" t="str">
        <f t="shared" si="197"/>
        <v>July</v>
      </c>
    </row>
    <row r="1110" spans="1:27" ht="45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14" t="s">
        <v>8221</v>
      </c>
      <c r="G1110" t="s">
        <v>8224</v>
      </c>
      <c r="H1110" t="s">
        <v>8246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87"/>
        <v>2.93</v>
      </c>
      <c r="P1110" s="6">
        <f t="shared" si="188"/>
        <v>34.88095238095238</v>
      </c>
      <c r="Q1110" t="str">
        <f t="shared" si="189"/>
        <v>games</v>
      </c>
      <c r="R1110" t="str">
        <f t="shared" si="190"/>
        <v>video games</v>
      </c>
      <c r="S1110" s="28">
        <f t="shared" si="191"/>
        <v>40952.42864583333</v>
      </c>
      <c r="T1110" s="28">
        <f t="shared" si="192"/>
        <v>41012.386979166666</v>
      </c>
      <c r="U1110">
        <f t="shared" si="193"/>
        <v>2012</v>
      </c>
      <c r="V1110" s="15">
        <f t="shared" si="194"/>
        <v>40952</v>
      </c>
      <c r="W1110" s="15">
        <f t="shared" si="195"/>
        <v>41012</v>
      </c>
      <c r="X1110" s="15">
        <v>40952</v>
      </c>
      <c r="Y1110" s="15">
        <v>41012</v>
      </c>
      <c r="Z1110" t="str">
        <f t="shared" si="196"/>
        <v>February</v>
      </c>
      <c r="AA1110" t="str">
        <f t="shared" si="197"/>
        <v>April</v>
      </c>
    </row>
    <row r="1111" spans="1:27" ht="45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14" t="s">
        <v>8221</v>
      </c>
      <c r="G1111" t="s">
        <v>8224</v>
      </c>
      <c r="H1111" t="s">
        <v>8246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87"/>
        <v>0.44999999999999996</v>
      </c>
      <c r="P1111" s="6">
        <f t="shared" si="188"/>
        <v>15</v>
      </c>
      <c r="Q1111" t="str">
        <f t="shared" si="189"/>
        <v>games</v>
      </c>
      <c r="R1111" t="str">
        <f t="shared" si="190"/>
        <v>video games</v>
      </c>
      <c r="S1111" s="28">
        <f t="shared" si="191"/>
        <v>42662.543865740743</v>
      </c>
      <c r="T1111" s="28">
        <f t="shared" si="192"/>
        <v>42692.5855324074</v>
      </c>
      <c r="U1111">
        <f t="shared" si="193"/>
        <v>2016</v>
      </c>
      <c r="V1111" s="15">
        <f t="shared" si="194"/>
        <v>42662</v>
      </c>
      <c r="W1111" s="15">
        <f t="shared" si="195"/>
        <v>42692</v>
      </c>
      <c r="X1111" s="15">
        <v>42662</v>
      </c>
      <c r="Y1111" s="15">
        <v>42692</v>
      </c>
      <c r="Z1111" t="str">
        <f t="shared" si="196"/>
        <v>October</v>
      </c>
      <c r="AA1111" t="str">
        <f t="shared" si="197"/>
        <v>November</v>
      </c>
    </row>
    <row r="1112" spans="1:27" ht="45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14" t="s">
        <v>8221</v>
      </c>
      <c r="G1112" t="s">
        <v>8224</v>
      </c>
      <c r="H1112" t="s">
        <v>8246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87"/>
        <v>0.51</v>
      </c>
      <c r="P1112" s="6">
        <f t="shared" si="188"/>
        <v>23.181818181818183</v>
      </c>
      <c r="Q1112" t="str">
        <f t="shared" si="189"/>
        <v>games</v>
      </c>
      <c r="R1112" t="str">
        <f t="shared" si="190"/>
        <v>video games</v>
      </c>
      <c r="S1112" s="28">
        <f t="shared" si="191"/>
        <v>41220.72479166666</v>
      </c>
      <c r="T1112" s="28">
        <f t="shared" si="192"/>
        <v>41250.72479166666</v>
      </c>
      <c r="U1112">
        <f t="shared" si="193"/>
        <v>2012</v>
      </c>
      <c r="V1112" s="15">
        <f t="shared" si="194"/>
        <v>41220</v>
      </c>
      <c r="W1112" s="15">
        <f t="shared" si="195"/>
        <v>41250</v>
      </c>
      <c r="X1112" s="15">
        <v>41220</v>
      </c>
      <c r="Y1112" s="15">
        <v>41250</v>
      </c>
      <c r="Z1112" t="str">
        <f t="shared" si="196"/>
        <v>November</v>
      </c>
      <c r="AA1112" t="str">
        <f t="shared" si="197"/>
        <v>December</v>
      </c>
    </row>
    <row r="1113" spans="1:27" ht="45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14" t="s">
        <v>8221</v>
      </c>
      <c r="G1113" t="s">
        <v>8224</v>
      </c>
      <c r="H1113" t="s">
        <v>8246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87"/>
        <v>0.04</v>
      </c>
      <c r="P1113" s="6">
        <f t="shared" si="188"/>
        <v>1</v>
      </c>
      <c r="Q1113" t="str">
        <f t="shared" si="189"/>
        <v>games</v>
      </c>
      <c r="R1113" t="str">
        <f t="shared" si="190"/>
        <v>video games</v>
      </c>
      <c r="S1113" s="28">
        <f t="shared" si="191"/>
        <v>42346.995254629626</v>
      </c>
      <c r="T1113" s="28">
        <f t="shared" si="192"/>
        <v>42376.995254629626</v>
      </c>
      <c r="U1113">
        <f t="shared" si="193"/>
        <v>2015</v>
      </c>
      <c r="V1113" s="15">
        <f t="shared" si="194"/>
        <v>42346</v>
      </c>
      <c r="W1113" s="15">
        <f t="shared" si="195"/>
        <v>42376</v>
      </c>
      <c r="X1113" s="15">
        <v>42346</v>
      </c>
      <c r="Y1113" s="15">
        <v>42376</v>
      </c>
      <c r="Z1113" t="str">
        <f t="shared" si="196"/>
        <v>December</v>
      </c>
      <c r="AA1113" t="str">
        <f t="shared" si="197"/>
        <v>January</v>
      </c>
    </row>
    <row r="1114" spans="1:27" ht="45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14" t="s">
        <v>8221</v>
      </c>
      <c r="G1114" t="s">
        <v>8224</v>
      </c>
      <c r="H1114" t="s">
        <v>8246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87"/>
        <v>35.537409090909087</v>
      </c>
      <c r="P1114" s="6">
        <f t="shared" si="188"/>
        <v>100.23371794871794</v>
      </c>
      <c r="Q1114" t="str">
        <f t="shared" si="189"/>
        <v>games</v>
      </c>
      <c r="R1114" t="str">
        <f t="shared" si="190"/>
        <v>video games</v>
      </c>
      <c r="S1114" s="28">
        <f t="shared" si="191"/>
        <v>41963.551053240742</v>
      </c>
      <c r="T1114" s="28">
        <f t="shared" si="192"/>
        <v>42023.145833333336</v>
      </c>
      <c r="U1114">
        <f t="shared" si="193"/>
        <v>2014</v>
      </c>
      <c r="V1114" s="15">
        <f t="shared" si="194"/>
        <v>41963</v>
      </c>
      <c r="W1114" s="15">
        <f t="shared" si="195"/>
        <v>42023</v>
      </c>
      <c r="X1114" s="15">
        <v>41963</v>
      </c>
      <c r="Y1114" s="15">
        <v>42023</v>
      </c>
      <c r="Z1114" t="str">
        <f t="shared" si="196"/>
        <v>November</v>
      </c>
      <c r="AA1114" t="str">
        <f t="shared" si="197"/>
        <v>January</v>
      </c>
    </row>
    <row r="1115" spans="1:27" ht="45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14" t="s">
        <v>8221</v>
      </c>
      <c r="G1115" t="s">
        <v>8225</v>
      </c>
      <c r="H1115" t="s">
        <v>8247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87"/>
        <v>0.5</v>
      </c>
      <c r="P1115" s="6">
        <f t="shared" si="188"/>
        <v>5</v>
      </c>
      <c r="Q1115" t="str">
        <f t="shared" si="189"/>
        <v>games</v>
      </c>
      <c r="R1115" t="str">
        <f t="shared" si="190"/>
        <v>video games</v>
      </c>
      <c r="S1115" s="28">
        <f t="shared" si="191"/>
        <v>41835.768749999996</v>
      </c>
      <c r="T1115" s="28">
        <f t="shared" si="192"/>
        <v>41865.768749999996</v>
      </c>
      <c r="U1115">
        <f t="shared" si="193"/>
        <v>2014</v>
      </c>
      <c r="V1115" s="15">
        <f t="shared" si="194"/>
        <v>41835</v>
      </c>
      <c r="W1115" s="15">
        <f t="shared" si="195"/>
        <v>41865</v>
      </c>
      <c r="X1115" s="15">
        <v>41835</v>
      </c>
      <c r="Y1115" s="15">
        <v>41865</v>
      </c>
      <c r="Z1115" t="str">
        <f t="shared" si="196"/>
        <v>July</v>
      </c>
      <c r="AA1115" t="str">
        <f t="shared" si="197"/>
        <v>August</v>
      </c>
    </row>
    <row r="1116" spans="1:27" ht="45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14" t="s">
        <v>8221</v>
      </c>
      <c r="G1116" t="s">
        <v>8225</v>
      </c>
      <c r="H1116" t="s">
        <v>8247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87"/>
        <v>0.16666666666666669</v>
      </c>
      <c r="P1116" s="6">
        <f t="shared" si="188"/>
        <v>3.3333333333333335</v>
      </c>
      <c r="Q1116" t="str">
        <f t="shared" si="189"/>
        <v>games</v>
      </c>
      <c r="R1116" t="str">
        <f t="shared" si="190"/>
        <v>video games</v>
      </c>
      <c r="S1116" s="28">
        <f t="shared" si="191"/>
        <v>41526.13758101852</v>
      </c>
      <c r="T1116" s="28">
        <f t="shared" si="192"/>
        <v>41556.13758101852</v>
      </c>
      <c r="U1116">
        <f t="shared" si="193"/>
        <v>2013</v>
      </c>
      <c r="V1116" s="15">
        <f t="shared" si="194"/>
        <v>41526</v>
      </c>
      <c r="W1116" s="15">
        <f t="shared" si="195"/>
        <v>41556</v>
      </c>
      <c r="X1116" s="15">
        <v>41526</v>
      </c>
      <c r="Y1116" s="15">
        <v>41556</v>
      </c>
      <c r="Z1116" t="str">
        <f t="shared" si="196"/>
        <v>September</v>
      </c>
      <c r="AA1116" t="str">
        <f t="shared" si="197"/>
        <v>October</v>
      </c>
    </row>
    <row r="1117" spans="1:27" ht="45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14" t="s">
        <v>8221</v>
      </c>
      <c r="G1117" t="s">
        <v>8224</v>
      </c>
      <c r="H1117" t="s">
        <v>8246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87"/>
        <v>0.13250000000000001</v>
      </c>
      <c r="P1117" s="6">
        <f t="shared" si="188"/>
        <v>13.25</v>
      </c>
      <c r="Q1117" t="str">
        <f t="shared" si="189"/>
        <v>games</v>
      </c>
      <c r="R1117" t="str">
        <f t="shared" si="190"/>
        <v>video games</v>
      </c>
      <c r="S1117" s="28">
        <f t="shared" si="191"/>
        <v>42429.487210648142</v>
      </c>
      <c r="T1117" s="28">
        <f t="shared" si="192"/>
        <v>42459.445543981477</v>
      </c>
      <c r="U1117">
        <f t="shared" si="193"/>
        <v>2016</v>
      </c>
      <c r="V1117" s="15">
        <f t="shared" si="194"/>
        <v>42429</v>
      </c>
      <c r="W1117" s="15">
        <f t="shared" si="195"/>
        <v>42459</v>
      </c>
      <c r="X1117" s="15">
        <v>42429</v>
      </c>
      <c r="Y1117" s="15">
        <v>42459</v>
      </c>
      <c r="Z1117" t="str">
        <f t="shared" si="196"/>
        <v>February</v>
      </c>
      <c r="AA1117" t="str">
        <f t="shared" si="197"/>
        <v>March</v>
      </c>
    </row>
    <row r="1118" spans="1:27" ht="3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14" t="s">
        <v>8221</v>
      </c>
      <c r="G1118" t="s">
        <v>8224</v>
      </c>
      <c r="H1118" t="s">
        <v>8246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87"/>
        <v>3.5704000000000007E-2</v>
      </c>
      <c r="P1118" s="6">
        <f t="shared" si="188"/>
        <v>17.852</v>
      </c>
      <c r="Q1118" t="str">
        <f t="shared" si="189"/>
        <v>games</v>
      </c>
      <c r="R1118" t="str">
        <f t="shared" si="190"/>
        <v>video games</v>
      </c>
      <c r="S1118" s="28">
        <f t="shared" si="191"/>
        <v>41009.638981481483</v>
      </c>
      <c r="T1118" s="28">
        <f t="shared" si="192"/>
        <v>41069.638981481483</v>
      </c>
      <c r="U1118">
        <f t="shared" si="193"/>
        <v>2012</v>
      </c>
      <c r="V1118" s="15">
        <f t="shared" si="194"/>
        <v>41009</v>
      </c>
      <c r="W1118" s="15">
        <f t="shared" si="195"/>
        <v>41069</v>
      </c>
      <c r="X1118" s="15">
        <v>41009</v>
      </c>
      <c r="Y1118" s="15">
        <v>41069</v>
      </c>
      <c r="Z1118" t="str">
        <f t="shared" si="196"/>
        <v>April</v>
      </c>
      <c r="AA1118" t="str">
        <f t="shared" si="197"/>
        <v>June</v>
      </c>
    </row>
    <row r="1119" spans="1:27" ht="45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14" t="s">
        <v>8221</v>
      </c>
      <c r="G1119" t="s">
        <v>8236</v>
      </c>
      <c r="H1119" t="s">
        <v>8249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87"/>
        <v>8.3000000000000007</v>
      </c>
      <c r="P1119" s="6">
        <f t="shared" si="188"/>
        <v>10.375</v>
      </c>
      <c r="Q1119" t="str">
        <f t="shared" si="189"/>
        <v>games</v>
      </c>
      <c r="R1119" t="str">
        <f t="shared" si="190"/>
        <v>video games</v>
      </c>
      <c r="S1119" s="28">
        <f t="shared" si="191"/>
        <v>42333.390196759261</v>
      </c>
      <c r="T1119" s="28">
        <f t="shared" si="192"/>
        <v>42363.390196759261</v>
      </c>
      <c r="U1119">
        <f t="shared" si="193"/>
        <v>2015</v>
      </c>
      <c r="V1119" s="15">
        <f t="shared" si="194"/>
        <v>42333</v>
      </c>
      <c r="W1119" s="15">
        <f t="shared" si="195"/>
        <v>42363</v>
      </c>
      <c r="X1119" s="15">
        <v>42333</v>
      </c>
      <c r="Y1119" s="15">
        <v>42363</v>
      </c>
      <c r="Z1119" t="str">
        <f t="shared" si="196"/>
        <v>November</v>
      </c>
      <c r="AA1119" t="str">
        <f t="shared" si="197"/>
        <v>December</v>
      </c>
    </row>
    <row r="1120" spans="1:27" ht="45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14" t="s">
        <v>8221</v>
      </c>
      <c r="G1120" t="s">
        <v>8226</v>
      </c>
      <c r="H1120" t="s">
        <v>8248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87"/>
        <v>2.4222222222222221</v>
      </c>
      <c r="P1120" s="6">
        <f t="shared" si="188"/>
        <v>36.333333333333336</v>
      </c>
      <c r="Q1120" t="str">
        <f t="shared" si="189"/>
        <v>games</v>
      </c>
      <c r="R1120" t="str">
        <f t="shared" si="190"/>
        <v>video games</v>
      </c>
      <c r="S1120" s="28">
        <f t="shared" si="191"/>
        <v>41703.958090277774</v>
      </c>
      <c r="T1120" s="28">
        <f t="shared" si="192"/>
        <v>41733.91642361111</v>
      </c>
      <c r="U1120">
        <f t="shared" si="193"/>
        <v>2014</v>
      </c>
      <c r="V1120" s="15">
        <f t="shared" si="194"/>
        <v>41703</v>
      </c>
      <c r="W1120" s="15">
        <f t="shared" si="195"/>
        <v>41733</v>
      </c>
      <c r="X1120" s="15">
        <v>41703</v>
      </c>
      <c r="Y1120" s="15">
        <v>41733</v>
      </c>
      <c r="Z1120" t="str">
        <f t="shared" si="196"/>
        <v>March</v>
      </c>
      <c r="AA1120" t="str">
        <f t="shared" si="197"/>
        <v>April</v>
      </c>
    </row>
    <row r="1121" spans="1:27" ht="45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14" t="s">
        <v>8221</v>
      </c>
      <c r="G1121" t="s">
        <v>8224</v>
      </c>
      <c r="H1121" t="s">
        <v>8246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87"/>
        <v>0.23809523809523811</v>
      </c>
      <c r="P1121" s="6">
        <f t="shared" si="188"/>
        <v>5</v>
      </c>
      <c r="Q1121" t="str">
        <f t="shared" si="189"/>
        <v>games</v>
      </c>
      <c r="R1121" t="str">
        <f t="shared" si="190"/>
        <v>video games</v>
      </c>
      <c r="S1121" s="28">
        <f t="shared" si="191"/>
        <v>41722.584074074075</v>
      </c>
      <c r="T1121" s="28">
        <f t="shared" si="192"/>
        <v>41735.584074074075</v>
      </c>
      <c r="U1121">
        <f t="shared" si="193"/>
        <v>2014</v>
      </c>
      <c r="V1121" s="15">
        <f t="shared" si="194"/>
        <v>41722</v>
      </c>
      <c r="W1121" s="15">
        <f t="shared" si="195"/>
        <v>41735</v>
      </c>
      <c r="X1121" s="15">
        <v>41722</v>
      </c>
      <c r="Y1121" s="15">
        <v>41735</v>
      </c>
      <c r="Z1121" t="str">
        <f t="shared" si="196"/>
        <v>March</v>
      </c>
      <c r="AA1121" t="str">
        <f t="shared" si="197"/>
        <v>April</v>
      </c>
    </row>
    <row r="1122" spans="1:27" ht="3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14" t="s">
        <v>8221</v>
      </c>
      <c r="G1122" t="s">
        <v>8224</v>
      </c>
      <c r="H1122" t="s">
        <v>8246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87"/>
        <v>0</v>
      </c>
      <c r="P1122" s="6" t="e">
        <f t="shared" si="188"/>
        <v>#DIV/0!</v>
      </c>
      <c r="Q1122" t="str">
        <f t="shared" si="189"/>
        <v>games</v>
      </c>
      <c r="R1122" t="str">
        <f t="shared" si="190"/>
        <v>video games</v>
      </c>
      <c r="S1122" s="28">
        <f t="shared" si="191"/>
        <v>40799.664351851847</v>
      </c>
      <c r="T1122" s="28">
        <f t="shared" si="192"/>
        <v>40844.664351851847</v>
      </c>
      <c r="U1122">
        <f t="shared" si="193"/>
        <v>2011</v>
      </c>
      <c r="V1122" s="15">
        <f t="shared" si="194"/>
        <v>40799</v>
      </c>
      <c r="W1122" s="15">
        <f t="shared" si="195"/>
        <v>40844</v>
      </c>
      <c r="X1122" s="15">
        <v>40799</v>
      </c>
      <c r="Y1122" s="15">
        <v>40844</v>
      </c>
      <c r="Z1122" t="str">
        <f t="shared" si="196"/>
        <v>September</v>
      </c>
      <c r="AA1122" t="str">
        <f t="shared" si="197"/>
        <v>October</v>
      </c>
    </row>
    <row r="1123" spans="1:27" ht="45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14" t="s">
        <v>8221</v>
      </c>
      <c r="G1123" t="s">
        <v>8224</v>
      </c>
      <c r="H1123" t="s">
        <v>8246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87"/>
        <v>1.1599999999999999E-2</v>
      </c>
      <c r="P1123" s="6">
        <f t="shared" si="188"/>
        <v>5.8</v>
      </c>
      <c r="Q1123" t="str">
        <f t="shared" si="189"/>
        <v>games</v>
      </c>
      <c r="R1123" t="str">
        <f t="shared" si="190"/>
        <v>video games</v>
      </c>
      <c r="S1123" s="28">
        <f t="shared" si="191"/>
        <v>42412.72587962963</v>
      </c>
      <c r="T1123" s="28">
        <f t="shared" si="192"/>
        <v>42442.684212962959</v>
      </c>
      <c r="U1123">
        <f t="shared" si="193"/>
        <v>2016</v>
      </c>
      <c r="V1123" s="15">
        <f t="shared" si="194"/>
        <v>42412</v>
      </c>
      <c r="W1123" s="15">
        <f t="shared" si="195"/>
        <v>42442</v>
      </c>
      <c r="X1123" s="15">
        <v>42412</v>
      </c>
      <c r="Y1123" s="15">
        <v>42442</v>
      </c>
      <c r="Z1123" t="str">
        <f t="shared" si="196"/>
        <v>February</v>
      </c>
      <c r="AA1123" t="str">
        <f t="shared" si="197"/>
        <v>March</v>
      </c>
    </row>
    <row r="1124" spans="1:27" ht="45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14" t="s">
        <v>8221</v>
      </c>
      <c r="G1124" t="s">
        <v>8225</v>
      </c>
      <c r="H1124" t="s">
        <v>8247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87"/>
        <v>0</v>
      </c>
      <c r="P1124" s="6" t="e">
        <f t="shared" si="188"/>
        <v>#DIV/0!</v>
      </c>
      <c r="Q1124" t="str">
        <f t="shared" si="189"/>
        <v>games</v>
      </c>
      <c r="R1124" t="str">
        <f t="shared" si="190"/>
        <v>video games</v>
      </c>
      <c r="S1124" s="28">
        <f t="shared" si="191"/>
        <v>41410.495659722219</v>
      </c>
      <c r="T1124" s="28">
        <f t="shared" si="192"/>
        <v>41424.495659722219</v>
      </c>
      <c r="U1124">
        <f t="shared" si="193"/>
        <v>2013</v>
      </c>
      <c r="V1124" s="15">
        <f t="shared" si="194"/>
        <v>41410</v>
      </c>
      <c r="W1124" s="15">
        <f t="shared" si="195"/>
        <v>41424</v>
      </c>
      <c r="X1124" s="15">
        <v>41410</v>
      </c>
      <c r="Y1124" s="15">
        <v>41424</v>
      </c>
      <c r="Z1124" t="str">
        <f t="shared" si="196"/>
        <v>May</v>
      </c>
      <c r="AA1124" t="str">
        <f t="shared" si="197"/>
        <v>May</v>
      </c>
    </row>
    <row r="1125" spans="1:27" ht="45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14" t="s">
        <v>8221</v>
      </c>
      <c r="G1125" t="s">
        <v>8224</v>
      </c>
      <c r="H1125" t="s">
        <v>8246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87"/>
        <v>0.22</v>
      </c>
      <c r="P1125" s="6">
        <f t="shared" si="188"/>
        <v>3.6666666666666665</v>
      </c>
      <c r="Q1125" t="str">
        <f t="shared" si="189"/>
        <v>games</v>
      </c>
      <c r="R1125" t="str">
        <f t="shared" si="190"/>
        <v>video games</v>
      </c>
      <c r="S1125" s="28">
        <f t="shared" si="191"/>
        <v>41718.315370370365</v>
      </c>
      <c r="T1125" s="28">
        <f t="shared" si="192"/>
        <v>41748.315370370365</v>
      </c>
      <c r="U1125">
        <f t="shared" si="193"/>
        <v>2014</v>
      </c>
      <c r="V1125" s="15">
        <f t="shared" si="194"/>
        <v>41718</v>
      </c>
      <c r="W1125" s="15">
        <f t="shared" si="195"/>
        <v>41748</v>
      </c>
      <c r="X1125" s="15">
        <v>41718</v>
      </c>
      <c r="Y1125" s="15">
        <v>41748</v>
      </c>
      <c r="Z1125" t="str">
        <f t="shared" si="196"/>
        <v>March</v>
      </c>
      <c r="AA1125" t="str">
        <f t="shared" si="197"/>
        <v>April</v>
      </c>
    </row>
    <row r="1126" spans="1:27" ht="45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14" t="s">
        <v>8221</v>
      </c>
      <c r="G1126" t="s">
        <v>8224</v>
      </c>
      <c r="H1126" t="s">
        <v>8246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87"/>
        <v>0.47222222222222221</v>
      </c>
      <c r="P1126" s="6">
        <f t="shared" si="188"/>
        <v>60.714285714285715</v>
      </c>
      <c r="Q1126" t="str">
        <f t="shared" si="189"/>
        <v>games</v>
      </c>
      <c r="R1126" t="str">
        <f t="shared" si="190"/>
        <v>mobile games</v>
      </c>
      <c r="S1126" s="28">
        <f t="shared" si="191"/>
        <v>42094.458923611113</v>
      </c>
      <c r="T1126" s="28">
        <f t="shared" si="192"/>
        <v>42124.458923611113</v>
      </c>
      <c r="U1126">
        <f t="shared" si="193"/>
        <v>2015</v>
      </c>
      <c r="V1126" s="15">
        <f t="shared" si="194"/>
        <v>42094</v>
      </c>
      <c r="W1126" s="15">
        <f t="shared" si="195"/>
        <v>42124</v>
      </c>
      <c r="X1126" s="15">
        <v>42094</v>
      </c>
      <c r="Y1126" s="15">
        <v>42124</v>
      </c>
      <c r="Z1126" t="str">
        <f t="shared" si="196"/>
        <v>March</v>
      </c>
      <c r="AA1126" t="str">
        <f t="shared" si="197"/>
        <v>April</v>
      </c>
    </row>
    <row r="1127" spans="1:27" ht="45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14" t="s">
        <v>8221</v>
      </c>
      <c r="G1127" t="s">
        <v>8225</v>
      </c>
      <c r="H1127" t="s">
        <v>8247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87"/>
        <v>0</v>
      </c>
      <c r="P1127" s="6" t="e">
        <f t="shared" si="188"/>
        <v>#DIV/0!</v>
      </c>
      <c r="Q1127" t="str">
        <f t="shared" si="189"/>
        <v>games</v>
      </c>
      <c r="R1127" t="str">
        <f t="shared" si="190"/>
        <v>mobile games</v>
      </c>
      <c r="S1127" s="28">
        <f t="shared" si="191"/>
        <v>42212.415856481479</v>
      </c>
      <c r="T1127" s="28">
        <f t="shared" si="192"/>
        <v>42272.415856481479</v>
      </c>
      <c r="U1127">
        <f t="shared" si="193"/>
        <v>2015</v>
      </c>
      <c r="V1127" s="15">
        <f t="shared" si="194"/>
        <v>42212</v>
      </c>
      <c r="W1127" s="15">
        <f t="shared" si="195"/>
        <v>42272</v>
      </c>
      <c r="X1127" s="15">
        <v>42212</v>
      </c>
      <c r="Y1127" s="15">
        <v>42272</v>
      </c>
      <c r="Z1127" t="str">
        <f t="shared" si="196"/>
        <v>July</v>
      </c>
      <c r="AA1127" t="str">
        <f t="shared" si="197"/>
        <v>September</v>
      </c>
    </row>
    <row r="1128" spans="1:27" ht="3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14" t="s">
        <v>8221</v>
      </c>
      <c r="G1128" t="s">
        <v>8224</v>
      </c>
      <c r="H1128" t="s">
        <v>8246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87"/>
        <v>0.5</v>
      </c>
      <c r="P1128" s="6">
        <f t="shared" si="188"/>
        <v>5</v>
      </c>
      <c r="Q1128" t="str">
        <f t="shared" si="189"/>
        <v>games</v>
      </c>
      <c r="R1128" t="str">
        <f t="shared" si="190"/>
        <v>mobile games</v>
      </c>
      <c r="S1128" s="28">
        <f t="shared" si="191"/>
        <v>42535.119143518517</v>
      </c>
      <c r="T1128" s="28">
        <f t="shared" si="192"/>
        <v>42565.119143518517</v>
      </c>
      <c r="U1128">
        <f t="shared" si="193"/>
        <v>2016</v>
      </c>
      <c r="V1128" s="15">
        <f t="shared" si="194"/>
        <v>42535</v>
      </c>
      <c r="W1128" s="15">
        <f t="shared" si="195"/>
        <v>42565</v>
      </c>
      <c r="X1128" s="15">
        <v>42535</v>
      </c>
      <c r="Y1128" s="15">
        <v>42565</v>
      </c>
      <c r="Z1128" t="str">
        <f t="shared" si="196"/>
        <v>June</v>
      </c>
      <c r="AA1128" t="str">
        <f t="shared" si="197"/>
        <v>July</v>
      </c>
    </row>
    <row r="1129" spans="1:27" ht="60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14" t="s">
        <v>8221</v>
      </c>
      <c r="G1129" t="s">
        <v>8224</v>
      </c>
      <c r="H1129" t="s">
        <v>8246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87"/>
        <v>1.6714285714285713</v>
      </c>
      <c r="P1129" s="6">
        <f t="shared" si="188"/>
        <v>25.434782608695652</v>
      </c>
      <c r="Q1129" t="str">
        <f t="shared" si="189"/>
        <v>games</v>
      </c>
      <c r="R1129" t="str">
        <f t="shared" si="190"/>
        <v>mobile games</v>
      </c>
      <c r="S1129" s="28">
        <f t="shared" si="191"/>
        <v>41926.645833333328</v>
      </c>
      <c r="T1129" s="28">
        <f t="shared" si="192"/>
        <v>41957.687499999993</v>
      </c>
      <c r="U1129">
        <f t="shared" si="193"/>
        <v>2014</v>
      </c>
      <c r="V1129" s="15">
        <f t="shared" si="194"/>
        <v>41926</v>
      </c>
      <c r="W1129" s="15">
        <f t="shared" si="195"/>
        <v>41957</v>
      </c>
      <c r="X1129" s="15">
        <v>41926</v>
      </c>
      <c r="Y1129" s="15">
        <v>41957</v>
      </c>
      <c r="Z1129" t="str">
        <f t="shared" si="196"/>
        <v>October</v>
      </c>
      <c r="AA1129" t="str">
        <f t="shared" si="197"/>
        <v>November</v>
      </c>
    </row>
    <row r="1130" spans="1:27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14" t="s">
        <v>8221</v>
      </c>
      <c r="G1130" t="s">
        <v>8225</v>
      </c>
      <c r="H1130" t="s">
        <v>8247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87"/>
        <v>0.1</v>
      </c>
      <c r="P1130" s="6">
        <f t="shared" si="188"/>
        <v>1</v>
      </c>
      <c r="Q1130" t="str">
        <f t="shared" si="189"/>
        <v>games</v>
      </c>
      <c r="R1130" t="str">
        <f t="shared" si="190"/>
        <v>mobile games</v>
      </c>
      <c r="S1130" s="28">
        <f t="shared" si="191"/>
        <v>41828.441168981481</v>
      </c>
      <c r="T1130" s="28">
        <f t="shared" si="192"/>
        <v>41858.441168981481</v>
      </c>
      <c r="U1130">
        <f t="shared" si="193"/>
        <v>2014</v>
      </c>
      <c r="V1130" s="15">
        <f t="shared" si="194"/>
        <v>41828</v>
      </c>
      <c r="W1130" s="15">
        <f t="shared" si="195"/>
        <v>41858</v>
      </c>
      <c r="X1130" s="15">
        <v>41828</v>
      </c>
      <c r="Y1130" s="15">
        <v>41858</v>
      </c>
      <c r="Z1130" t="str">
        <f t="shared" si="196"/>
        <v>July</v>
      </c>
      <c r="AA1130" t="str">
        <f t="shared" si="197"/>
        <v>August</v>
      </c>
    </row>
    <row r="1131" spans="1:27" ht="45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14" t="s">
        <v>8221</v>
      </c>
      <c r="G1131" t="s">
        <v>8224</v>
      </c>
      <c r="H1131" t="s">
        <v>8246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87"/>
        <v>0.105</v>
      </c>
      <c r="P1131" s="6">
        <f t="shared" si="188"/>
        <v>10.5</v>
      </c>
      <c r="Q1131" t="str">
        <f t="shared" si="189"/>
        <v>games</v>
      </c>
      <c r="R1131" t="str">
        <f t="shared" si="190"/>
        <v>mobile games</v>
      </c>
      <c r="S1131" s="28">
        <f t="shared" si="191"/>
        <v>42496.056631944441</v>
      </c>
      <c r="T1131" s="28">
        <f t="shared" si="192"/>
        <v>42526.056631944441</v>
      </c>
      <c r="U1131">
        <f t="shared" si="193"/>
        <v>2016</v>
      </c>
      <c r="V1131" s="15">
        <f t="shared" si="194"/>
        <v>42496</v>
      </c>
      <c r="W1131" s="15">
        <f t="shared" si="195"/>
        <v>42526</v>
      </c>
      <c r="X1131" s="15">
        <v>42496</v>
      </c>
      <c r="Y1131" s="15">
        <v>42526</v>
      </c>
      <c r="Z1131" t="str">
        <f t="shared" si="196"/>
        <v>May</v>
      </c>
      <c r="AA1131" t="str">
        <f t="shared" si="197"/>
        <v>June</v>
      </c>
    </row>
    <row r="1132" spans="1:27" ht="45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14" t="s">
        <v>8221</v>
      </c>
      <c r="G1132" t="s">
        <v>8224</v>
      </c>
      <c r="H1132" t="s">
        <v>8246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87"/>
        <v>0.22</v>
      </c>
      <c r="P1132" s="6">
        <f t="shared" si="188"/>
        <v>3.6666666666666665</v>
      </c>
      <c r="Q1132" t="str">
        <f t="shared" si="189"/>
        <v>games</v>
      </c>
      <c r="R1132" t="str">
        <f t="shared" si="190"/>
        <v>mobile games</v>
      </c>
      <c r="S1132" s="28">
        <f t="shared" si="191"/>
        <v>41908.788194444445</v>
      </c>
      <c r="T1132" s="28">
        <f t="shared" si="192"/>
        <v>41968.829861111109</v>
      </c>
      <c r="U1132">
        <f t="shared" si="193"/>
        <v>2014</v>
      </c>
      <c r="V1132" s="15">
        <f t="shared" si="194"/>
        <v>41908</v>
      </c>
      <c r="W1132" s="15">
        <f t="shared" si="195"/>
        <v>41968</v>
      </c>
      <c r="X1132" s="15">
        <v>41908</v>
      </c>
      <c r="Y1132" s="15">
        <v>41968</v>
      </c>
      <c r="Z1132" t="str">
        <f t="shared" si="196"/>
        <v>September</v>
      </c>
      <c r="AA1132" t="str">
        <f t="shared" si="197"/>
        <v>November</v>
      </c>
    </row>
    <row r="1133" spans="1:27" ht="45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14" t="s">
        <v>8221</v>
      </c>
      <c r="G1133" t="s">
        <v>8226</v>
      </c>
      <c r="H1133" t="s">
        <v>8248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87"/>
        <v>0</v>
      </c>
      <c r="P1133" s="6" t="e">
        <f t="shared" si="188"/>
        <v>#DIV/0!</v>
      </c>
      <c r="Q1133" t="str">
        <f t="shared" si="189"/>
        <v>games</v>
      </c>
      <c r="R1133" t="str">
        <f t="shared" si="190"/>
        <v>mobile games</v>
      </c>
      <c r="S1133" s="28">
        <f t="shared" si="191"/>
        <v>42332.699861111112</v>
      </c>
      <c r="T1133" s="28">
        <f t="shared" si="192"/>
        <v>42362.699861111112</v>
      </c>
      <c r="U1133">
        <f t="shared" si="193"/>
        <v>2015</v>
      </c>
      <c r="V1133" s="15">
        <f t="shared" si="194"/>
        <v>42332</v>
      </c>
      <c r="W1133" s="15">
        <f t="shared" si="195"/>
        <v>42362</v>
      </c>
      <c r="X1133" s="15">
        <v>42332</v>
      </c>
      <c r="Y1133" s="15">
        <v>42362</v>
      </c>
      <c r="Z1133" t="str">
        <f t="shared" si="196"/>
        <v>November</v>
      </c>
      <c r="AA1133" t="str">
        <f t="shared" si="197"/>
        <v>December</v>
      </c>
    </row>
    <row r="1134" spans="1:27" ht="45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14" t="s">
        <v>8221</v>
      </c>
      <c r="G1134" t="s">
        <v>8229</v>
      </c>
      <c r="H1134" t="s">
        <v>8251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87"/>
        <v>14.38</v>
      </c>
      <c r="P1134" s="6">
        <f t="shared" si="188"/>
        <v>110.61538461538461</v>
      </c>
      <c r="Q1134" t="str">
        <f t="shared" si="189"/>
        <v>games</v>
      </c>
      <c r="R1134" t="str">
        <f t="shared" si="190"/>
        <v>mobile games</v>
      </c>
      <c r="S1134" s="28">
        <f t="shared" si="191"/>
        <v>42705.907071759262</v>
      </c>
      <c r="T1134" s="28">
        <f t="shared" si="192"/>
        <v>42735.907071759262</v>
      </c>
      <c r="U1134">
        <f t="shared" si="193"/>
        <v>2016</v>
      </c>
      <c r="V1134" s="15">
        <f t="shared" si="194"/>
        <v>42705</v>
      </c>
      <c r="W1134" s="15">
        <f t="shared" si="195"/>
        <v>42735</v>
      </c>
      <c r="X1134" s="15">
        <v>42705</v>
      </c>
      <c r="Y1134" s="15">
        <v>42735</v>
      </c>
      <c r="Z1134" t="str">
        <f t="shared" si="196"/>
        <v>December</v>
      </c>
      <c r="AA1134" t="str">
        <f t="shared" si="197"/>
        <v>December</v>
      </c>
    </row>
    <row r="1135" spans="1:27" ht="45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14" t="s">
        <v>8221</v>
      </c>
      <c r="G1135" t="s">
        <v>8225</v>
      </c>
      <c r="H1135" t="s">
        <v>8247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87"/>
        <v>0.66666666666666674</v>
      </c>
      <c r="P1135" s="6">
        <f t="shared" si="188"/>
        <v>20</v>
      </c>
      <c r="Q1135" t="str">
        <f t="shared" si="189"/>
        <v>games</v>
      </c>
      <c r="R1135" t="str">
        <f t="shared" si="190"/>
        <v>mobile games</v>
      </c>
      <c r="S1135" s="28">
        <f t="shared" si="191"/>
        <v>41821.198854166665</v>
      </c>
      <c r="T1135" s="28">
        <f t="shared" si="192"/>
        <v>41851.198854166665</v>
      </c>
      <c r="U1135">
        <f t="shared" si="193"/>
        <v>2014</v>
      </c>
      <c r="V1135" s="15">
        <f t="shared" si="194"/>
        <v>41821</v>
      </c>
      <c r="W1135" s="15">
        <f t="shared" si="195"/>
        <v>41851</v>
      </c>
      <c r="X1135" s="15">
        <v>41821</v>
      </c>
      <c r="Y1135" s="15">
        <v>41851</v>
      </c>
      <c r="Z1135" t="str">
        <f t="shared" si="196"/>
        <v>July</v>
      </c>
      <c r="AA1135" t="str">
        <f t="shared" si="197"/>
        <v>July</v>
      </c>
    </row>
    <row r="1136" spans="1:27" ht="45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14" t="s">
        <v>8221</v>
      </c>
      <c r="G1136" t="s">
        <v>8226</v>
      </c>
      <c r="H1136" t="s">
        <v>8248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87"/>
        <v>4.0000000000000001E-3</v>
      </c>
      <c r="P1136" s="6">
        <f t="shared" si="188"/>
        <v>1</v>
      </c>
      <c r="Q1136" t="str">
        <f t="shared" si="189"/>
        <v>games</v>
      </c>
      <c r="R1136" t="str">
        <f t="shared" si="190"/>
        <v>mobile games</v>
      </c>
      <c r="S1136" s="28">
        <f t="shared" si="191"/>
        <v>41958.07671296296</v>
      </c>
      <c r="T1136" s="28">
        <f t="shared" si="192"/>
        <v>41971.981249999997</v>
      </c>
      <c r="U1136">
        <f t="shared" si="193"/>
        <v>2014</v>
      </c>
      <c r="V1136" s="15">
        <f t="shared" si="194"/>
        <v>41958</v>
      </c>
      <c r="W1136" s="15">
        <f t="shared" si="195"/>
        <v>41971</v>
      </c>
      <c r="X1136" s="15">
        <v>41958</v>
      </c>
      <c r="Y1136" s="15">
        <v>41971</v>
      </c>
      <c r="Z1136" t="str">
        <f t="shared" si="196"/>
        <v>November</v>
      </c>
      <c r="AA1136" t="str">
        <f t="shared" si="197"/>
        <v>November</v>
      </c>
    </row>
    <row r="1137" spans="1:27" ht="60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14" t="s">
        <v>8221</v>
      </c>
      <c r="G1137" t="s">
        <v>8236</v>
      </c>
      <c r="H1137" t="s">
        <v>8249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87"/>
        <v>5</v>
      </c>
      <c r="P1137" s="6">
        <f t="shared" si="188"/>
        <v>50</v>
      </c>
      <c r="Q1137" t="str">
        <f t="shared" si="189"/>
        <v>games</v>
      </c>
      <c r="R1137" t="str">
        <f t="shared" si="190"/>
        <v>mobile games</v>
      </c>
      <c r="S1137" s="28">
        <f t="shared" si="191"/>
        <v>42558.781180555554</v>
      </c>
      <c r="T1137" s="28">
        <f t="shared" si="192"/>
        <v>42588.781180555554</v>
      </c>
      <c r="U1137">
        <f t="shared" si="193"/>
        <v>2016</v>
      </c>
      <c r="V1137" s="15">
        <f t="shared" si="194"/>
        <v>42558</v>
      </c>
      <c r="W1137" s="15">
        <f t="shared" si="195"/>
        <v>42588</v>
      </c>
      <c r="X1137" s="15">
        <v>42558</v>
      </c>
      <c r="Y1137" s="15">
        <v>42588</v>
      </c>
      <c r="Z1137" t="str">
        <f t="shared" si="196"/>
        <v>July</v>
      </c>
      <c r="AA1137" t="str">
        <f t="shared" si="197"/>
        <v>August</v>
      </c>
    </row>
    <row r="1138" spans="1:27" ht="45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14" t="s">
        <v>8221</v>
      </c>
      <c r="G1138" t="s">
        <v>8230</v>
      </c>
      <c r="H1138" t="s">
        <v>8249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87"/>
        <v>6.4439140811455857</v>
      </c>
      <c r="P1138" s="6">
        <f t="shared" si="188"/>
        <v>45</v>
      </c>
      <c r="Q1138" t="str">
        <f t="shared" si="189"/>
        <v>games</v>
      </c>
      <c r="R1138" t="str">
        <f t="shared" si="190"/>
        <v>mobile games</v>
      </c>
      <c r="S1138" s="28">
        <f t="shared" si="191"/>
        <v>42327.46329861111</v>
      </c>
      <c r="T1138" s="28">
        <f t="shared" si="192"/>
        <v>42357.46329861111</v>
      </c>
      <c r="U1138">
        <f t="shared" si="193"/>
        <v>2015</v>
      </c>
      <c r="V1138" s="15">
        <f t="shared" si="194"/>
        <v>42327</v>
      </c>
      <c r="W1138" s="15">
        <f t="shared" si="195"/>
        <v>42357</v>
      </c>
      <c r="X1138" s="15">
        <v>42327</v>
      </c>
      <c r="Y1138" s="15">
        <v>42357</v>
      </c>
      <c r="Z1138" t="str">
        <f t="shared" si="196"/>
        <v>November</v>
      </c>
      <c r="AA1138" t="str">
        <f t="shared" si="197"/>
        <v>December</v>
      </c>
    </row>
    <row r="1139" spans="1:27" ht="45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14" t="s">
        <v>8221</v>
      </c>
      <c r="G1139" t="s">
        <v>8224</v>
      </c>
      <c r="H1139" t="s">
        <v>8246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87"/>
        <v>39.5</v>
      </c>
      <c r="P1139" s="6">
        <f t="shared" si="188"/>
        <v>253.2051282051282</v>
      </c>
      <c r="Q1139" t="str">
        <f t="shared" si="189"/>
        <v>games</v>
      </c>
      <c r="R1139" t="str">
        <f t="shared" si="190"/>
        <v>mobile games</v>
      </c>
      <c r="S1139" s="28">
        <f t="shared" si="191"/>
        <v>42453.611354166664</v>
      </c>
      <c r="T1139" s="28">
        <f t="shared" si="192"/>
        <v>42483.611354166664</v>
      </c>
      <c r="U1139">
        <f t="shared" si="193"/>
        <v>2016</v>
      </c>
      <c r="V1139" s="15">
        <f t="shared" si="194"/>
        <v>42453</v>
      </c>
      <c r="W1139" s="15">
        <f t="shared" si="195"/>
        <v>42483</v>
      </c>
      <c r="X1139" s="15">
        <v>42453</v>
      </c>
      <c r="Y1139" s="15">
        <v>42483</v>
      </c>
      <c r="Z1139" t="str">
        <f t="shared" si="196"/>
        <v>March</v>
      </c>
      <c r="AA1139" t="str">
        <f t="shared" si="197"/>
        <v>April</v>
      </c>
    </row>
    <row r="1140" spans="1:27" ht="45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14" t="s">
        <v>8221</v>
      </c>
      <c r="G1140" t="s">
        <v>8224</v>
      </c>
      <c r="H1140" t="s">
        <v>8246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87"/>
        <v>0.35714285714285715</v>
      </c>
      <c r="P1140" s="6">
        <f t="shared" si="188"/>
        <v>31.25</v>
      </c>
      <c r="Q1140" t="str">
        <f t="shared" si="189"/>
        <v>games</v>
      </c>
      <c r="R1140" t="str">
        <f t="shared" si="190"/>
        <v>mobile games</v>
      </c>
      <c r="S1140" s="28">
        <f t="shared" si="191"/>
        <v>42736.698275462964</v>
      </c>
      <c r="T1140" s="28">
        <f t="shared" si="192"/>
        <v>42756.698275462964</v>
      </c>
      <c r="U1140">
        <f t="shared" si="193"/>
        <v>2017</v>
      </c>
      <c r="V1140" s="15">
        <f t="shared" si="194"/>
        <v>42736</v>
      </c>
      <c r="W1140" s="15">
        <f t="shared" si="195"/>
        <v>42756</v>
      </c>
      <c r="X1140" s="15">
        <v>42736</v>
      </c>
      <c r="Y1140" s="15">
        <v>42756</v>
      </c>
      <c r="Z1140" t="str">
        <f t="shared" si="196"/>
        <v>January</v>
      </c>
      <c r="AA1140" t="str">
        <f t="shared" si="197"/>
        <v>January</v>
      </c>
    </row>
    <row r="1141" spans="1:27" ht="45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14" t="s">
        <v>8221</v>
      </c>
      <c r="G1141" t="s">
        <v>8224</v>
      </c>
      <c r="H1141" t="s">
        <v>8246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87"/>
        <v>6.25E-2</v>
      </c>
      <c r="P1141" s="6">
        <f t="shared" si="188"/>
        <v>5</v>
      </c>
      <c r="Q1141" t="str">
        <f t="shared" si="189"/>
        <v>games</v>
      </c>
      <c r="R1141" t="str">
        <f t="shared" si="190"/>
        <v>mobile games</v>
      </c>
      <c r="S1141" s="28">
        <f t="shared" si="191"/>
        <v>41975.139189814814</v>
      </c>
      <c r="T1141" s="28">
        <f t="shared" si="192"/>
        <v>42005.139189814814</v>
      </c>
      <c r="U1141">
        <f t="shared" si="193"/>
        <v>2014</v>
      </c>
      <c r="V1141" s="15">
        <f t="shared" si="194"/>
        <v>41975</v>
      </c>
      <c r="W1141" s="15">
        <f t="shared" si="195"/>
        <v>42005</v>
      </c>
      <c r="X1141" s="15">
        <v>41975</v>
      </c>
      <c r="Y1141" s="15">
        <v>42005</v>
      </c>
      <c r="Z1141" t="str">
        <f t="shared" si="196"/>
        <v>December</v>
      </c>
      <c r="AA1141" t="str">
        <f t="shared" si="197"/>
        <v>January</v>
      </c>
    </row>
    <row r="1142" spans="1:27" ht="45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14" t="s">
        <v>8221</v>
      </c>
      <c r="G1142" t="s">
        <v>8225</v>
      </c>
      <c r="H1142" t="s">
        <v>8247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87"/>
        <v>0</v>
      </c>
      <c r="P1142" s="6" t="e">
        <f t="shared" si="188"/>
        <v>#DIV/0!</v>
      </c>
      <c r="Q1142" t="str">
        <f t="shared" si="189"/>
        <v>games</v>
      </c>
      <c r="R1142" t="str">
        <f t="shared" si="190"/>
        <v>mobile games</v>
      </c>
      <c r="S1142" s="28">
        <f t="shared" si="191"/>
        <v>42192.253715277773</v>
      </c>
      <c r="T1142" s="28">
        <f t="shared" si="192"/>
        <v>42222.253715277773</v>
      </c>
      <c r="U1142">
        <f t="shared" si="193"/>
        <v>2015</v>
      </c>
      <c r="V1142" s="15">
        <f t="shared" si="194"/>
        <v>42192</v>
      </c>
      <c r="W1142" s="15">
        <f t="shared" si="195"/>
        <v>42222</v>
      </c>
      <c r="X1142" s="15">
        <v>42192</v>
      </c>
      <c r="Y1142" s="15">
        <v>42222</v>
      </c>
      <c r="Z1142" t="str">
        <f t="shared" si="196"/>
        <v>July</v>
      </c>
      <c r="AA1142" t="str">
        <f t="shared" si="197"/>
        <v>August</v>
      </c>
    </row>
    <row r="1143" spans="1:27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14" t="s">
        <v>8221</v>
      </c>
      <c r="G1143" t="s">
        <v>8236</v>
      </c>
      <c r="H1143" t="s">
        <v>8249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87"/>
        <v>0</v>
      </c>
      <c r="P1143" s="6" t="e">
        <f t="shared" si="188"/>
        <v>#DIV/0!</v>
      </c>
      <c r="Q1143" t="str">
        <f t="shared" si="189"/>
        <v>games</v>
      </c>
      <c r="R1143" t="str">
        <f t="shared" si="190"/>
        <v>mobile games</v>
      </c>
      <c r="S1143" s="28">
        <f t="shared" si="191"/>
        <v>42164.491319444445</v>
      </c>
      <c r="T1143" s="28">
        <f t="shared" si="192"/>
        <v>42194.491319444445</v>
      </c>
      <c r="U1143">
        <f t="shared" si="193"/>
        <v>2015</v>
      </c>
      <c r="V1143" s="15">
        <f t="shared" si="194"/>
        <v>42164</v>
      </c>
      <c r="W1143" s="15">
        <f t="shared" si="195"/>
        <v>42194</v>
      </c>
      <c r="X1143" s="15">
        <v>42164</v>
      </c>
      <c r="Y1143" s="15">
        <v>42194</v>
      </c>
      <c r="Z1143" t="str">
        <f t="shared" si="196"/>
        <v>June</v>
      </c>
      <c r="AA1143" t="str">
        <f t="shared" si="197"/>
        <v>July</v>
      </c>
    </row>
    <row r="1144" spans="1:27" ht="4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14" t="s">
        <v>8221</v>
      </c>
      <c r="G1144" t="s">
        <v>8224</v>
      </c>
      <c r="H1144" t="s">
        <v>8246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87"/>
        <v>0</v>
      </c>
      <c r="P1144" s="6" t="e">
        <f t="shared" si="188"/>
        <v>#DIV/0!</v>
      </c>
      <c r="Q1144" t="str">
        <f t="shared" si="189"/>
        <v>games</v>
      </c>
      <c r="R1144" t="str">
        <f t="shared" si="190"/>
        <v>mobile games</v>
      </c>
      <c r="S1144" s="28">
        <f t="shared" si="191"/>
        <v>42021.797766203701</v>
      </c>
      <c r="T1144" s="28">
        <f t="shared" si="192"/>
        <v>42051.797766203701</v>
      </c>
      <c r="U1144">
        <f t="shared" si="193"/>
        <v>2015</v>
      </c>
      <c r="V1144" s="15">
        <f t="shared" si="194"/>
        <v>42021</v>
      </c>
      <c r="W1144" s="15">
        <f t="shared" si="195"/>
        <v>42051</v>
      </c>
      <c r="X1144" s="15">
        <v>42021</v>
      </c>
      <c r="Y1144" s="15">
        <v>42051</v>
      </c>
      <c r="Z1144" t="str">
        <f t="shared" si="196"/>
        <v>January</v>
      </c>
      <c r="AA1144" t="str">
        <f t="shared" si="197"/>
        <v>February</v>
      </c>
    </row>
    <row r="1145" spans="1:27" ht="45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14" t="s">
        <v>8221</v>
      </c>
      <c r="G1145" t="s">
        <v>8224</v>
      </c>
      <c r="H1145" t="s">
        <v>8246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87"/>
        <v>0.41333333333333333</v>
      </c>
      <c r="P1145" s="6">
        <f t="shared" si="188"/>
        <v>23.25</v>
      </c>
      <c r="Q1145" t="str">
        <f t="shared" si="189"/>
        <v>games</v>
      </c>
      <c r="R1145" t="str">
        <f t="shared" si="190"/>
        <v>mobile games</v>
      </c>
      <c r="S1145" s="28">
        <f t="shared" si="191"/>
        <v>42324.985254629624</v>
      </c>
      <c r="T1145" s="28">
        <f t="shared" si="192"/>
        <v>42354.985254629624</v>
      </c>
      <c r="U1145">
        <f t="shared" si="193"/>
        <v>2015</v>
      </c>
      <c r="V1145" s="15">
        <f t="shared" si="194"/>
        <v>42324</v>
      </c>
      <c r="W1145" s="15">
        <f t="shared" si="195"/>
        <v>42354</v>
      </c>
      <c r="X1145" s="15">
        <v>42324</v>
      </c>
      <c r="Y1145" s="15">
        <v>42354</v>
      </c>
      <c r="Z1145" t="str">
        <f t="shared" si="196"/>
        <v>November</v>
      </c>
      <c r="AA1145" t="str">
        <f t="shared" si="197"/>
        <v>December</v>
      </c>
    </row>
    <row r="1146" spans="1:27" ht="45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14" t="s">
        <v>8221</v>
      </c>
      <c r="G1146" t="s">
        <v>8224</v>
      </c>
      <c r="H1146" t="s">
        <v>8246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87"/>
        <v>0</v>
      </c>
      <c r="P1146" s="6" t="e">
        <f t="shared" si="188"/>
        <v>#DIV/0!</v>
      </c>
      <c r="Q1146" t="str">
        <f t="shared" si="189"/>
        <v>food</v>
      </c>
      <c r="R1146" t="str">
        <f t="shared" si="190"/>
        <v>food trucks</v>
      </c>
      <c r="S1146" s="28">
        <f t="shared" si="191"/>
        <v>42092.973611111105</v>
      </c>
      <c r="T1146" s="28">
        <f t="shared" si="192"/>
        <v>42122.973611111105</v>
      </c>
      <c r="U1146">
        <f t="shared" si="193"/>
        <v>2015</v>
      </c>
      <c r="V1146" s="15">
        <f t="shared" si="194"/>
        <v>42092</v>
      </c>
      <c r="W1146" s="15">
        <f t="shared" si="195"/>
        <v>42122</v>
      </c>
      <c r="X1146" s="15">
        <v>42092</v>
      </c>
      <c r="Y1146" s="15">
        <v>42122</v>
      </c>
      <c r="Z1146" t="str">
        <f t="shared" si="196"/>
        <v>March</v>
      </c>
      <c r="AA1146" t="str">
        <f t="shared" si="197"/>
        <v>April</v>
      </c>
    </row>
    <row r="1147" spans="1:27" ht="45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14" t="s">
        <v>8221</v>
      </c>
      <c r="G1147" t="s">
        <v>8224</v>
      </c>
      <c r="H1147" t="s">
        <v>8246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87"/>
        <v>0.125</v>
      </c>
      <c r="P1147" s="6">
        <f t="shared" si="188"/>
        <v>100</v>
      </c>
      <c r="Q1147" t="str">
        <f t="shared" si="189"/>
        <v>food</v>
      </c>
      <c r="R1147" t="str">
        <f t="shared" si="190"/>
        <v>food trucks</v>
      </c>
      <c r="S1147" s="28">
        <f t="shared" si="191"/>
        <v>41854.539259259254</v>
      </c>
      <c r="T1147" s="28">
        <f t="shared" si="192"/>
        <v>41914.539259259254</v>
      </c>
      <c r="U1147">
        <f t="shared" si="193"/>
        <v>2014</v>
      </c>
      <c r="V1147" s="15">
        <f t="shared" si="194"/>
        <v>41854</v>
      </c>
      <c r="W1147" s="15">
        <f t="shared" si="195"/>
        <v>41914</v>
      </c>
      <c r="X1147" s="15">
        <v>41854</v>
      </c>
      <c r="Y1147" s="15">
        <v>41914</v>
      </c>
      <c r="Z1147" t="str">
        <f t="shared" si="196"/>
        <v>August</v>
      </c>
      <c r="AA1147" t="str">
        <f t="shared" si="197"/>
        <v>October</v>
      </c>
    </row>
    <row r="1148" spans="1:27" ht="30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14" t="s">
        <v>8221</v>
      </c>
      <c r="G1148" t="s">
        <v>8224</v>
      </c>
      <c r="H1148" t="s">
        <v>8246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87"/>
        <v>8.8333333333333339</v>
      </c>
      <c r="P1148" s="6">
        <f t="shared" si="188"/>
        <v>44.166666666666664</v>
      </c>
      <c r="Q1148" t="str">
        <f t="shared" si="189"/>
        <v>food</v>
      </c>
      <c r="R1148" t="str">
        <f t="shared" si="190"/>
        <v>food trucks</v>
      </c>
      <c r="S1148" s="28">
        <f t="shared" si="191"/>
        <v>41723.745057870365</v>
      </c>
      <c r="T1148" s="28">
        <f t="shared" si="192"/>
        <v>41761.745057870365</v>
      </c>
      <c r="U1148">
        <f t="shared" si="193"/>
        <v>2014</v>
      </c>
      <c r="V1148" s="15">
        <f t="shared" si="194"/>
        <v>41723</v>
      </c>
      <c r="W1148" s="15">
        <f t="shared" si="195"/>
        <v>41761</v>
      </c>
      <c r="X1148" s="15">
        <v>41723</v>
      </c>
      <c r="Y1148" s="15">
        <v>41761</v>
      </c>
      <c r="Z1148" t="str">
        <f t="shared" si="196"/>
        <v>March</v>
      </c>
      <c r="AA1148" t="str">
        <f t="shared" si="197"/>
        <v>May</v>
      </c>
    </row>
    <row r="1149" spans="1:27" ht="45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14" t="s">
        <v>8221</v>
      </c>
      <c r="G1149" t="s">
        <v>8229</v>
      </c>
      <c r="H1149" t="s">
        <v>8251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87"/>
        <v>0</v>
      </c>
      <c r="P1149" s="6" t="e">
        <f t="shared" si="188"/>
        <v>#DIV/0!</v>
      </c>
      <c r="Q1149" t="str">
        <f t="shared" si="189"/>
        <v>food</v>
      </c>
      <c r="R1149" t="str">
        <f t="shared" si="190"/>
        <v>food trucks</v>
      </c>
      <c r="S1149" s="28">
        <f t="shared" si="191"/>
        <v>41871.763692129629</v>
      </c>
      <c r="T1149" s="28">
        <f t="shared" si="192"/>
        <v>41931.763692129629</v>
      </c>
      <c r="U1149">
        <f t="shared" si="193"/>
        <v>2014</v>
      </c>
      <c r="V1149" s="15">
        <f t="shared" si="194"/>
        <v>41871</v>
      </c>
      <c r="W1149" s="15">
        <f t="shared" si="195"/>
        <v>41931</v>
      </c>
      <c r="X1149" s="15">
        <v>41871</v>
      </c>
      <c r="Y1149" s="15">
        <v>41931</v>
      </c>
      <c r="Z1149" t="str">
        <f t="shared" si="196"/>
        <v>August</v>
      </c>
      <c r="AA1149" t="str">
        <f t="shared" si="197"/>
        <v>October</v>
      </c>
    </row>
    <row r="1150" spans="1:27" ht="30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14" t="s">
        <v>8221</v>
      </c>
      <c r="G1150" t="s">
        <v>8224</v>
      </c>
      <c r="H1150" t="s">
        <v>8246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87"/>
        <v>0.48666666666666669</v>
      </c>
      <c r="P1150" s="6">
        <f t="shared" si="188"/>
        <v>24.333333333333332</v>
      </c>
      <c r="Q1150" t="str">
        <f t="shared" si="189"/>
        <v>food</v>
      </c>
      <c r="R1150" t="str">
        <f t="shared" si="190"/>
        <v>food trucks</v>
      </c>
      <c r="S1150" s="28">
        <f t="shared" si="191"/>
        <v>42674.962743055548</v>
      </c>
      <c r="T1150" s="28">
        <f t="shared" si="192"/>
        <v>42705.00440972222</v>
      </c>
      <c r="U1150">
        <f t="shared" si="193"/>
        <v>2016</v>
      </c>
      <c r="V1150" s="15">
        <f t="shared" si="194"/>
        <v>42674</v>
      </c>
      <c r="W1150" s="15">
        <f t="shared" si="195"/>
        <v>42705</v>
      </c>
      <c r="X1150" s="15">
        <v>42674</v>
      </c>
      <c r="Y1150" s="15">
        <v>42705</v>
      </c>
      <c r="Z1150" t="str">
        <f t="shared" si="196"/>
        <v>October</v>
      </c>
      <c r="AA1150" t="str">
        <f t="shared" si="197"/>
        <v>December</v>
      </c>
    </row>
    <row r="1151" spans="1:27" ht="30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14" t="s">
        <v>8221</v>
      </c>
      <c r="G1151" t="s">
        <v>8224</v>
      </c>
      <c r="H1151" t="s">
        <v>8246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87"/>
        <v>0.15</v>
      </c>
      <c r="P1151" s="6">
        <f t="shared" si="188"/>
        <v>37.5</v>
      </c>
      <c r="Q1151" t="str">
        <f t="shared" si="189"/>
        <v>food</v>
      </c>
      <c r="R1151" t="str">
        <f t="shared" si="190"/>
        <v>food trucks</v>
      </c>
      <c r="S1151" s="28">
        <f t="shared" si="191"/>
        <v>42507.501921296294</v>
      </c>
      <c r="T1151" s="28">
        <f t="shared" si="192"/>
        <v>42537.501921296294</v>
      </c>
      <c r="U1151">
        <f t="shared" si="193"/>
        <v>2016</v>
      </c>
      <c r="V1151" s="15">
        <f t="shared" si="194"/>
        <v>42507</v>
      </c>
      <c r="W1151" s="15">
        <f t="shared" si="195"/>
        <v>42537</v>
      </c>
      <c r="X1151" s="15">
        <v>42507</v>
      </c>
      <c r="Y1151" s="15">
        <v>42537</v>
      </c>
      <c r="Z1151" t="str">
        <f t="shared" si="196"/>
        <v>May</v>
      </c>
      <c r="AA1151" t="str">
        <f t="shared" si="197"/>
        <v>June</v>
      </c>
    </row>
    <row r="1152" spans="1:27" ht="30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14" t="s">
        <v>8221</v>
      </c>
      <c r="G1152" t="s">
        <v>8224</v>
      </c>
      <c r="H1152" t="s">
        <v>8246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87"/>
        <v>10.08</v>
      </c>
      <c r="P1152" s="6">
        <f t="shared" si="188"/>
        <v>42</v>
      </c>
      <c r="Q1152" t="str">
        <f t="shared" si="189"/>
        <v>food</v>
      </c>
      <c r="R1152" t="str">
        <f t="shared" si="190"/>
        <v>food trucks</v>
      </c>
      <c r="S1152" s="28">
        <f t="shared" si="191"/>
        <v>42317.74623842592</v>
      </c>
      <c r="T1152" s="28">
        <f t="shared" si="192"/>
        <v>42377.74623842592</v>
      </c>
      <c r="U1152">
        <f t="shared" si="193"/>
        <v>2015</v>
      </c>
      <c r="V1152" s="15">
        <f t="shared" si="194"/>
        <v>42317</v>
      </c>
      <c r="W1152" s="15">
        <f t="shared" si="195"/>
        <v>42377</v>
      </c>
      <c r="X1152" s="15">
        <v>42317</v>
      </c>
      <c r="Y1152" s="15">
        <v>42377</v>
      </c>
      <c r="Z1152" t="str">
        <f t="shared" si="196"/>
        <v>November</v>
      </c>
      <c r="AA1152" t="str">
        <f t="shared" si="197"/>
        <v>January</v>
      </c>
    </row>
    <row r="1153" spans="1:27" ht="45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14" t="s">
        <v>8221</v>
      </c>
      <c r="G1153" t="s">
        <v>8224</v>
      </c>
      <c r="H1153" t="s">
        <v>8246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87"/>
        <v>0</v>
      </c>
      <c r="P1153" s="6" t="e">
        <f t="shared" si="188"/>
        <v>#DIV/0!</v>
      </c>
      <c r="Q1153" t="str">
        <f t="shared" si="189"/>
        <v>food</v>
      </c>
      <c r="R1153" t="str">
        <f t="shared" si="190"/>
        <v>food trucks</v>
      </c>
      <c r="S1153" s="28">
        <f t="shared" si="191"/>
        <v>42223.894247685188</v>
      </c>
      <c r="T1153" s="28">
        <f t="shared" si="192"/>
        <v>42253.894247685188</v>
      </c>
      <c r="U1153">
        <f t="shared" si="193"/>
        <v>2015</v>
      </c>
      <c r="V1153" s="15">
        <f t="shared" si="194"/>
        <v>42223</v>
      </c>
      <c r="W1153" s="15">
        <f t="shared" si="195"/>
        <v>42253</v>
      </c>
      <c r="X1153" s="15">
        <v>42223</v>
      </c>
      <c r="Y1153" s="15">
        <v>42253</v>
      </c>
      <c r="Z1153" t="str">
        <f t="shared" si="196"/>
        <v>August</v>
      </c>
      <c r="AA1153" t="str">
        <f t="shared" si="197"/>
        <v>September</v>
      </c>
    </row>
    <row r="1154" spans="1:27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14" t="s">
        <v>8221</v>
      </c>
      <c r="G1154" t="s">
        <v>8224</v>
      </c>
      <c r="H1154" t="s">
        <v>8246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ref="O1154:O1217" si="198">SUM(E1154/D1154)*100</f>
        <v>5.6937500000000005</v>
      </c>
      <c r="P1154" s="6">
        <f t="shared" ref="P1154:P1217" si="199">SUM(E1154/L1154)</f>
        <v>60.733333333333334</v>
      </c>
      <c r="Q1154" t="str">
        <f t="shared" si="189"/>
        <v>food</v>
      </c>
      <c r="R1154" t="str">
        <f t="shared" si="190"/>
        <v>food trucks</v>
      </c>
      <c r="S1154" s="28">
        <f t="shared" si="191"/>
        <v>42109.501296296294</v>
      </c>
      <c r="T1154" s="28">
        <f t="shared" si="192"/>
        <v>42139.501296296294</v>
      </c>
      <c r="U1154">
        <f t="shared" si="193"/>
        <v>2015</v>
      </c>
      <c r="V1154" s="15">
        <f t="shared" si="194"/>
        <v>42109</v>
      </c>
      <c r="W1154" s="15">
        <f t="shared" si="195"/>
        <v>42139</v>
      </c>
      <c r="X1154" s="15">
        <v>42109</v>
      </c>
      <c r="Y1154" s="15">
        <v>42139</v>
      </c>
      <c r="Z1154" t="str">
        <f t="shared" si="196"/>
        <v>April</v>
      </c>
      <c r="AA1154" t="str">
        <f t="shared" si="197"/>
        <v>May</v>
      </c>
    </row>
    <row r="1155" spans="1:27" ht="30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14" t="s">
        <v>8221</v>
      </c>
      <c r="G1155" t="s">
        <v>8224</v>
      </c>
      <c r="H1155" t="s">
        <v>8246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si="198"/>
        <v>0.625</v>
      </c>
      <c r="P1155" s="6">
        <f t="shared" si="199"/>
        <v>50</v>
      </c>
      <c r="Q1155" t="str">
        <f t="shared" ref="Q1155:Q1218" si="200">LEFT(N1155,FIND("/", N1155) - 1)</f>
        <v>food</v>
      </c>
      <c r="R1155" t="str">
        <f t="shared" ref="R1155:R1218" si="201">RIGHT(N1155,LEN(N1155) - FIND("/",N1155))</f>
        <v>food trucks</v>
      </c>
      <c r="S1155" s="28">
        <f t="shared" ref="S1155:S1218" si="202">(J1155/86400)+25569+(-5/24)</f>
        <v>42143.505844907406</v>
      </c>
      <c r="T1155" s="28">
        <f t="shared" ref="T1155:T1218" si="203">(I1155/86400)+25569+(-5/24)</f>
        <v>42173.505844907406</v>
      </c>
      <c r="U1155">
        <f t="shared" ref="U1155:U1218" si="204">YEAR(S1155)</f>
        <v>2015</v>
      </c>
      <c r="V1155" s="15">
        <f t="shared" ref="V1155:V1218" si="205">INT(S1155)</f>
        <v>42143</v>
      </c>
      <c r="W1155" s="15">
        <f t="shared" ref="W1155:W1218" si="206">INT(T1155)</f>
        <v>42173</v>
      </c>
      <c r="X1155" s="15">
        <v>42143</v>
      </c>
      <c r="Y1155" s="15">
        <v>42173</v>
      </c>
      <c r="Z1155" t="str">
        <f t="shared" ref="Z1155:Z1218" si="207">TEXT(V1155, "mmmm")</f>
        <v>May</v>
      </c>
      <c r="AA1155" t="str">
        <f t="shared" ref="AA1155:AA1218" si="208">TEXT(W1155, "mmmm")</f>
        <v>June</v>
      </c>
    </row>
    <row r="1156" spans="1:27" ht="45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14" t="s">
        <v>8221</v>
      </c>
      <c r="G1156" t="s">
        <v>8224</v>
      </c>
      <c r="H1156" t="s">
        <v>8246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98"/>
        <v>6.5</v>
      </c>
      <c r="P1156" s="6">
        <f t="shared" si="199"/>
        <v>108.33333333333333</v>
      </c>
      <c r="Q1156" t="str">
        <f t="shared" si="200"/>
        <v>food</v>
      </c>
      <c r="R1156" t="str">
        <f t="shared" si="201"/>
        <v>food trucks</v>
      </c>
      <c r="S1156" s="28">
        <f t="shared" si="202"/>
        <v>42222.900532407402</v>
      </c>
      <c r="T1156" s="28">
        <f t="shared" si="203"/>
        <v>42252.900532407402</v>
      </c>
      <c r="U1156">
        <f t="shared" si="204"/>
        <v>2015</v>
      </c>
      <c r="V1156" s="15">
        <f t="shared" si="205"/>
        <v>42222</v>
      </c>
      <c r="W1156" s="15">
        <f t="shared" si="206"/>
        <v>42252</v>
      </c>
      <c r="X1156" s="15">
        <v>42222</v>
      </c>
      <c r="Y1156" s="15">
        <v>42252</v>
      </c>
      <c r="Z1156" t="str">
        <f t="shared" si="207"/>
        <v>August</v>
      </c>
      <c r="AA1156" t="str">
        <f t="shared" si="208"/>
        <v>September</v>
      </c>
    </row>
    <row r="1157" spans="1:27" ht="45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14" t="s">
        <v>8221</v>
      </c>
      <c r="G1157" t="s">
        <v>8224</v>
      </c>
      <c r="H1157" t="s">
        <v>8246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98"/>
        <v>0.752</v>
      </c>
      <c r="P1157" s="6">
        <f t="shared" si="199"/>
        <v>23.5</v>
      </c>
      <c r="Q1157" t="str">
        <f t="shared" si="200"/>
        <v>food</v>
      </c>
      <c r="R1157" t="str">
        <f t="shared" si="201"/>
        <v>food trucks</v>
      </c>
      <c r="S1157" s="28">
        <f t="shared" si="202"/>
        <v>41835.555648148147</v>
      </c>
      <c r="T1157" s="28">
        <f t="shared" si="203"/>
        <v>41865.555648148147</v>
      </c>
      <c r="U1157">
        <f t="shared" si="204"/>
        <v>2014</v>
      </c>
      <c r="V1157" s="15">
        <f t="shared" si="205"/>
        <v>41835</v>
      </c>
      <c r="W1157" s="15">
        <f t="shared" si="206"/>
        <v>41865</v>
      </c>
      <c r="X1157" s="15">
        <v>41835</v>
      </c>
      <c r="Y1157" s="15">
        <v>41865</v>
      </c>
      <c r="Z1157" t="str">
        <f t="shared" si="207"/>
        <v>July</v>
      </c>
      <c r="AA1157" t="str">
        <f t="shared" si="208"/>
        <v>August</v>
      </c>
    </row>
    <row r="1158" spans="1:27" ht="45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14" t="s">
        <v>8221</v>
      </c>
      <c r="G1158" t="s">
        <v>8224</v>
      </c>
      <c r="H1158" t="s">
        <v>8246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98"/>
        <v>0</v>
      </c>
      <c r="P1158" s="6" t="e">
        <f t="shared" si="199"/>
        <v>#DIV/0!</v>
      </c>
      <c r="Q1158" t="str">
        <f t="shared" si="200"/>
        <v>food</v>
      </c>
      <c r="R1158" t="str">
        <f t="shared" si="201"/>
        <v>food trucks</v>
      </c>
      <c r="S1158" s="28">
        <f t="shared" si="202"/>
        <v>42028.862986111104</v>
      </c>
      <c r="T1158" s="28">
        <f t="shared" si="203"/>
        <v>42058.862986111104</v>
      </c>
      <c r="U1158">
        <f t="shared" si="204"/>
        <v>2015</v>
      </c>
      <c r="V1158" s="15">
        <f t="shared" si="205"/>
        <v>42028</v>
      </c>
      <c r="W1158" s="15">
        <f t="shared" si="206"/>
        <v>42058</v>
      </c>
      <c r="X1158" s="15">
        <v>42028</v>
      </c>
      <c r="Y1158" s="15">
        <v>42058</v>
      </c>
      <c r="Z1158" t="str">
        <f t="shared" si="207"/>
        <v>January</v>
      </c>
      <c r="AA1158" t="str">
        <f t="shared" si="208"/>
        <v>February</v>
      </c>
    </row>
    <row r="1159" spans="1:27" ht="45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14" t="s">
        <v>8221</v>
      </c>
      <c r="G1159" t="s">
        <v>8224</v>
      </c>
      <c r="H1159" t="s">
        <v>8246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98"/>
        <v>1.51</v>
      </c>
      <c r="P1159" s="6">
        <f t="shared" si="199"/>
        <v>50.333333333333336</v>
      </c>
      <c r="Q1159" t="str">
        <f t="shared" si="200"/>
        <v>food</v>
      </c>
      <c r="R1159" t="str">
        <f t="shared" si="201"/>
        <v>food trucks</v>
      </c>
      <c r="S1159" s="28">
        <f t="shared" si="202"/>
        <v>41918.419907407406</v>
      </c>
      <c r="T1159" s="28">
        <f t="shared" si="203"/>
        <v>41978.46157407407</v>
      </c>
      <c r="U1159">
        <f t="shared" si="204"/>
        <v>2014</v>
      </c>
      <c r="V1159" s="15">
        <f t="shared" si="205"/>
        <v>41918</v>
      </c>
      <c r="W1159" s="15">
        <f t="shared" si="206"/>
        <v>41978</v>
      </c>
      <c r="X1159" s="15">
        <v>41918</v>
      </c>
      <c r="Y1159" s="15">
        <v>41978</v>
      </c>
      <c r="Z1159" t="str">
        <f t="shared" si="207"/>
        <v>October</v>
      </c>
      <c r="AA1159" t="str">
        <f t="shared" si="208"/>
        <v>December</v>
      </c>
    </row>
    <row r="1160" spans="1:27" ht="45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14" t="s">
        <v>8221</v>
      </c>
      <c r="G1160" t="s">
        <v>8224</v>
      </c>
      <c r="H1160" t="s">
        <v>8246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98"/>
        <v>0.46666666666666673</v>
      </c>
      <c r="P1160" s="6">
        <f t="shared" si="199"/>
        <v>11.666666666666666</v>
      </c>
      <c r="Q1160" t="str">
        <f t="shared" si="200"/>
        <v>food</v>
      </c>
      <c r="R1160" t="str">
        <f t="shared" si="201"/>
        <v>food trucks</v>
      </c>
      <c r="S1160" s="28">
        <f t="shared" si="202"/>
        <v>41951.883425925924</v>
      </c>
      <c r="T1160" s="28">
        <f t="shared" si="203"/>
        <v>41981.883425925924</v>
      </c>
      <c r="U1160">
        <f t="shared" si="204"/>
        <v>2014</v>
      </c>
      <c r="V1160" s="15">
        <f t="shared" si="205"/>
        <v>41951</v>
      </c>
      <c r="W1160" s="15">
        <f t="shared" si="206"/>
        <v>41981</v>
      </c>
      <c r="X1160" s="15">
        <v>41951</v>
      </c>
      <c r="Y1160" s="15">
        <v>41981</v>
      </c>
      <c r="Z1160" t="str">
        <f t="shared" si="207"/>
        <v>November</v>
      </c>
      <c r="AA1160" t="str">
        <f t="shared" si="208"/>
        <v>December</v>
      </c>
    </row>
    <row r="1161" spans="1:27" ht="45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14" t="s">
        <v>8221</v>
      </c>
      <c r="G1161" t="s">
        <v>8224</v>
      </c>
      <c r="H1161" t="s">
        <v>8246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98"/>
        <v>0</v>
      </c>
      <c r="P1161" s="6" t="e">
        <f t="shared" si="199"/>
        <v>#DIV/0!</v>
      </c>
      <c r="Q1161" t="str">
        <f t="shared" si="200"/>
        <v>food</v>
      </c>
      <c r="R1161" t="str">
        <f t="shared" si="201"/>
        <v>food trucks</v>
      </c>
      <c r="S1161" s="28">
        <f t="shared" si="202"/>
        <v>42154.518113425926</v>
      </c>
      <c r="T1161" s="28">
        <f t="shared" si="203"/>
        <v>42185.447916666664</v>
      </c>
      <c r="U1161">
        <f t="shared" si="204"/>
        <v>2015</v>
      </c>
      <c r="V1161" s="15">
        <f t="shared" si="205"/>
        <v>42154</v>
      </c>
      <c r="W1161" s="15">
        <f t="shared" si="206"/>
        <v>42185</v>
      </c>
      <c r="X1161" s="15">
        <v>42154</v>
      </c>
      <c r="Y1161" s="15">
        <v>42185</v>
      </c>
      <c r="Z1161" t="str">
        <f t="shared" si="207"/>
        <v>May</v>
      </c>
      <c r="AA1161" t="str">
        <f t="shared" si="208"/>
        <v>June</v>
      </c>
    </row>
    <row r="1162" spans="1:27" ht="45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14" t="s">
        <v>8221</v>
      </c>
      <c r="G1162" t="s">
        <v>8224</v>
      </c>
      <c r="H1162" t="s">
        <v>8246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98"/>
        <v>3.85</v>
      </c>
      <c r="P1162" s="6">
        <f t="shared" si="199"/>
        <v>60.789473684210527</v>
      </c>
      <c r="Q1162" t="str">
        <f t="shared" si="200"/>
        <v>food</v>
      </c>
      <c r="R1162" t="str">
        <f t="shared" si="201"/>
        <v>food trucks</v>
      </c>
      <c r="S1162" s="28">
        <f t="shared" si="202"/>
        <v>42060.946597222217</v>
      </c>
      <c r="T1162" s="28">
        <f t="shared" si="203"/>
        <v>42090.904930555553</v>
      </c>
      <c r="U1162">
        <f t="shared" si="204"/>
        <v>2015</v>
      </c>
      <c r="V1162" s="15">
        <f t="shared" si="205"/>
        <v>42060</v>
      </c>
      <c r="W1162" s="15">
        <f t="shared" si="206"/>
        <v>42090</v>
      </c>
      <c r="X1162" s="15">
        <v>42060</v>
      </c>
      <c r="Y1162" s="15">
        <v>42090</v>
      </c>
      <c r="Z1162" t="str">
        <f t="shared" si="207"/>
        <v>February</v>
      </c>
      <c r="AA1162" t="str">
        <f t="shared" si="208"/>
        <v>March</v>
      </c>
    </row>
    <row r="1163" spans="1:27" ht="45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14" t="s">
        <v>8221</v>
      </c>
      <c r="G1163" t="s">
        <v>8224</v>
      </c>
      <c r="H1163" t="s">
        <v>8246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98"/>
        <v>0</v>
      </c>
      <c r="P1163" s="6" t="e">
        <f t="shared" si="199"/>
        <v>#DIV/0!</v>
      </c>
      <c r="Q1163" t="str">
        <f t="shared" si="200"/>
        <v>food</v>
      </c>
      <c r="R1163" t="str">
        <f t="shared" si="201"/>
        <v>food trucks</v>
      </c>
      <c r="S1163" s="28">
        <f t="shared" si="202"/>
        <v>42122.421168981477</v>
      </c>
      <c r="T1163" s="28">
        <f t="shared" si="203"/>
        <v>42143.421168981477</v>
      </c>
      <c r="U1163">
        <f t="shared" si="204"/>
        <v>2015</v>
      </c>
      <c r="V1163" s="15">
        <f t="shared" si="205"/>
        <v>42122</v>
      </c>
      <c r="W1163" s="15">
        <f t="shared" si="206"/>
        <v>42143</v>
      </c>
      <c r="X1163" s="15">
        <v>42122</v>
      </c>
      <c r="Y1163" s="15">
        <v>42143</v>
      </c>
      <c r="Z1163" t="str">
        <f t="shared" si="207"/>
        <v>April</v>
      </c>
      <c r="AA1163" t="str">
        <f t="shared" si="208"/>
        <v>May</v>
      </c>
    </row>
    <row r="1164" spans="1:27" ht="45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14" t="s">
        <v>8221</v>
      </c>
      <c r="G1164" t="s">
        <v>8224</v>
      </c>
      <c r="H1164" t="s">
        <v>8246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98"/>
        <v>5.8333333333333341E-2</v>
      </c>
      <c r="P1164" s="6">
        <f t="shared" si="199"/>
        <v>17.5</v>
      </c>
      <c r="Q1164" t="str">
        <f t="shared" si="200"/>
        <v>food</v>
      </c>
      <c r="R1164" t="str">
        <f t="shared" si="201"/>
        <v>food trucks</v>
      </c>
      <c r="S1164" s="28">
        <f t="shared" si="202"/>
        <v>41876.475277777776</v>
      </c>
      <c r="T1164" s="28">
        <f t="shared" si="203"/>
        <v>41907.475277777776</v>
      </c>
      <c r="U1164">
        <f t="shared" si="204"/>
        <v>2014</v>
      </c>
      <c r="V1164" s="15">
        <f t="shared" si="205"/>
        <v>41876</v>
      </c>
      <c r="W1164" s="15">
        <f t="shared" si="206"/>
        <v>41907</v>
      </c>
      <c r="X1164" s="15">
        <v>41876</v>
      </c>
      <c r="Y1164" s="15">
        <v>41907</v>
      </c>
      <c r="Z1164" t="str">
        <f t="shared" si="207"/>
        <v>August</v>
      </c>
      <c r="AA1164" t="str">
        <f t="shared" si="208"/>
        <v>September</v>
      </c>
    </row>
    <row r="1165" spans="1:27" ht="45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14" t="s">
        <v>8221</v>
      </c>
      <c r="G1165" t="s">
        <v>8224</v>
      </c>
      <c r="H1165" t="s">
        <v>8246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98"/>
        <v>0</v>
      </c>
      <c r="P1165" s="6" t="e">
        <f t="shared" si="199"/>
        <v>#DIV/0!</v>
      </c>
      <c r="Q1165" t="str">
        <f t="shared" si="200"/>
        <v>food</v>
      </c>
      <c r="R1165" t="str">
        <f t="shared" si="201"/>
        <v>food trucks</v>
      </c>
      <c r="S1165" s="28">
        <f t="shared" si="202"/>
        <v>41830.515277777777</v>
      </c>
      <c r="T1165" s="28">
        <f t="shared" si="203"/>
        <v>41860.515277777777</v>
      </c>
      <c r="U1165">
        <f t="shared" si="204"/>
        <v>2014</v>
      </c>
      <c r="V1165" s="15">
        <f t="shared" si="205"/>
        <v>41830</v>
      </c>
      <c r="W1165" s="15">
        <f t="shared" si="206"/>
        <v>41860</v>
      </c>
      <c r="X1165" s="15">
        <v>41830</v>
      </c>
      <c r="Y1165" s="15">
        <v>41860</v>
      </c>
      <c r="Z1165" t="str">
        <f t="shared" si="207"/>
        <v>July</v>
      </c>
      <c r="AA1165" t="str">
        <f t="shared" si="208"/>
        <v>August</v>
      </c>
    </row>
    <row r="1166" spans="1:27" ht="60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14" t="s">
        <v>8221</v>
      </c>
      <c r="G1166" t="s">
        <v>8224</v>
      </c>
      <c r="H1166" t="s">
        <v>8246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98"/>
        <v>0</v>
      </c>
      <c r="P1166" s="6" t="e">
        <f t="shared" si="199"/>
        <v>#DIV/0!</v>
      </c>
      <c r="Q1166" t="str">
        <f t="shared" si="200"/>
        <v>food</v>
      </c>
      <c r="R1166" t="str">
        <f t="shared" si="201"/>
        <v>food trucks</v>
      </c>
      <c r="S1166" s="28">
        <f t="shared" si="202"/>
        <v>42509.51599537037</v>
      </c>
      <c r="T1166" s="28">
        <f t="shared" si="203"/>
        <v>42539.51599537037</v>
      </c>
      <c r="U1166">
        <f t="shared" si="204"/>
        <v>2016</v>
      </c>
      <c r="V1166" s="15">
        <f t="shared" si="205"/>
        <v>42509</v>
      </c>
      <c r="W1166" s="15">
        <f t="shared" si="206"/>
        <v>42539</v>
      </c>
      <c r="X1166" s="15">
        <v>42509</v>
      </c>
      <c r="Y1166" s="15">
        <v>42539</v>
      </c>
      <c r="Z1166" t="str">
        <f t="shared" si="207"/>
        <v>May</v>
      </c>
      <c r="AA1166" t="str">
        <f t="shared" si="208"/>
        <v>June</v>
      </c>
    </row>
    <row r="1167" spans="1:27" ht="45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14" t="s">
        <v>8221</v>
      </c>
      <c r="G1167" t="s">
        <v>8224</v>
      </c>
      <c r="H1167" t="s">
        <v>8246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98"/>
        <v>20.705000000000002</v>
      </c>
      <c r="P1167" s="6">
        <f t="shared" si="199"/>
        <v>82.82</v>
      </c>
      <c r="Q1167" t="str">
        <f t="shared" si="200"/>
        <v>food</v>
      </c>
      <c r="R1167" t="str">
        <f t="shared" si="201"/>
        <v>food trucks</v>
      </c>
      <c r="S1167" s="28">
        <f t="shared" si="202"/>
        <v>41792.00613425926</v>
      </c>
      <c r="T1167" s="28">
        <f t="shared" si="203"/>
        <v>41826.00613425926</v>
      </c>
      <c r="U1167">
        <f t="shared" si="204"/>
        <v>2014</v>
      </c>
      <c r="V1167" s="15">
        <f t="shared" si="205"/>
        <v>41792</v>
      </c>
      <c r="W1167" s="15">
        <f t="shared" si="206"/>
        <v>41826</v>
      </c>
      <c r="X1167" s="15">
        <v>41792</v>
      </c>
      <c r="Y1167" s="15">
        <v>41826</v>
      </c>
      <c r="Z1167" t="str">
        <f t="shared" si="207"/>
        <v>June</v>
      </c>
      <c r="AA1167" t="str">
        <f t="shared" si="208"/>
        <v>July</v>
      </c>
    </row>
    <row r="1168" spans="1:27" ht="45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14" t="s">
        <v>8221</v>
      </c>
      <c r="G1168" t="s">
        <v>8224</v>
      </c>
      <c r="H1168" t="s">
        <v>8246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98"/>
        <v>19.139999999999997</v>
      </c>
      <c r="P1168" s="6">
        <f t="shared" si="199"/>
        <v>358.875</v>
      </c>
      <c r="Q1168" t="str">
        <f t="shared" si="200"/>
        <v>food</v>
      </c>
      <c r="R1168" t="str">
        <f t="shared" si="201"/>
        <v>food trucks</v>
      </c>
      <c r="S1168" s="28">
        <f t="shared" si="202"/>
        <v>42150.277106481481</v>
      </c>
      <c r="T1168" s="28">
        <f t="shared" si="203"/>
        <v>42180.958333333336</v>
      </c>
      <c r="U1168">
        <f t="shared" si="204"/>
        <v>2015</v>
      </c>
      <c r="V1168" s="15">
        <f t="shared" si="205"/>
        <v>42150</v>
      </c>
      <c r="W1168" s="15">
        <f t="shared" si="206"/>
        <v>42180</v>
      </c>
      <c r="X1168" s="15">
        <v>42150</v>
      </c>
      <c r="Y1168" s="15">
        <v>42180</v>
      </c>
      <c r="Z1168" t="str">
        <f t="shared" si="207"/>
        <v>May</v>
      </c>
      <c r="AA1168" t="str">
        <f t="shared" si="208"/>
        <v>June</v>
      </c>
    </row>
    <row r="1169" spans="1:27" ht="45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14" t="s">
        <v>8221</v>
      </c>
      <c r="G1169" t="s">
        <v>8224</v>
      </c>
      <c r="H1169" t="s">
        <v>8246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98"/>
        <v>1.6316666666666666</v>
      </c>
      <c r="P1169" s="6">
        <f t="shared" si="199"/>
        <v>61.1875</v>
      </c>
      <c r="Q1169" t="str">
        <f t="shared" si="200"/>
        <v>food</v>
      </c>
      <c r="R1169" t="str">
        <f t="shared" si="201"/>
        <v>food trucks</v>
      </c>
      <c r="S1169" s="28">
        <f t="shared" si="202"/>
        <v>41863.526562499996</v>
      </c>
      <c r="T1169" s="28">
        <f t="shared" si="203"/>
        <v>41894.526562499996</v>
      </c>
      <c r="U1169">
        <f t="shared" si="204"/>
        <v>2014</v>
      </c>
      <c r="V1169" s="15">
        <f t="shared" si="205"/>
        <v>41863</v>
      </c>
      <c r="W1169" s="15">
        <f t="shared" si="206"/>
        <v>41894</v>
      </c>
      <c r="X1169" s="15">
        <v>41863</v>
      </c>
      <c r="Y1169" s="15">
        <v>41894</v>
      </c>
      <c r="Z1169" t="str">
        <f t="shared" si="207"/>
        <v>August</v>
      </c>
      <c r="AA1169" t="str">
        <f t="shared" si="208"/>
        <v>September</v>
      </c>
    </row>
    <row r="1170" spans="1:27" ht="45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14" t="s">
        <v>8221</v>
      </c>
      <c r="G1170" t="s">
        <v>8224</v>
      </c>
      <c r="H1170" t="s">
        <v>8246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98"/>
        <v>5.6666666666666661</v>
      </c>
      <c r="P1170" s="6">
        <f t="shared" si="199"/>
        <v>340</v>
      </c>
      <c r="Q1170" t="str">
        <f t="shared" si="200"/>
        <v>food</v>
      </c>
      <c r="R1170" t="str">
        <f t="shared" si="201"/>
        <v>food trucks</v>
      </c>
      <c r="S1170" s="28">
        <f t="shared" si="202"/>
        <v>42604.845659722218</v>
      </c>
      <c r="T1170" s="28">
        <f t="shared" si="203"/>
        <v>42634.845659722218</v>
      </c>
      <c r="U1170">
        <f t="shared" si="204"/>
        <v>2016</v>
      </c>
      <c r="V1170" s="15">
        <f t="shared" si="205"/>
        <v>42604</v>
      </c>
      <c r="W1170" s="15">
        <f t="shared" si="206"/>
        <v>42634</v>
      </c>
      <c r="X1170" s="15">
        <v>42604</v>
      </c>
      <c r="Y1170" s="15">
        <v>42634</v>
      </c>
      <c r="Z1170" t="str">
        <f t="shared" si="207"/>
        <v>August</v>
      </c>
      <c r="AA1170" t="str">
        <f t="shared" si="208"/>
        <v>September</v>
      </c>
    </row>
    <row r="1171" spans="1:27" ht="45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14" t="s">
        <v>8221</v>
      </c>
      <c r="G1171" t="s">
        <v>8224</v>
      </c>
      <c r="H1171" t="s">
        <v>8246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98"/>
        <v>0.16999999999999998</v>
      </c>
      <c r="P1171" s="6">
        <f t="shared" si="199"/>
        <v>5.666666666666667</v>
      </c>
      <c r="Q1171" t="str">
        <f t="shared" si="200"/>
        <v>food</v>
      </c>
      <c r="R1171" t="str">
        <f t="shared" si="201"/>
        <v>food trucks</v>
      </c>
      <c r="S1171" s="28">
        <f t="shared" si="202"/>
        <v>42027.145405092589</v>
      </c>
      <c r="T1171" s="28">
        <f t="shared" si="203"/>
        <v>42057.145405092589</v>
      </c>
      <c r="U1171">
        <f t="shared" si="204"/>
        <v>2015</v>
      </c>
      <c r="V1171" s="15">
        <f t="shared" si="205"/>
        <v>42027</v>
      </c>
      <c r="W1171" s="15">
        <f t="shared" si="206"/>
        <v>42057</v>
      </c>
      <c r="X1171" s="15">
        <v>42027</v>
      </c>
      <c r="Y1171" s="15">
        <v>42057</v>
      </c>
      <c r="Z1171" t="str">
        <f t="shared" si="207"/>
        <v>January</v>
      </c>
      <c r="AA1171" t="str">
        <f t="shared" si="208"/>
        <v>February</v>
      </c>
    </row>
    <row r="1172" spans="1:27" ht="45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14" t="s">
        <v>8221</v>
      </c>
      <c r="G1172" t="s">
        <v>8225</v>
      </c>
      <c r="H1172" t="s">
        <v>8247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98"/>
        <v>0.4</v>
      </c>
      <c r="P1172" s="6">
        <f t="shared" si="199"/>
        <v>50</v>
      </c>
      <c r="Q1172" t="str">
        <f t="shared" si="200"/>
        <v>food</v>
      </c>
      <c r="R1172" t="str">
        <f t="shared" si="201"/>
        <v>food trucks</v>
      </c>
      <c r="S1172" s="28">
        <f t="shared" si="202"/>
        <v>42124.684849537036</v>
      </c>
      <c r="T1172" s="28">
        <f t="shared" si="203"/>
        <v>42154.684849537036</v>
      </c>
      <c r="U1172">
        <f t="shared" si="204"/>
        <v>2015</v>
      </c>
      <c r="V1172" s="15">
        <f t="shared" si="205"/>
        <v>42124</v>
      </c>
      <c r="W1172" s="15">
        <f t="shared" si="206"/>
        <v>42154</v>
      </c>
      <c r="X1172" s="15">
        <v>42124</v>
      </c>
      <c r="Y1172" s="15">
        <v>42154</v>
      </c>
      <c r="Z1172" t="str">
        <f t="shared" si="207"/>
        <v>April</v>
      </c>
      <c r="AA1172" t="str">
        <f t="shared" si="208"/>
        <v>May</v>
      </c>
    </row>
    <row r="1173" spans="1:27" ht="3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14" t="s">
        <v>8221</v>
      </c>
      <c r="G1173" t="s">
        <v>8224</v>
      </c>
      <c r="H1173" t="s">
        <v>8246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98"/>
        <v>0.1</v>
      </c>
      <c r="P1173" s="6">
        <f t="shared" si="199"/>
        <v>25</v>
      </c>
      <c r="Q1173" t="str">
        <f t="shared" si="200"/>
        <v>food</v>
      </c>
      <c r="R1173" t="str">
        <f t="shared" si="201"/>
        <v>food trucks</v>
      </c>
      <c r="S1173" s="28">
        <f t="shared" si="202"/>
        <v>41938.596377314811</v>
      </c>
      <c r="T1173" s="28">
        <f t="shared" si="203"/>
        <v>41956.638043981475</v>
      </c>
      <c r="U1173">
        <f t="shared" si="204"/>
        <v>2014</v>
      </c>
      <c r="V1173" s="15">
        <f t="shared" si="205"/>
        <v>41938</v>
      </c>
      <c r="W1173" s="15">
        <f t="shared" si="206"/>
        <v>41956</v>
      </c>
      <c r="X1173" s="15">
        <v>41938</v>
      </c>
      <c r="Y1173" s="15">
        <v>41956</v>
      </c>
      <c r="Z1173" t="str">
        <f t="shared" si="207"/>
        <v>October</v>
      </c>
      <c r="AA1173" t="str">
        <f t="shared" si="208"/>
        <v>November</v>
      </c>
    </row>
    <row r="1174" spans="1:27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14" t="s">
        <v>8221</v>
      </c>
      <c r="G1174" t="s">
        <v>8224</v>
      </c>
      <c r="H1174" t="s">
        <v>8246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98"/>
        <v>0</v>
      </c>
      <c r="P1174" s="6" t="e">
        <f t="shared" si="199"/>
        <v>#DIV/0!</v>
      </c>
      <c r="Q1174" t="str">
        <f t="shared" si="200"/>
        <v>food</v>
      </c>
      <c r="R1174" t="str">
        <f t="shared" si="201"/>
        <v>food trucks</v>
      </c>
      <c r="S1174" s="28">
        <f t="shared" si="202"/>
        <v>41841.473981481475</v>
      </c>
      <c r="T1174" s="28">
        <f t="shared" si="203"/>
        <v>41871.473981481475</v>
      </c>
      <c r="U1174">
        <f t="shared" si="204"/>
        <v>2014</v>
      </c>
      <c r="V1174" s="15">
        <f t="shared" si="205"/>
        <v>41841</v>
      </c>
      <c r="W1174" s="15">
        <f t="shared" si="206"/>
        <v>41871</v>
      </c>
      <c r="X1174" s="15">
        <v>41841</v>
      </c>
      <c r="Y1174" s="15">
        <v>41871</v>
      </c>
      <c r="Z1174" t="str">
        <f t="shared" si="207"/>
        <v>July</v>
      </c>
      <c r="AA1174" t="str">
        <f t="shared" si="208"/>
        <v>August</v>
      </c>
    </row>
    <row r="1175" spans="1:27" ht="45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14" t="s">
        <v>8221</v>
      </c>
      <c r="G1175" t="s">
        <v>8224</v>
      </c>
      <c r="H1175" t="s">
        <v>8246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98"/>
        <v>2.4E-2</v>
      </c>
      <c r="P1175" s="6">
        <f t="shared" si="199"/>
        <v>30</v>
      </c>
      <c r="Q1175" t="str">
        <f t="shared" si="200"/>
        <v>food</v>
      </c>
      <c r="R1175" t="str">
        <f t="shared" si="201"/>
        <v>food trucks</v>
      </c>
      <c r="S1175" s="28">
        <f t="shared" si="202"/>
        <v>42183.97751157407</v>
      </c>
      <c r="T1175" s="28">
        <f t="shared" si="203"/>
        <v>42218.97751157407</v>
      </c>
      <c r="U1175">
        <f t="shared" si="204"/>
        <v>2015</v>
      </c>
      <c r="V1175" s="15">
        <f t="shared" si="205"/>
        <v>42183</v>
      </c>
      <c r="W1175" s="15">
        <f t="shared" si="206"/>
        <v>42218</v>
      </c>
      <c r="X1175" s="15">
        <v>42183</v>
      </c>
      <c r="Y1175" s="15">
        <v>42218</v>
      </c>
      <c r="Z1175" t="str">
        <f t="shared" si="207"/>
        <v>June</v>
      </c>
      <c r="AA1175" t="str">
        <f t="shared" si="208"/>
        <v>August</v>
      </c>
    </row>
    <row r="1176" spans="1:27" ht="45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14" t="s">
        <v>8221</v>
      </c>
      <c r="G1176" t="s">
        <v>8224</v>
      </c>
      <c r="H1176" t="s">
        <v>8246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98"/>
        <v>5.9066666666666672</v>
      </c>
      <c r="P1176" s="6">
        <f t="shared" si="199"/>
        <v>46.631578947368418</v>
      </c>
      <c r="Q1176" t="str">
        <f t="shared" si="200"/>
        <v>food</v>
      </c>
      <c r="R1176" t="str">
        <f t="shared" si="201"/>
        <v>food trucks</v>
      </c>
      <c r="S1176" s="28">
        <f t="shared" si="202"/>
        <v>42468.633414351854</v>
      </c>
      <c r="T1176" s="28">
        <f t="shared" si="203"/>
        <v>42498.633414351854</v>
      </c>
      <c r="U1176">
        <f t="shared" si="204"/>
        <v>2016</v>
      </c>
      <c r="V1176" s="15">
        <f t="shared" si="205"/>
        <v>42468</v>
      </c>
      <c r="W1176" s="15">
        <f t="shared" si="206"/>
        <v>42498</v>
      </c>
      <c r="X1176" s="15">
        <v>42468</v>
      </c>
      <c r="Y1176" s="15">
        <v>42498</v>
      </c>
      <c r="Z1176" t="str">
        <f t="shared" si="207"/>
        <v>April</v>
      </c>
      <c r="AA1176" t="str">
        <f t="shared" si="208"/>
        <v>May</v>
      </c>
    </row>
    <row r="1177" spans="1:27" ht="45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14" t="s">
        <v>8221</v>
      </c>
      <c r="G1177" t="s">
        <v>8224</v>
      </c>
      <c r="H1177" t="s">
        <v>8246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98"/>
        <v>2.9250000000000003</v>
      </c>
      <c r="P1177" s="6">
        <f t="shared" si="199"/>
        <v>65</v>
      </c>
      <c r="Q1177" t="str">
        <f t="shared" si="200"/>
        <v>food</v>
      </c>
      <c r="R1177" t="str">
        <f t="shared" si="201"/>
        <v>food trucks</v>
      </c>
      <c r="S1177" s="28">
        <f t="shared" si="202"/>
        <v>42170.520127314812</v>
      </c>
      <c r="T1177" s="28">
        <f t="shared" si="203"/>
        <v>42200.520127314812</v>
      </c>
      <c r="U1177">
        <f t="shared" si="204"/>
        <v>2015</v>
      </c>
      <c r="V1177" s="15">
        <f t="shared" si="205"/>
        <v>42170</v>
      </c>
      <c r="W1177" s="15">
        <f t="shared" si="206"/>
        <v>42200</v>
      </c>
      <c r="X1177" s="15">
        <v>42170</v>
      </c>
      <c r="Y1177" s="15">
        <v>42200</v>
      </c>
      <c r="Z1177" t="str">
        <f t="shared" si="207"/>
        <v>June</v>
      </c>
      <c r="AA1177" t="str">
        <f t="shared" si="208"/>
        <v>July</v>
      </c>
    </row>
    <row r="1178" spans="1:27" ht="60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14" t="s">
        <v>8221</v>
      </c>
      <c r="G1178" t="s">
        <v>8226</v>
      </c>
      <c r="H1178" t="s">
        <v>8248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98"/>
        <v>5.7142857142857143E-3</v>
      </c>
      <c r="P1178" s="6">
        <f t="shared" si="199"/>
        <v>10</v>
      </c>
      <c r="Q1178" t="str">
        <f t="shared" si="200"/>
        <v>food</v>
      </c>
      <c r="R1178" t="str">
        <f t="shared" si="201"/>
        <v>food trucks</v>
      </c>
      <c r="S1178" s="28">
        <f t="shared" si="202"/>
        <v>42745.811319444438</v>
      </c>
      <c r="T1178" s="28">
        <f t="shared" si="203"/>
        <v>42800.333333333336</v>
      </c>
      <c r="U1178">
        <f t="shared" si="204"/>
        <v>2017</v>
      </c>
      <c r="V1178" s="15">
        <f t="shared" si="205"/>
        <v>42745</v>
      </c>
      <c r="W1178" s="15">
        <f t="shared" si="206"/>
        <v>42800</v>
      </c>
      <c r="X1178" s="15">
        <v>42745</v>
      </c>
      <c r="Y1178" s="15">
        <v>42800</v>
      </c>
      <c r="Z1178" t="str">
        <f t="shared" si="207"/>
        <v>January</v>
      </c>
      <c r="AA1178" t="str">
        <f t="shared" si="208"/>
        <v>March</v>
      </c>
    </row>
    <row r="1179" spans="1:27" ht="45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14" t="s">
        <v>8221</v>
      </c>
      <c r="G1179" t="s">
        <v>8225</v>
      </c>
      <c r="H1179" t="s">
        <v>8247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98"/>
        <v>0</v>
      </c>
      <c r="P1179" s="6" t="e">
        <f t="shared" si="199"/>
        <v>#DIV/0!</v>
      </c>
      <c r="Q1179" t="str">
        <f t="shared" si="200"/>
        <v>food</v>
      </c>
      <c r="R1179" t="str">
        <f t="shared" si="201"/>
        <v>food trucks</v>
      </c>
      <c r="S1179" s="28">
        <f t="shared" si="202"/>
        <v>41897.452499999999</v>
      </c>
      <c r="T1179" s="28">
        <f t="shared" si="203"/>
        <v>41927.452499999999</v>
      </c>
      <c r="U1179">
        <f t="shared" si="204"/>
        <v>2014</v>
      </c>
      <c r="V1179" s="15">
        <f t="shared" si="205"/>
        <v>41897</v>
      </c>
      <c r="W1179" s="15">
        <f t="shared" si="206"/>
        <v>41927</v>
      </c>
      <c r="X1179" s="15">
        <v>41897</v>
      </c>
      <c r="Y1179" s="15">
        <v>41927</v>
      </c>
      <c r="Z1179" t="str">
        <f t="shared" si="207"/>
        <v>September</v>
      </c>
      <c r="AA1179" t="str">
        <f t="shared" si="208"/>
        <v>October</v>
      </c>
    </row>
    <row r="1180" spans="1:27" ht="45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14" t="s">
        <v>8221</v>
      </c>
      <c r="G1180" t="s">
        <v>8224</v>
      </c>
      <c r="H1180" t="s">
        <v>8246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98"/>
        <v>6.6666666666666671E-3</v>
      </c>
      <c r="P1180" s="6">
        <f t="shared" si="199"/>
        <v>5</v>
      </c>
      <c r="Q1180" t="str">
        <f t="shared" si="200"/>
        <v>food</v>
      </c>
      <c r="R1180" t="str">
        <f t="shared" si="201"/>
        <v>food trucks</v>
      </c>
      <c r="S1180" s="28">
        <f t="shared" si="202"/>
        <v>41837.69736111111</v>
      </c>
      <c r="T1180" s="28">
        <f t="shared" si="203"/>
        <v>41867.69736111111</v>
      </c>
      <c r="U1180">
        <f t="shared" si="204"/>
        <v>2014</v>
      </c>
      <c r="V1180" s="15">
        <f t="shared" si="205"/>
        <v>41837</v>
      </c>
      <c r="W1180" s="15">
        <f t="shared" si="206"/>
        <v>41867</v>
      </c>
      <c r="X1180" s="15">
        <v>41837</v>
      </c>
      <c r="Y1180" s="15">
        <v>41867</v>
      </c>
      <c r="Z1180" t="str">
        <f t="shared" si="207"/>
        <v>July</v>
      </c>
      <c r="AA1180" t="str">
        <f t="shared" si="208"/>
        <v>August</v>
      </c>
    </row>
    <row r="1181" spans="1:27" ht="45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14" t="s">
        <v>8221</v>
      </c>
      <c r="G1181" t="s">
        <v>8229</v>
      </c>
      <c r="H1181" t="s">
        <v>8251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98"/>
        <v>5.3333333333333339</v>
      </c>
      <c r="P1181" s="6">
        <f t="shared" si="199"/>
        <v>640</v>
      </c>
      <c r="Q1181" t="str">
        <f t="shared" si="200"/>
        <v>food</v>
      </c>
      <c r="R1181" t="str">
        <f t="shared" si="201"/>
        <v>food trucks</v>
      </c>
      <c r="S1181" s="28">
        <f t="shared" si="202"/>
        <v>42275.511886574073</v>
      </c>
      <c r="T1181" s="28">
        <f t="shared" si="203"/>
        <v>42305.511886574073</v>
      </c>
      <c r="U1181">
        <f t="shared" si="204"/>
        <v>2015</v>
      </c>
      <c r="V1181" s="15">
        <f t="shared" si="205"/>
        <v>42275</v>
      </c>
      <c r="W1181" s="15">
        <f t="shared" si="206"/>
        <v>42305</v>
      </c>
      <c r="X1181" s="15">
        <v>42275</v>
      </c>
      <c r="Y1181" s="15">
        <v>42305</v>
      </c>
      <c r="Z1181" t="str">
        <f t="shared" si="207"/>
        <v>September</v>
      </c>
      <c r="AA1181" t="str">
        <f t="shared" si="208"/>
        <v>October</v>
      </c>
    </row>
    <row r="1182" spans="1:27" ht="30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14" t="s">
        <v>8221</v>
      </c>
      <c r="G1182" t="s">
        <v>8224</v>
      </c>
      <c r="H1182" t="s">
        <v>8246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98"/>
        <v>11.75</v>
      </c>
      <c r="P1182" s="6">
        <f t="shared" si="199"/>
        <v>69.117647058823536</v>
      </c>
      <c r="Q1182" t="str">
        <f t="shared" si="200"/>
        <v>food</v>
      </c>
      <c r="R1182" t="str">
        <f t="shared" si="201"/>
        <v>food trucks</v>
      </c>
      <c r="S1182" s="28">
        <f t="shared" si="202"/>
        <v>41781.598541666666</v>
      </c>
      <c r="T1182" s="28">
        <f t="shared" si="203"/>
        <v>41818.598541666666</v>
      </c>
      <c r="U1182">
        <f t="shared" si="204"/>
        <v>2014</v>
      </c>
      <c r="V1182" s="15">
        <f t="shared" si="205"/>
        <v>41781</v>
      </c>
      <c r="W1182" s="15">
        <f t="shared" si="206"/>
        <v>41818</v>
      </c>
      <c r="X1182" s="15">
        <v>41781</v>
      </c>
      <c r="Y1182" s="15">
        <v>41818</v>
      </c>
      <c r="Z1182" t="str">
        <f t="shared" si="207"/>
        <v>May</v>
      </c>
      <c r="AA1182" t="str">
        <f t="shared" si="208"/>
        <v>June</v>
      </c>
    </row>
    <row r="1183" spans="1:27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14" t="s">
        <v>8221</v>
      </c>
      <c r="G1183" t="s">
        <v>8224</v>
      </c>
      <c r="H1183" t="s">
        <v>8246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98"/>
        <v>8.0000000000000002E-3</v>
      </c>
      <c r="P1183" s="6">
        <f t="shared" si="199"/>
        <v>1.3333333333333333</v>
      </c>
      <c r="Q1183" t="str">
        <f t="shared" si="200"/>
        <v>food</v>
      </c>
      <c r="R1183" t="str">
        <f t="shared" si="201"/>
        <v>food trucks</v>
      </c>
      <c r="S1183" s="28">
        <f t="shared" si="202"/>
        <v>42034.131030092591</v>
      </c>
      <c r="T1183" s="28">
        <f t="shared" si="203"/>
        <v>42064.131030092591</v>
      </c>
      <c r="U1183">
        <f t="shared" si="204"/>
        <v>2015</v>
      </c>
      <c r="V1183" s="15">
        <f t="shared" si="205"/>
        <v>42034</v>
      </c>
      <c r="W1183" s="15">
        <f t="shared" si="206"/>
        <v>42064</v>
      </c>
      <c r="X1183" s="15">
        <v>42034</v>
      </c>
      <c r="Y1183" s="15">
        <v>42064</v>
      </c>
      <c r="Z1183" t="str">
        <f t="shared" si="207"/>
        <v>January</v>
      </c>
      <c r="AA1183" t="str">
        <f t="shared" si="208"/>
        <v>March</v>
      </c>
    </row>
    <row r="1184" spans="1:27" ht="45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14" t="s">
        <v>8221</v>
      </c>
      <c r="G1184" t="s">
        <v>8224</v>
      </c>
      <c r="H1184" t="s">
        <v>8246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98"/>
        <v>4.2</v>
      </c>
      <c r="P1184" s="6">
        <f t="shared" si="199"/>
        <v>10.5</v>
      </c>
      <c r="Q1184" t="str">
        <f t="shared" si="200"/>
        <v>food</v>
      </c>
      <c r="R1184" t="str">
        <f t="shared" si="201"/>
        <v>food trucks</v>
      </c>
      <c r="S1184" s="28">
        <f t="shared" si="202"/>
        <v>42728.619074074071</v>
      </c>
      <c r="T1184" s="28">
        <f t="shared" si="203"/>
        <v>42747.487499999996</v>
      </c>
      <c r="U1184">
        <f t="shared" si="204"/>
        <v>2016</v>
      </c>
      <c r="V1184" s="15">
        <f t="shared" si="205"/>
        <v>42728</v>
      </c>
      <c r="W1184" s="15">
        <f t="shared" si="206"/>
        <v>42747</v>
      </c>
      <c r="X1184" s="15">
        <v>42728</v>
      </c>
      <c r="Y1184" s="15">
        <v>42747</v>
      </c>
      <c r="Z1184" t="str">
        <f t="shared" si="207"/>
        <v>December</v>
      </c>
      <c r="AA1184" t="str">
        <f t="shared" si="208"/>
        <v>January</v>
      </c>
    </row>
    <row r="1185" spans="1:27" ht="45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14" t="s">
        <v>8221</v>
      </c>
      <c r="G1185" t="s">
        <v>8224</v>
      </c>
      <c r="H1185" t="s">
        <v>8246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98"/>
        <v>4</v>
      </c>
      <c r="P1185" s="6">
        <f t="shared" si="199"/>
        <v>33.333333333333336</v>
      </c>
      <c r="Q1185" t="str">
        <f t="shared" si="200"/>
        <v>food</v>
      </c>
      <c r="R1185" t="str">
        <f t="shared" si="201"/>
        <v>food trucks</v>
      </c>
      <c r="S1185" s="28">
        <f t="shared" si="202"/>
        <v>42656.653043981474</v>
      </c>
      <c r="T1185" s="28">
        <f t="shared" si="203"/>
        <v>42675.957638888889</v>
      </c>
      <c r="U1185">
        <f t="shared" si="204"/>
        <v>2016</v>
      </c>
      <c r="V1185" s="15">
        <f t="shared" si="205"/>
        <v>42656</v>
      </c>
      <c r="W1185" s="15">
        <f t="shared" si="206"/>
        <v>42675</v>
      </c>
      <c r="X1185" s="15">
        <v>42656</v>
      </c>
      <c r="Y1185" s="15">
        <v>42675</v>
      </c>
      <c r="Z1185" t="str">
        <f t="shared" si="207"/>
        <v>October</v>
      </c>
      <c r="AA1185" t="str">
        <f t="shared" si="208"/>
        <v>November</v>
      </c>
    </row>
    <row r="1186" spans="1:27" ht="45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14" t="s">
        <v>8219</v>
      </c>
      <c r="G1186" t="s">
        <v>8225</v>
      </c>
      <c r="H1186" t="s">
        <v>8247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98"/>
        <v>104.93636363636362</v>
      </c>
      <c r="P1186" s="6">
        <f t="shared" si="199"/>
        <v>61.562666666666665</v>
      </c>
      <c r="Q1186" t="str">
        <f t="shared" si="200"/>
        <v>photography</v>
      </c>
      <c r="R1186" t="str">
        <f t="shared" si="201"/>
        <v>photobooks</v>
      </c>
      <c r="S1186" s="28">
        <f t="shared" si="202"/>
        <v>42741.391331018516</v>
      </c>
      <c r="T1186" s="28">
        <f t="shared" si="203"/>
        <v>42772.391331018516</v>
      </c>
      <c r="U1186">
        <f t="shared" si="204"/>
        <v>2017</v>
      </c>
      <c r="V1186" s="15">
        <f t="shared" si="205"/>
        <v>42741</v>
      </c>
      <c r="W1186" s="15">
        <f t="shared" si="206"/>
        <v>42772</v>
      </c>
      <c r="X1186" s="15">
        <v>42741</v>
      </c>
      <c r="Y1186" s="15">
        <v>42772</v>
      </c>
      <c r="Z1186" t="str">
        <f t="shared" si="207"/>
        <v>January</v>
      </c>
      <c r="AA1186" t="str">
        <f t="shared" si="208"/>
        <v>February</v>
      </c>
    </row>
    <row r="1187" spans="1:27" ht="45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14" t="s">
        <v>8219</v>
      </c>
      <c r="G1187" t="s">
        <v>8224</v>
      </c>
      <c r="H1187" t="s">
        <v>8246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98"/>
        <v>105.44</v>
      </c>
      <c r="P1187" s="6">
        <f t="shared" si="199"/>
        <v>118.73873873873873</v>
      </c>
      <c r="Q1187" t="str">
        <f t="shared" si="200"/>
        <v>photography</v>
      </c>
      <c r="R1187" t="str">
        <f t="shared" si="201"/>
        <v>photobooks</v>
      </c>
      <c r="S1187" s="28">
        <f t="shared" si="202"/>
        <v>42130.656817129631</v>
      </c>
      <c r="T1187" s="28">
        <f t="shared" si="203"/>
        <v>42162.958333333336</v>
      </c>
      <c r="U1187">
        <f t="shared" si="204"/>
        <v>2015</v>
      </c>
      <c r="V1187" s="15">
        <f t="shared" si="205"/>
        <v>42130</v>
      </c>
      <c r="W1187" s="15">
        <f t="shared" si="206"/>
        <v>42162</v>
      </c>
      <c r="X1187" s="15">
        <v>42130</v>
      </c>
      <c r="Y1187" s="15">
        <v>42162</v>
      </c>
      <c r="Z1187" t="str">
        <f t="shared" si="207"/>
        <v>May</v>
      </c>
      <c r="AA1187" t="str">
        <f t="shared" si="208"/>
        <v>June</v>
      </c>
    </row>
    <row r="1188" spans="1:27" ht="45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14" t="s">
        <v>8219</v>
      </c>
      <c r="G1188" t="s">
        <v>8225</v>
      </c>
      <c r="H1188" t="s">
        <v>8247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98"/>
        <v>106.73333333333332</v>
      </c>
      <c r="P1188" s="6">
        <f t="shared" si="199"/>
        <v>65.081300813008127</v>
      </c>
      <c r="Q1188" t="str">
        <f t="shared" si="200"/>
        <v>photography</v>
      </c>
      <c r="R1188" t="str">
        <f t="shared" si="201"/>
        <v>photobooks</v>
      </c>
      <c r="S1188" s="28">
        <f t="shared" si="202"/>
        <v>42123.655034722215</v>
      </c>
      <c r="T1188" s="28">
        <f t="shared" si="203"/>
        <v>42156.737499999996</v>
      </c>
      <c r="U1188">
        <f t="shared" si="204"/>
        <v>2015</v>
      </c>
      <c r="V1188" s="15">
        <f t="shared" si="205"/>
        <v>42123</v>
      </c>
      <c r="W1188" s="15">
        <f t="shared" si="206"/>
        <v>42156</v>
      </c>
      <c r="X1188" s="15">
        <v>42123</v>
      </c>
      <c r="Y1188" s="15">
        <v>42156</v>
      </c>
      <c r="Z1188" t="str">
        <f t="shared" si="207"/>
        <v>April</v>
      </c>
      <c r="AA1188" t="str">
        <f t="shared" si="208"/>
        <v>June</v>
      </c>
    </row>
    <row r="1189" spans="1:27" ht="45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14" t="s">
        <v>8219</v>
      </c>
      <c r="G1189" t="s">
        <v>8224</v>
      </c>
      <c r="H1189" t="s">
        <v>8246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98"/>
        <v>104.12571428571428</v>
      </c>
      <c r="P1189" s="6">
        <f t="shared" si="199"/>
        <v>130.15714285714284</v>
      </c>
      <c r="Q1189" t="str">
        <f t="shared" si="200"/>
        <v>photography</v>
      </c>
      <c r="R1189" t="str">
        <f t="shared" si="201"/>
        <v>photobooks</v>
      </c>
      <c r="S1189" s="28">
        <f t="shared" si="202"/>
        <v>42109.686608796292</v>
      </c>
      <c r="T1189" s="28">
        <f t="shared" si="203"/>
        <v>42141.541666666664</v>
      </c>
      <c r="U1189">
        <f t="shared" si="204"/>
        <v>2015</v>
      </c>
      <c r="V1189" s="15">
        <f t="shared" si="205"/>
        <v>42109</v>
      </c>
      <c r="W1189" s="15">
        <f t="shared" si="206"/>
        <v>42141</v>
      </c>
      <c r="X1189" s="15">
        <v>42109</v>
      </c>
      <c r="Y1189" s="15">
        <v>42141</v>
      </c>
      <c r="Z1189" t="str">
        <f t="shared" si="207"/>
        <v>April</v>
      </c>
      <c r="AA1189" t="str">
        <f t="shared" si="208"/>
        <v>May</v>
      </c>
    </row>
    <row r="1190" spans="1:27" ht="45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14" t="s">
        <v>8219</v>
      </c>
      <c r="G1190" t="s">
        <v>8229</v>
      </c>
      <c r="H1190" t="s">
        <v>8251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98"/>
        <v>160.54999999999998</v>
      </c>
      <c r="P1190" s="6">
        <f t="shared" si="199"/>
        <v>37.776470588235291</v>
      </c>
      <c r="Q1190" t="str">
        <f t="shared" si="200"/>
        <v>photography</v>
      </c>
      <c r="R1190" t="str">
        <f t="shared" si="201"/>
        <v>photobooks</v>
      </c>
      <c r="S1190" s="28">
        <f t="shared" si="202"/>
        <v>42711.492361111108</v>
      </c>
      <c r="T1190" s="28">
        <f t="shared" si="203"/>
        <v>42732.492361111108</v>
      </c>
      <c r="U1190">
        <f t="shared" si="204"/>
        <v>2016</v>
      </c>
      <c r="V1190" s="15">
        <f t="shared" si="205"/>
        <v>42711</v>
      </c>
      <c r="W1190" s="15">
        <f t="shared" si="206"/>
        <v>42732</v>
      </c>
      <c r="X1190" s="15">
        <v>42711</v>
      </c>
      <c r="Y1190" s="15">
        <v>42732</v>
      </c>
      <c r="Z1190" t="str">
        <f t="shared" si="207"/>
        <v>December</v>
      </c>
      <c r="AA1190" t="str">
        <f t="shared" si="208"/>
        <v>December</v>
      </c>
    </row>
    <row r="1191" spans="1:27" ht="45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14" t="s">
        <v>8219</v>
      </c>
      <c r="G1191" t="s">
        <v>8224</v>
      </c>
      <c r="H1191" t="s">
        <v>8246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98"/>
        <v>107.77777777777777</v>
      </c>
      <c r="P1191" s="6">
        <f t="shared" si="199"/>
        <v>112.79069767441861</v>
      </c>
      <c r="Q1191" t="str">
        <f t="shared" si="200"/>
        <v>photography</v>
      </c>
      <c r="R1191" t="str">
        <f t="shared" si="201"/>
        <v>photobooks</v>
      </c>
      <c r="S1191" s="28">
        <f t="shared" si="202"/>
        <v>42529.770775462959</v>
      </c>
      <c r="T1191" s="28">
        <f t="shared" si="203"/>
        <v>42550.770775462959</v>
      </c>
      <c r="U1191">
        <f t="shared" si="204"/>
        <v>2016</v>
      </c>
      <c r="V1191" s="15">
        <f t="shared" si="205"/>
        <v>42529</v>
      </c>
      <c r="W1191" s="15">
        <f t="shared" si="206"/>
        <v>42550</v>
      </c>
      <c r="X1191" s="15">
        <v>42529</v>
      </c>
      <c r="Y1191" s="15">
        <v>42550</v>
      </c>
      <c r="Z1191" t="str">
        <f t="shared" si="207"/>
        <v>June</v>
      </c>
      <c r="AA1191" t="str">
        <f t="shared" si="208"/>
        <v>June</v>
      </c>
    </row>
    <row r="1192" spans="1:27" ht="30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14" t="s">
        <v>8219</v>
      </c>
      <c r="G1192" t="s">
        <v>8224</v>
      </c>
      <c r="H1192" t="s">
        <v>8246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98"/>
        <v>135</v>
      </c>
      <c r="P1192" s="6">
        <f t="shared" si="199"/>
        <v>51.92307692307692</v>
      </c>
      <c r="Q1192" t="str">
        <f t="shared" si="200"/>
        <v>photography</v>
      </c>
      <c r="R1192" t="str">
        <f t="shared" si="201"/>
        <v>photobooks</v>
      </c>
      <c r="S1192" s="28">
        <f t="shared" si="202"/>
        <v>41852.457465277774</v>
      </c>
      <c r="T1192" s="28">
        <f t="shared" si="203"/>
        <v>41882.457465277774</v>
      </c>
      <c r="U1192">
        <f t="shared" si="204"/>
        <v>2014</v>
      </c>
      <c r="V1192" s="15">
        <f t="shared" si="205"/>
        <v>41852</v>
      </c>
      <c r="W1192" s="15">
        <f t="shared" si="206"/>
        <v>41882</v>
      </c>
      <c r="X1192" s="15">
        <v>41852</v>
      </c>
      <c r="Y1192" s="15">
        <v>41882</v>
      </c>
      <c r="Z1192" t="str">
        <f t="shared" si="207"/>
        <v>August</v>
      </c>
      <c r="AA1192" t="str">
        <f t="shared" si="208"/>
        <v>August</v>
      </c>
    </row>
    <row r="1193" spans="1:27" ht="45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14" t="s">
        <v>8219</v>
      </c>
      <c r="G1193" t="s">
        <v>8224</v>
      </c>
      <c r="H1193" t="s">
        <v>8246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98"/>
        <v>109.07407407407408</v>
      </c>
      <c r="P1193" s="6">
        <f t="shared" si="199"/>
        <v>89.242424242424249</v>
      </c>
      <c r="Q1193" t="str">
        <f t="shared" si="200"/>
        <v>photography</v>
      </c>
      <c r="R1193" t="str">
        <f t="shared" si="201"/>
        <v>photobooks</v>
      </c>
      <c r="S1193" s="28">
        <f t="shared" si="202"/>
        <v>42419.395370370366</v>
      </c>
      <c r="T1193" s="28">
        <f t="shared" si="203"/>
        <v>42449.353703703702</v>
      </c>
      <c r="U1193">
        <f t="shared" si="204"/>
        <v>2016</v>
      </c>
      <c r="V1193" s="15">
        <f t="shared" si="205"/>
        <v>42419</v>
      </c>
      <c r="W1193" s="15">
        <f t="shared" si="206"/>
        <v>42449</v>
      </c>
      <c r="X1193" s="15">
        <v>42419</v>
      </c>
      <c r="Y1193" s="15">
        <v>42449</v>
      </c>
      <c r="Z1193" t="str">
        <f t="shared" si="207"/>
        <v>February</v>
      </c>
      <c r="AA1193" t="str">
        <f t="shared" si="208"/>
        <v>March</v>
      </c>
    </row>
    <row r="1194" spans="1:27" ht="30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14" t="s">
        <v>8219</v>
      </c>
      <c r="G1194" t="s">
        <v>8225</v>
      </c>
      <c r="H1194" t="s">
        <v>8247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98"/>
        <v>290</v>
      </c>
      <c r="P1194" s="6">
        <f t="shared" si="199"/>
        <v>19.333333333333332</v>
      </c>
      <c r="Q1194" t="str">
        <f t="shared" si="200"/>
        <v>photography</v>
      </c>
      <c r="R1194" t="str">
        <f t="shared" si="201"/>
        <v>photobooks</v>
      </c>
      <c r="S1194" s="28">
        <f t="shared" si="202"/>
        <v>42747.298356481479</v>
      </c>
      <c r="T1194" s="28">
        <f t="shared" si="203"/>
        <v>42777.298356481479</v>
      </c>
      <c r="U1194">
        <f t="shared" si="204"/>
        <v>2017</v>
      </c>
      <c r="V1194" s="15">
        <f t="shared" si="205"/>
        <v>42747</v>
      </c>
      <c r="W1194" s="15">
        <f t="shared" si="206"/>
        <v>42777</v>
      </c>
      <c r="X1194" s="15">
        <v>42747</v>
      </c>
      <c r="Y1194" s="15">
        <v>42777</v>
      </c>
      <c r="Z1194" t="str">
        <f t="shared" si="207"/>
        <v>January</v>
      </c>
      <c r="AA1194" t="str">
        <f t="shared" si="208"/>
        <v>February</v>
      </c>
    </row>
    <row r="1195" spans="1:27" ht="45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14" t="s">
        <v>8219</v>
      </c>
      <c r="G1195" t="s">
        <v>8224</v>
      </c>
      <c r="H1195" t="s">
        <v>8246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98"/>
        <v>103.95714285714286</v>
      </c>
      <c r="P1195" s="6">
        <f t="shared" si="199"/>
        <v>79.967032967032964</v>
      </c>
      <c r="Q1195" t="str">
        <f t="shared" si="200"/>
        <v>photography</v>
      </c>
      <c r="R1195" t="str">
        <f t="shared" si="201"/>
        <v>photobooks</v>
      </c>
      <c r="S1195" s="28">
        <f t="shared" si="202"/>
        <v>42409.567743055552</v>
      </c>
      <c r="T1195" s="28">
        <f t="shared" si="203"/>
        <v>42469.526076388887</v>
      </c>
      <c r="U1195">
        <f t="shared" si="204"/>
        <v>2016</v>
      </c>
      <c r="V1195" s="15">
        <f t="shared" si="205"/>
        <v>42409</v>
      </c>
      <c r="W1195" s="15">
        <f t="shared" si="206"/>
        <v>42469</v>
      </c>
      <c r="X1195" s="15">
        <v>42409</v>
      </c>
      <c r="Y1195" s="15">
        <v>42469</v>
      </c>
      <c r="Z1195" t="str">
        <f t="shared" si="207"/>
        <v>February</v>
      </c>
      <c r="AA1195" t="str">
        <f t="shared" si="208"/>
        <v>April</v>
      </c>
    </row>
    <row r="1196" spans="1:27" ht="45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14" t="s">
        <v>8219</v>
      </c>
      <c r="G1196" t="s">
        <v>8241</v>
      </c>
      <c r="H1196" t="s">
        <v>8249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98"/>
        <v>322.24</v>
      </c>
      <c r="P1196" s="6">
        <f t="shared" si="199"/>
        <v>56.414565826330531</v>
      </c>
      <c r="Q1196" t="str">
        <f t="shared" si="200"/>
        <v>photography</v>
      </c>
      <c r="R1196" t="str">
        <f t="shared" si="201"/>
        <v>photobooks</v>
      </c>
      <c r="S1196" s="28">
        <f t="shared" si="202"/>
        <v>42072.27984953703</v>
      </c>
      <c r="T1196" s="28">
        <f t="shared" si="203"/>
        <v>42102.27984953703</v>
      </c>
      <c r="U1196">
        <f t="shared" si="204"/>
        <v>2015</v>
      </c>
      <c r="V1196" s="15">
        <f t="shared" si="205"/>
        <v>42072</v>
      </c>
      <c r="W1196" s="15">
        <f t="shared" si="206"/>
        <v>42102</v>
      </c>
      <c r="X1196" s="15">
        <v>42072</v>
      </c>
      <c r="Y1196" s="15">
        <v>42102</v>
      </c>
      <c r="Z1196" t="str">
        <f t="shared" si="207"/>
        <v>March</v>
      </c>
      <c r="AA1196" t="str">
        <f t="shared" si="208"/>
        <v>April</v>
      </c>
    </row>
    <row r="1197" spans="1:27" ht="60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14" t="s">
        <v>8219</v>
      </c>
      <c r="G1197" t="s">
        <v>8237</v>
      </c>
      <c r="H1197" t="s">
        <v>8249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98"/>
        <v>135</v>
      </c>
      <c r="P1197" s="6">
        <f t="shared" si="199"/>
        <v>79.411764705882348</v>
      </c>
      <c r="Q1197" t="str">
        <f t="shared" si="200"/>
        <v>photography</v>
      </c>
      <c r="R1197" t="str">
        <f t="shared" si="201"/>
        <v>photobooks</v>
      </c>
      <c r="S1197" s="28">
        <f t="shared" si="202"/>
        <v>42298.139502314814</v>
      </c>
      <c r="T1197" s="28">
        <f t="shared" si="203"/>
        <v>42358.166666666664</v>
      </c>
      <c r="U1197">
        <f t="shared" si="204"/>
        <v>2015</v>
      </c>
      <c r="V1197" s="15">
        <f t="shared" si="205"/>
        <v>42298</v>
      </c>
      <c r="W1197" s="15">
        <f t="shared" si="206"/>
        <v>42358</v>
      </c>
      <c r="X1197" s="15">
        <v>42298</v>
      </c>
      <c r="Y1197" s="15">
        <v>42358</v>
      </c>
      <c r="Z1197" t="str">
        <f t="shared" si="207"/>
        <v>October</v>
      </c>
      <c r="AA1197" t="str">
        <f t="shared" si="208"/>
        <v>December</v>
      </c>
    </row>
    <row r="1198" spans="1:27" ht="30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14" t="s">
        <v>8219</v>
      </c>
      <c r="G1198" t="s">
        <v>8225</v>
      </c>
      <c r="H1198" t="s">
        <v>8247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98"/>
        <v>269.91034482758624</v>
      </c>
      <c r="P1198" s="6">
        <f t="shared" si="199"/>
        <v>76.439453125</v>
      </c>
      <c r="Q1198" t="str">
        <f t="shared" si="200"/>
        <v>photography</v>
      </c>
      <c r="R1198" t="str">
        <f t="shared" si="201"/>
        <v>photobooks</v>
      </c>
      <c r="S1198" s="28">
        <f t="shared" si="202"/>
        <v>42326.610405092586</v>
      </c>
      <c r="T1198" s="28">
        <f t="shared" si="203"/>
        <v>42356.610405092586</v>
      </c>
      <c r="U1198">
        <f t="shared" si="204"/>
        <v>2015</v>
      </c>
      <c r="V1198" s="15">
        <f t="shared" si="205"/>
        <v>42326</v>
      </c>
      <c r="W1198" s="15">
        <f t="shared" si="206"/>
        <v>42356</v>
      </c>
      <c r="X1198" s="15">
        <v>42326</v>
      </c>
      <c r="Y1198" s="15">
        <v>42356</v>
      </c>
      <c r="Z1198" t="str">
        <f t="shared" si="207"/>
        <v>November</v>
      </c>
      <c r="AA1198" t="str">
        <f t="shared" si="208"/>
        <v>December</v>
      </c>
    </row>
    <row r="1199" spans="1:27" ht="45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14" t="s">
        <v>8219</v>
      </c>
      <c r="G1199" t="s">
        <v>8224</v>
      </c>
      <c r="H1199" t="s">
        <v>8246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98"/>
        <v>253.29333333333332</v>
      </c>
      <c r="P1199" s="6">
        <f t="shared" si="199"/>
        <v>121</v>
      </c>
      <c r="Q1199" t="str">
        <f t="shared" si="200"/>
        <v>photography</v>
      </c>
      <c r="R1199" t="str">
        <f t="shared" si="201"/>
        <v>photobooks</v>
      </c>
      <c r="S1199" s="28">
        <f t="shared" si="202"/>
        <v>42503.456412037034</v>
      </c>
      <c r="T1199" s="28">
        <f t="shared" si="203"/>
        <v>42534.040972222218</v>
      </c>
      <c r="U1199">
        <f t="shared" si="204"/>
        <v>2016</v>
      </c>
      <c r="V1199" s="15">
        <f t="shared" si="205"/>
        <v>42503</v>
      </c>
      <c r="W1199" s="15">
        <f t="shared" si="206"/>
        <v>42534</v>
      </c>
      <c r="X1199" s="15">
        <v>42503</v>
      </c>
      <c r="Y1199" s="15">
        <v>42534</v>
      </c>
      <c r="Z1199" t="str">
        <f t="shared" si="207"/>
        <v>May</v>
      </c>
      <c r="AA1199" t="str">
        <f t="shared" si="208"/>
        <v>June</v>
      </c>
    </row>
    <row r="1200" spans="1:27" ht="45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14" t="s">
        <v>8219</v>
      </c>
      <c r="G1200" t="s">
        <v>8224</v>
      </c>
      <c r="H1200" t="s">
        <v>8246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98"/>
        <v>260.59999999999997</v>
      </c>
      <c r="P1200" s="6">
        <f t="shared" si="199"/>
        <v>54.616766467065865</v>
      </c>
      <c r="Q1200" t="str">
        <f t="shared" si="200"/>
        <v>photography</v>
      </c>
      <c r="R1200" t="str">
        <f t="shared" si="201"/>
        <v>photobooks</v>
      </c>
      <c r="S1200" s="28">
        <f t="shared" si="202"/>
        <v>42333.410717592589</v>
      </c>
      <c r="T1200" s="28">
        <f t="shared" si="203"/>
        <v>42368.916666666664</v>
      </c>
      <c r="U1200">
        <f t="shared" si="204"/>
        <v>2015</v>
      </c>
      <c r="V1200" s="15">
        <f t="shared" si="205"/>
        <v>42333</v>
      </c>
      <c r="W1200" s="15">
        <f t="shared" si="206"/>
        <v>42368</v>
      </c>
      <c r="X1200" s="15">
        <v>42333</v>
      </c>
      <c r="Y1200" s="15">
        <v>42368</v>
      </c>
      <c r="Z1200" t="str">
        <f t="shared" si="207"/>
        <v>November</v>
      </c>
      <c r="AA1200" t="str">
        <f t="shared" si="208"/>
        <v>December</v>
      </c>
    </row>
    <row r="1201" spans="1:27" ht="45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14" t="s">
        <v>8219</v>
      </c>
      <c r="G1201" t="s">
        <v>8225</v>
      </c>
      <c r="H1201" t="s">
        <v>8247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98"/>
        <v>101.31677953348381</v>
      </c>
      <c r="P1201" s="6">
        <f t="shared" si="199"/>
        <v>299.22222222222223</v>
      </c>
      <c r="Q1201" t="str">
        <f t="shared" si="200"/>
        <v>photography</v>
      </c>
      <c r="R1201" t="str">
        <f t="shared" si="201"/>
        <v>photobooks</v>
      </c>
      <c r="S1201" s="28">
        <f t="shared" si="202"/>
        <v>42161.562499999993</v>
      </c>
      <c r="T1201" s="28">
        <f t="shared" si="203"/>
        <v>42193.562499999993</v>
      </c>
      <c r="U1201">
        <f t="shared" si="204"/>
        <v>2015</v>
      </c>
      <c r="V1201" s="15">
        <f t="shared" si="205"/>
        <v>42161</v>
      </c>
      <c r="W1201" s="15">
        <f t="shared" si="206"/>
        <v>42193</v>
      </c>
      <c r="X1201" s="15">
        <v>42161</v>
      </c>
      <c r="Y1201" s="15">
        <v>42193</v>
      </c>
      <c r="Z1201" t="str">
        <f t="shared" si="207"/>
        <v>June</v>
      </c>
      <c r="AA1201" t="str">
        <f t="shared" si="208"/>
        <v>July</v>
      </c>
    </row>
    <row r="1202" spans="1:27" ht="45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14" t="s">
        <v>8219</v>
      </c>
      <c r="G1202" t="s">
        <v>8224</v>
      </c>
      <c r="H1202" t="s">
        <v>8246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98"/>
        <v>125.60416666666667</v>
      </c>
      <c r="P1202" s="6">
        <f t="shared" si="199"/>
        <v>58.533980582524272</v>
      </c>
      <c r="Q1202" t="str">
        <f t="shared" si="200"/>
        <v>photography</v>
      </c>
      <c r="R1202" t="str">
        <f t="shared" si="201"/>
        <v>photobooks</v>
      </c>
      <c r="S1202" s="28">
        <f t="shared" si="202"/>
        <v>42089.269166666665</v>
      </c>
      <c r="T1202" s="28">
        <f t="shared" si="203"/>
        <v>42110.269166666665</v>
      </c>
      <c r="U1202">
        <f t="shared" si="204"/>
        <v>2015</v>
      </c>
      <c r="V1202" s="15">
        <f t="shared" si="205"/>
        <v>42089</v>
      </c>
      <c r="W1202" s="15">
        <f t="shared" si="206"/>
        <v>42110</v>
      </c>
      <c r="X1202" s="15">
        <v>42089</v>
      </c>
      <c r="Y1202" s="15">
        <v>42110</v>
      </c>
      <c r="Z1202" t="str">
        <f t="shared" si="207"/>
        <v>March</v>
      </c>
      <c r="AA1202" t="str">
        <f t="shared" si="208"/>
        <v>April</v>
      </c>
    </row>
    <row r="1203" spans="1:27" ht="45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14" t="s">
        <v>8219</v>
      </c>
      <c r="G1203" t="s">
        <v>8225</v>
      </c>
      <c r="H1203" t="s">
        <v>8247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98"/>
        <v>102.43783333333334</v>
      </c>
      <c r="P1203" s="6">
        <f t="shared" si="199"/>
        <v>55.371801801801809</v>
      </c>
      <c r="Q1203" t="str">
        <f t="shared" si="200"/>
        <v>photography</v>
      </c>
      <c r="R1203" t="str">
        <f t="shared" si="201"/>
        <v>photobooks</v>
      </c>
      <c r="S1203" s="28">
        <f t="shared" si="202"/>
        <v>42536.398680555554</v>
      </c>
      <c r="T1203" s="28">
        <f t="shared" si="203"/>
        <v>42566.398680555554</v>
      </c>
      <c r="U1203">
        <f t="shared" si="204"/>
        <v>2016</v>
      </c>
      <c r="V1203" s="15">
        <f t="shared" si="205"/>
        <v>42536</v>
      </c>
      <c r="W1203" s="15">
        <f t="shared" si="206"/>
        <v>42566</v>
      </c>
      <c r="X1203" s="15">
        <v>42536</v>
      </c>
      <c r="Y1203" s="15">
        <v>42566</v>
      </c>
      <c r="Z1203" t="str">
        <f t="shared" si="207"/>
        <v>June</v>
      </c>
      <c r="AA1203" t="str">
        <f t="shared" si="208"/>
        <v>July</v>
      </c>
    </row>
    <row r="1204" spans="1:27" ht="45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14" t="s">
        <v>8219</v>
      </c>
      <c r="G1204" t="s">
        <v>8226</v>
      </c>
      <c r="H1204" t="s">
        <v>8248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98"/>
        <v>199.244</v>
      </c>
      <c r="P1204" s="6">
        <f t="shared" si="199"/>
        <v>183.80442804428046</v>
      </c>
      <c r="Q1204" t="str">
        <f t="shared" si="200"/>
        <v>photography</v>
      </c>
      <c r="R1204" t="str">
        <f t="shared" si="201"/>
        <v>photobooks</v>
      </c>
      <c r="S1204" s="28">
        <f t="shared" si="202"/>
        <v>42152.08048611111</v>
      </c>
      <c r="T1204" s="28">
        <f t="shared" si="203"/>
        <v>42182.08048611111</v>
      </c>
      <c r="U1204">
        <f t="shared" si="204"/>
        <v>2015</v>
      </c>
      <c r="V1204" s="15">
        <f t="shared" si="205"/>
        <v>42152</v>
      </c>
      <c r="W1204" s="15">
        <f t="shared" si="206"/>
        <v>42182</v>
      </c>
      <c r="X1204" s="15">
        <v>42152</v>
      </c>
      <c r="Y1204" s="15">
        <v>42182</v>
      </c>
      <c r="Z1204" t="str">
        <f t="shared" si="207"/>
        <v>May</v>
      </c>
      <c r="AA1204" t="str">
        <f t="shared" si="208"/>
        <v>June</v>
      </c>
    </row>
    <row r="1205" spans="1:27" ht="45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14" t="s">
        <v>8219</v>
      </c>
      <c r="G1205" t="s">
        <v>8224</v>
      </c>
      <c r="H1205" t="s">
        <v>8246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98"/>
        <v>102.45398773006136</v>
      </c>
      <c r="P1205" s="6">
        <f t="shared" si="199"/>
        <v>165.34653465346534</v>
      </c>
      <c r="Q1205" t="str">
        <f t="shared" si="200"/>
        <v>photography</v>
      </c>
      <c r="R1205" t="str">
        <f t="shared" si="201"/>
        <v>photobooks</v>
      </c>
      <c r="S1205" s="28">
        <f t="shared" si="202"/>
        <v>42125.4065625</v>
      </c>
      <c r="T1205" s="28">
        <f t="shared" si="203"/>
        <v>42155.4065625</v>
      </c>
      <c r="U1205">
        <f t="shared" si="204"/>
        <v>2015</v>
      </c>
      <c r="V1205" s="15">
        <f t="shared" si="205"/>
        <v>42125</v>
      </c>
      <c r="W1205" s="15">
        <f t="shared" si="206"/>
        <v>42155</v>
      </c>
      <c r="X1205" s="15">
        <v>42125</v>
      </c>
      <c r="Y1205" s="15">
        <v>42155</v>
      </c>
      <c r="Z1205" t="str">
        <f t="shared" si="207"/>
        <v>May</v>
      </c>
      <c r="AA1205" t="str">
        <f t="shared" si="208"/>
        <v>May</v>
      </c>
    </row>
    <row r="1206" spans="1:27" ht="45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14" t="s">
        <v>8219</v>
      </c>
      <c r="G1206" t="s">
        <v>8224</v>
      </c>
      <c r="H1206" t="s">
        <v>8246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98"/>
        <v>102.94615384615385</v>
      </c>
      <c r="P1206" s="6">
        <f t="shared" si="199"/>
        <v>234.78947368421052</v>
      </c>
      <c r="Q1206" t="str">
        <f t="shared" si="200"/>
        <v>photography</v>
      </c>
      <c r="R1206" t="str">
        <f t="shared" si="201"/>
        <v>photobooks</v>
      </c>
      <c r="S1206" s="28">
        <f t="shared" si="202"/>
        <v>42297.539733796293</v>
      </c>
      <c r="T1206" s="28">
        <f t="shared" si="203"/>
        <v>42341.999999999993</v>
      </c>
      <c r="U1206">
        <f t="shared" si="204"/>
        <v>2015</v>
      </c>
      <c r="V1206" s="15">
        <f t="shared" si="205"/>
        <v>42297</v>
      </c>
      <c r="W1206" s="15">
        <f t="shared" si="206"/>
        <v>42342</v>
      </c>
      <c r="X1206" s="15">
        <v>42297</v>
      </c>
      <c r="Y1206" s="15">
        <v>42342</v>
      </c>
      <c r="Z1206" t="str">
        <f t="shared" si="207"/>
        <v>October</v>
      </c>
      <c r="AA1206" t="str">
        <f t="shared" si="208"/>
        <v>December</v>
      </c>
    </row>
    <row r="1207" spans="1:27" ht="45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14" t="s">
        <v>8219</v>
      </c>
      <c r="G1207" t="s">
        <v>8236</v>
      </c>
      <c r="H1207" t="s">
        <v>8249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98"/>
        <v>100.86153846153847</v>
      </c>
      <c r="P1207" s="6">
        <f t="shared" si="199"/>
        <v>211.48387096774192</v>
      </c>
      <c r="Q1207" t="str">
        <f t="shared" si="200"/>
        <v>photography</v>
      </c>
      <c r="R1207" t="str">
        <f t="shared" si="201"/>
        <v>photobooks</v>
      </c>
      <c r="S1207" s="28">
        <f t="shared" si="202"/>
        <v>42138.298043981478</v>
      </c>
      <c r="T1207" s="28">
        <f t="shared" si="203"/>
        <v>42168.298043981478</v>
      </c>
      <c r="U1207">
        <f t="shared" si="204"/>
        <v>2015</v>
      </c>
      <c r="V1207" s="15">
        <f t="shared" si="205"/>
        <v>42138</v>
      </c>
      <c r="W1207" s="15">
        <f t="shared" si="206"/>
        <v>42168</v>
      </c>
      <c r="X1207" s="15">
        <v>42138</v>
      </c>
      <c r="Y1207" s="15">
        <v>42168</v>
      </c>
      <c r="Z1207" t="str">
        <f t="shared" si="207"/>
        <v>May</v>
      </c>
      <c r="AA1207" t="str">
        <f t="shared" si="208"/>
        <v>June</v>
      </c>
    </row>
    <row r="1208" spans="1:27" ht="45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14" t="s">
        <v>8219</v>
      </c>
      <c r="G1208" t="s">
        <v>8239</v>
      </c>
      <c r="H1208" t="s">
        <v>8249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98"/>
        <v>114.99999999999999</v>
      </c>
      <c r="P1208" s="6">
        <f t="shared" si="199"/>
        <v>32.34375</v>
      </c>
      <c r="Q1208" t="str">
        <f t="shared" si="200"/>
        <v>photography</v>
      </c>
      <c r="R1208" t="str">
        <f t="shared" si="201"/>
        <v>photobooks</v>
      </c>
      <c r="S1208" s="28">
        <f t="shared" si="202"/>
        <v>42772.567743055552</v>
      </c>
      <c r="T1208" s="28">
        <f t="shared" si="203"/>
        <v>42805.353472222218</v>
      </c>
      <c r="U1208">
        <f t="shared" si="204"/>
        <v>2017</v>
      </c>
      <c r="V1208" s="15">
        <f t="shared" si="205"/>
        <v>42772</v>
      </c>
      <c r="W1208" s="15">
        <f t="shared" si="206"/>
        <v>42805</v>
      </c>
      <c r="X1208" s="15">
        <v>42772</v>
      </c>
      <c r="Y1208" s="15">
        <v>42805</v>
      </c>
      <c r="Z1208" t="str">
        <f t="shared" si="207"/>
        <v>February</v>
      </c>
      <c r="AA1208" t="str">
        <f t="shared" si="208"/>
        <v>March</v>
      </c>
    </row>
    <row r="1209" spans="1:27" ht="30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14" t="s">
        <v>8219</v>
      </c>
      <c r="G1209" t="s">
        <v>8237</v>
      </c>
      <c r="H1209" t="s">
        <v>8249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98"/>
        <v>104.16766467065868</v>
      </c>
      <c r="P1209" s="6">
        <f t="shared" si="199"/>
        <v>123.37588652482269</v>
      </c>
      <c r="Q1209" t="str">
        <f t="shared" si="200"/>
        <v>photography</v>
      </c>
      <c r="R1209" t="str">
        <f t="shared" si="201"/>
        <v>photobooks</v>
      </c>
      <c r="S1209" s="28">
        <f t="shared" si="202"/>
        <v>42430.221909722219</v>
      </c>
      <c r="T1209" s="28">
        <f t="shared" si="203"/>
        <v>42460.208333333336</v>
      </c>
      <c r="U1209">
        <f t="shared" si="204"/>
        <v>2016</v>
      </c>
      <c r="V1209" s="15">
        <f t="shared" si="205"/>
        <v>42430</v>
      </c>
      <c r="W1209" s="15">
        <f t="shared" si="206"/>
        <v>42460</v>
      </c>
      <c r="X1209" s="15">
        <v>42430</v>
      </c>
      <c r="Y1209" s="15">
        <v>42460</v>
      </c>
      <c r="Z1209" t="str">
        <f t="shared" si="207"/>
        <v>March</v>
      </c>
      <c r="AA1209" t="str">
        <f t="shared" si="208"/>
        <v>March</v>
      </c>
    </row>
    <row r="1210" spans="1:27" ht="45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14" t="s">
        <v>8219</v>
      </c>
      <c r="G1210" t="s">
        <v>8224</v>
      </c>
      <c r="H1210" t="s">
        <v>8246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98"/>
        <v>155.29999999999998</v>
      </c>
      <c r="P1210" s="6">
        <f t="shared" si="199"/>
        <v>207.06666666666666</v>
      </c>
      <c r="Q1210" t="str">
        <f t="shared" si="200"/>
        <v>photography</v>
      </c>
      <c r="R1210" t="str">
        <f t="shared" si="201"/>
        <v>photobooks</v>
      </c>
      <c r="S1210" s="28">
        <f t="shared" si="202"/>
        <v>42423.500740740739</v>
      </c>
      <c r="T1210" s="28">
        <f t="shared" si="203"/>
        <v>42453.459074074075</v>
      </c>
      <c r="U1210">
        <f t="shared" si="204"/>
        <v>2016</v>
      </c>
      <c r="V1210" s="15">
        <f t="shared" si="205"/>
        <v>42423</v>
      </c>
      <c r="W1210" s="15">
        <f t="shared" si="206"/>
        <v>42453</v>
      </c>
      <c r="X1210" s="15">
        <v>42423</v>
      </c>
      <c r="Y1210" s="15">
        <v>42453</v>
      </c>
      <c r="Z1210" t="str">
        <f t="shared" si="207"/>
        <v>February</v>
      </c>
      <c r="AA1210" t="str">
        <f t="shared" si="208"/>
        <v>March</v>
      </c>
    </row>
    <row r="1211" spans="1:27" ht="45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14" t="s">
        <v>8219</v>
      </c>
      <c r="G1211" t="s">
        <v>8224</v>
      </c>
      <c r="H1211" t="s">
        <v>8246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98"/>
        <v>106</v>
      </c>
      <c r="P1211" s="6">
        <f t="shared" si="199"/>
        <v>138.2608695652174</v>
      </c>
      <c r="Q1211" t="str">
        <f t="shared" si="200"/>
        <v>photography</v>
      </c>
      <c r="R1211" t="str">
        <f t="shared" si="201"/>
        <v>photobooks</v>
      </c>
      <c r="S1211" s="28">
        <f t="shared" si="202"/>
        <v>42761.637789351851</v>
      </c>
      <c r="T1211" s="28">
        <f t="shared" si="203"/>
        <v>42791.637789351851</v>
      </c>
      <c r="U1211">
        <f t="shared" si="204"/>
        <v>2017</v>
      </c>
      <c r="V1211" s="15">
        <f t="shared" si="205"/>
        <v>42761</v>
      </c>
      <c r="W1211" s="15">
        <f t="shared" si="206"/>
        <v>42791</v>
      </c>
      <c r="X1211" s="15">
        <v>42761</v>
      </c>
      <c r="Y1211" s="15">
        <v>42791</v>
      </c>
      <c r="Z1211" t="str">
        <f t="shared" si="207"/>
        <v>January</v>
      </c>
      <c r="AA1211" t="str">
        <f t="shared" si="208"/>
        <v>February</v>
      </c>
    </row>
    <row r="1212" spans="1:27" ht="3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14" t="s">
        <v>8219</v>
      </c>
      <c r="G1212" t="s">
        <v>8235</v>
      </c>
      <c r="H1212" t="s">
        <v>8255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98"/>
        <v>254.31499999999997</v>
      </c>
      <c r="P1212" s="6">
        <f t="shared" si="199"/>
        <v>493.81553398058253</v>
      </c>
      <c r="Q1212" t="str">
        <f t="shared" si="200"/>
        <v>photography</v>
      </c>
      <c r="R1212" t="str">
        <f t="shared" si="201"/>
        <v>photobooks</v>
      </c>
      <c r="S1212" s="28">
        <f t="shared" si="202"/>
        <v>42132.733472222222</v>
      </c>
      <c r="T1212" s="28">
        <f t="shared" si="203"/>
        <v>42155.666666666664</v>
      </c>
      <c r="U1212">
        <f t="shared" si="204"/>
        <v>2015</v>
      </c>
      <c r="V1212" s="15">
        <f t="shared" si="205"/>
        <v>42132</v>
      </c>
      <c r="W1212" s="15">
        <f t="shared" si="206"/>
        <v>42155</v>
      </c>
      <c r="X1212" s="15">
        <v>42132</v>
      </c>
      <c r="Y1212" s="15">
        <v>42155</v>
      </c>
      <c r="Z1212" t="str">
        <f t="shared" si="207"/>
        <v>May</v>
      </c>
      <c r="AA1212" t="str">
        <f t="shared" si="208"/>
        <v>May</v>
      </c>
    </row>
    <row r="1213" spans="1:27" ht="45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14" t="s">
        <v>8219</v>
      </c>
      <c r="G1213" t="s">
        <v>8229</v>
      </c>
      <c r="H1213" t="s">
        <v>8251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98"/>
        <v>101.1</v>
      </c>
      <c r="P1213" s="6">
        <f t="shared" si="199"/>
        <v>168.5</v>
      </c>
      <c r="Q1213" t="str">
        <f t="shared" si="200"/>
        <v>photography</v>
      </c>
      <c r="R1213" t="str">
        <f t="shared" si="201"/>
        <v>photobooks</v>
      </c>
      <c r="S1213" s="28">
        <f t="shared" si="202"/>
        <v>42515.658113425925</v>
      </c>
      <c r="T1213" s="28">
        <f t="shared" si="203"/>
        <v>42530.658113425925</v>
      </c>
      <c r="U1213">
        <f t="shared" si="204"/>
        <v>2016</v>
      </c>
      <c r="V1213" s="15">
        <f t="shared" si="205"/>
        <v>42515</v>
      </c>
      <c r="W1213" s="15">
        <f t="shared" si="206"/>
        <v>42530</v>
      </c>
      <c r="X1213" s="15">
        <v>42515</v>
      </c>
      <c r="Y1213" s="15">
        <v>42530</v>
      </c>
      <c r="Z1213" t="str">
        <f t="shared" si="207"/>
        <v>May</v>
      </c>
      <c r="AA1213" t="str">
        <f t="shared" si="208"/>
        <v>June</v>
      </c>
    </row>
    <row r="1214" spans="1:27" ht="45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14" t="s">
        <v>8219</v>
      </c>
      <c r="G1214" t="s">
        <v>8224</v>
      </c>
      <c r="H1214" t="s">
        <v>8246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98"/>
        <v>129.04</v>
      </c>
      <c r="P1214" s="6">
        <f t="shared" si="199"/>
        <v>38.867469879518069</v>
      </c>
      <c r="Q1214" t="str">
        <f t="shared" si="200"/>
        <v>photography</v>
      </c>
      <c r="R1214" t="str">
        <f t="shared" si="201"/>
        <v>photobooks</v>
      </c>
      <c r="S1214" s="28">
        <f t="shared" si="202"/>
        <v>42318.741840277777</v>
      </c>
      <c r="T1214" s="28">
        <f t="shared" si="203"/>
        <v>42334.833333333336</v>
      </c>
      <c r="U1214">
        <f t="shared" si="204"/>
        <v>2015</v>
      </c>
      <c r="V1214" s="15">
        <f t="shared" si="205"/>
        <v>42318</v>
      </c>
      <c r="W1214" s="15">
        <f t="shared" si="206"/>
        <v>42334</v>
      </c>
      <c r="X1214" s="15">
        <v>42318</v>
      </c>
      <c r="Y1214" s="15">
        <v>42334</v>
      </c>
      <c r="Z1214" t="str">
        <f t="shared" si="207"/>
        <v>November</v>
      </c>
      <c r="AA1214" t="str">
        <f t="shared" si="208"/>
        <v>November</v>
      </c>
    </row>
    <row r="1215" spans="1:27" ht="45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14" t="s">
        <v>8219</v>
      </c>
      <c r="G1215" t="s">
        <v>8225</v>
      </c>
      <c r="H1215" t="s">
        <v>8247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98"/>
        <v>102.23076923076924</v>
      </c>
      <c r="P1215" s="6">
        <f t="shared" si="199"/>
        <v>61.527777777777779</v>
      </c>
      <c r="Q1215" t="str">
        <f t="shared" si="200"/>
        <v>photography</v>
      </c>
      <c r="R1215" t="str">
        <f t="shared" si="201"/>
        <v>photobooks</v>
      </c>
      <c r="S1215" s="28">
        <f t="shared" si="202"/>
        <v>42731.547453703701</v>
      </c>
      <c r="T1215" s="28">
        <f t="shared" si="203"/>
        <v>42766.547453703701</v>
      </c>
      <c r="U1215">
        <f t="shared" si="204"/>
        <v>2016</v>
      </c>
      <c r="V1215" s="15">
        <f t="shared" si="205"/>
        <v>42731</v>
      </c>
      <c r="W1215" s="15">
        <f t="shared" si="206"/>
        <v>42766</v>
      </c>
      <c r="X1215" s="15">
        <v>42731</v>
      </c>
      <c r="Y1215" s="15">
        <v>42766</v>
      </c>
      <c r="Z1215" t="str">
        <f t="shared" si="207"/>
        <v>December</v>
      </c>
      <c r="AA1215" t="str">
        <f t="shared" si="208"/>
        <v>January</v>
      </c>
    </row>
    <row r="1216" spans="1:27" ht="45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14" t="s">
        <v>8219</v>
      </c>
      <c r="G1216" t="s">
        <v>8224</v>
      </c>
      <c r="H1216" t="s">
        <v>8246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98"/>
        <v>131.80000000000001</v>
      </c>
      <c r="P1216" s="6">
        <f t="shared" si="199"/>
        <v>105.44</v>
      </c>
      <c r="Q1216" t="str">
        <f t="shared" si="200"/>
        <v>photography</v>
      </c>
      <c r="R1216" t="str">
        <f t="shared" si="201"/>
        <v>photobooks</v>
      </c>
      <c r="S1216" s="28">
        <f t="shared" si="202"/>
        <v>42104.632002314807</v>
      </c>
      <c r="T1216" s="28">
        <f t="shared" si="203"/>
        <v>42164.632002314807</v>
      </c>
      <c r="U1216">
        <f t="shared" si="204"/>
        <v>2015</v>
      </c>
      <c r="V1216" s="15">
        <f t="shared" si="205"/>
        <v>42104</v>
      </c>
      <c r="W1216" s="15">
        <f t="shared" si="206"/>
        <v>42164</v>
      </c>
      <c r="X1216" s="15">
        <v>42104</v>
      </c>
      <c r="Y1216" s="15">
        <v>42164</v>
      </c>
      <c r="Z1216" t="str">
        <f t="shared" si="207"/>
        <v>April</v>
      </c>
      <c r="AA1216" t="str">
        <f t="shared" si="208"/>
        <v>June</v>
      </c>
    </row>
    <row r="1217" spans="1:27" ht="45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14" t="s">
        <v>8219</v>
      </c>
      <c r="G1217" t="s">
        <v>8224</v>
      </c>
      <c r="H1217" t="s">
        <v>8246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98"/>
        <v>786.0802000000001</v>
      </c>
      <c r="P1217" s="6">
        <f t="shared" si="199"/>
        <v>71.592003642987251</v>
      </c>
      <c r="Q1217" t="str">
        <f t="shared" si="200"/>
        <v>photography</v>
      </c>
      <c r="R1217" t="str">
        <f t="shared" si="201"/>
        <v>photobooks</v>
      </c>
      <c r="S1217" s="28">
        <f t="shared" si="202"/>
        <v>41759.714768518512</v>
      </c>
      <c r="T1217" s="28">
        <f t="shared" si="203"/>
        <v>41789.714768518512</v>
      </c>
      <c r="U1217">
        <f t="shared" si="204"/>
        <v>2014</v>
      </c>
      <c r="V1217" s="15">
        <f t="shared" si="205"/>
        <v>41759</v>
      </c>
      <c r="W1217" s="15">
        <f t="shared" si="206"/>
        <v>41789</v>
      </c>
      <c r="X1217" s="15">
        <v>41759</v>
      </c>
      <c r="Y1217" s="15">
        <v>41789</v>
      </c>
      <c r="Z1217" t="str">
        <f t="shared" si="207"/>
        <v>April</v>
      </c>
      <c r="AA1217" t="str">
        <f t="shared" si="208"/>
        <v>May</v>
      </c>
    </row>
    <row r="1218" spans="1:27" ht="30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14" t="s">
        <v>8219</v>
      </c>
      <c r="G1218" t="s">
        <v>8224</v>
      </c>
      <c r="H1218" t="s">
        <v>8246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ref="O1218:O1281" si="209">SUM(E1218/D1218)*100</f>
        <v>145.70000000000002</v>
      </c>
      <c r="P1218" s="6">
        <f t="shared" ref="P1218:P1281" si="210">SUM(E1218/L1218)</f>
        <v>91.882882882882882</v>
      </c>
      <c r="Q1218" t="str">
        <f t="shared" si="200"/>
        <v>photography</v>
      </c>
      <c r="R1218" t="str">
        <f t="shared" si="201"/>
        <v>photobooks</v>
      </c>
      <c r="S1218" s="28">
        <f t="shared" si="202"/>
        <v>42247.408067129632</v>
      </c>
      <c r="T1218" s="28">
        <f t="shared" si="203"/>
        <v>42279.752083333333</v>
      </c>
      <c r="U1218">
        <f t="shared" si="204"/>
        <v>2015</v>
      </c>
      <c r="V1218" s="15">
        <f t="shared" si="205"/>
        <v>42247</v>
      </c>
      <c r="W1218" s="15">
        <f t="shared" si="206"/>
        <v>42279</v>
      </c>
      <c r="X1218" s="15">
        <v>42247</v>
      </c>
      <c r="Y1218" s="15">
        <v>42279</v>
      </c>
      <c r="Z1218" t="str">
        <f t="shared" si="207"/>
        <v>August</v>
      </c>
      <c r="AA1218" t="str">
        <f t="shared" si="208"/>
        <v>October</v>
      </c>
    </row>
    <row r="1219" spans="1:27" ht="45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14" t="s">
        <v>8219</v>
      </c>
      <c r="G1219" t="s">
        <v>8224</v>
      </c>
      <c r="H1219" t="s">
        <v>8246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si="209"/>
        <v>102.60000000000001</v>
      </c>
      <c r="P1219" s="6">
        <f t="shared" si="210"/>
        <v>148.57377049180329</v>
      </c>
      <c r="Q1219" t="str">
        <f t="shared" ref="Q1219:Q1282" si="211">LEFT(N1219,FIND("/", N1219) - 1)</f>
        <v>photography</v>
      </c>
      <c r="R1219" t="str">
        <f t="shared" ref="R1219:R1282" si="212">RIGHT(N1219,LEN(N1219) - FIND("/",N1219))</f>
        <v>photobooks</v>
      </c>
      <c r="S1219" s="28">
        <f t="shared" ref="S1219:S1282" si="213">(J1219/86400)+25569+(-5/24)</f>
        <v>42535.6011574074</v>
      </c>
      <c r="T1219" s="28">
        <f t="shared" ref="T1219:T1282" si="214">(I1219/86400)+25569+(-5/24)</f>
        <v>42565.6011574074</v>
      </c>
      <c r="U1219">
        <f t="shared" ref="U1219:U1282" si="215">YEAR(S1219)</f>
        <v>2016</v>
      </c>
      <c r="V1219" s="15">
        <f t="shared" ref="V1219:V1282" si="216">INT(S1219)</f>
        <v>42535</v>
      </c>
      <c r="W1219" s="15">
        <f t="shared" ref="W1219:W1282" si="217">INT(T1219)</f>
        <v>42565</v>
      </c>
      <c r="X1219" s="15">
        <v>42535</v>
      </c>
      <c r="Y1219" s="15">
        <v>42565</v>
      </c>
      <c r="Z1219" t="str">
        <f t="shared" ref="Z1219:Z1282" si="218">TEXT(V1219, "mmmm")</f>
        <v>June</v>
      </c>
      <c r="AA1219" t="str">
        <f t="shared" ref="AA1219:AA1282" si="219">TEXT(W1219, "mmmm")</f>
        <v>July</v>
      </c>
    </row>
    <row r="1220" spans="1:27" ht="45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14" t="s">
        <v>8219</v>
      </c>
      <c r="G1220" t="s">
        <v>8224</v>
      </c>
      <c r="H1220" t="s">
        <v>8246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209"/>
        <v>172.27777777777777</v>
      </c>
      <c r="P1220" s="6">
        <f t="shared" si="210"/>
        <v>174.2134831460674</v>
      </c>
      <c r="Q1220" t="str">
        <f t="shared" si="211"/>
        <v>photography</v>
      </c>
      <c r="R1220" t="str">
        <f t="shared" si="212"/>
        <v>photobooks</v>
      </c>
      <c r="S1220" s="28">
        <f t="shared" si="213"/>
        <v>42278.453703703701</v>
      </c>
      <c r="T1220" s="28">
        <f t="shared" si="214"/>
        <v>42308.916666666664</v>
      </c>
      <c r="U1220">
        <f t="shared" si="215"/>
        <v>2015</v>
      </c>
      <c r="V1220" s="15">
        <f t="shared" si="216"/>
        <v>42278</v>
      </c>
      <c r="W1220" s="15">
        <f t="shared" si="217"/>
        <v>42308</v>
      </c>
      <c r="X1220" s="15">
        <v>42278</v>
      </c>
      <c r="Y1220" s="15">
        <v>42308</v>
      </c>
      <c r="Z1220" t="str">
        <f t="shared" si="218"/>
        <v>October</v>
      </c>
      <c r="AA1220" t="str">
        <f t="shared" si="219"/>
        <v>October</v>
      </c>
    </row>
    <row r="1221" spans="1:27" ht="30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14" t="s">
        <v>8219</v>
      </c>
      <c r="G1221" t="s">
        <v>8224</v>
      </c>
      <c r="H1221" t="s">
        <v>8246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209"/>
        <v>159.16819571865443</v>
      </c>
      <c r="P1221" s="6">
        <f t="shared" si="210"/>
        <v>102.86166007905139</v>
      </c>
      <c r="Q1221" t="str">
        <f t="shared" si="211"/>
        <v>photography</v>
      </c>
      <c r="R1221" t="str">
        <f t="shared" si="212"/>
        <v>photobooks</v>
      </c>
      <c r="S1221" s="28">
        <f t="shared" si="213"/>
        <v>42633.253622685188</v>
      </c>
      <c r="T1221" s="28">
        <f t="shared" si="214"/>
        <v>42663.253622685188</v>
      </c>
      <c r="U1221">
        <f t="shared" si="215"/>
        <v>2016</v>
      </c>
      <c r="V1221" s="15">
        <f t="shared" si="216"/>
        <v>42633</v>
      </c>
      <c r="W1221" s="15">
        <f t="shared" si="217"/>
        <v>42663</v>
      </c>
      <c r="X1221" s="15">
        <v>42633</v>
      </c>
      <c r="Y1221" s="15">
        <v>42663</v>
      </c>
      <c r="Z1221" t="str">
        <f t="shared" si="218"/>
        <v>September</v>
      </c>
      <c r="AA1221" t="str">
        <f t="shared" si="219"/>
        <v>October</v>
      </c>
    </row>
    <row r="1222" spans="1:27" ht="45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14" t="s">
        <v>8219</v>
      </c>
      <c r="G1222" t="s">
        <v>8236</v>
      </c>
      <c r="H1222" t="s">
        <v>8249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209"/>
        <v>103.76666666666668</v>
      </c>
      <c r="P1222" s="6">
        <f t="shared" si="210"/>
        <v>111.17857142857143</v>
      </c>
      <c r="Q1222" t="str">
        <f t="shared" si="211"/>
        <v>photography</v>
      </c>
      <c r="R1222" t="str">
        <f t="shared" si="212"/>
        <v>photobooks</v>
      </c>
      <c r="S1222" s="28">
        <f t="shared" si="213"/>
        <v>42211.420277777775</v>
      </c>
      <c r="T1222" s="28">
        <f t="shared" si="214"/>
        <v>42241.420277777775</v>
      </c>
      <c r="U1222">
        <f t="shared" si="215"/>
        <v>2015</v>
      </c>
      <c r="V1222" s="15">
        <f t="shared" si="216"/>
        <v>42211</v>
      </c>
      <c r="W1222" s="15">
        <f t="shared" si="217"/>
        <v>42241</v>
      </c>
      <c r="X1222" s="15">
        <v>42211</v>
      </c>
      <c r="Y1222" s="15">
        <v>42241</v>
      </c>
      <c r="Z1222" t="str">
        <f t="shared" si="218"/>
        <v>July</v>
      </c>
      <c r="AA1222" t="str">
        <f t="shared" si="219"/>
        <v>August</v>
      </c>
    </row>
    <row r="1223" spans="1:27" ht="45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14" t="s">
        <v>8219</v>
      </c>
      <c r="G1223" t="s">
        <v>8225</v>
      </c>
      <c r="H1223" t="s">
        <v>8247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209"/>
        <v>111.40954545454547</v>
      </c>
      <c r="P1223" s="6">
        <f t="shared" si="210"/>
        <v>23.796213592233013</v>
      </c>
      <c r="Q1223" t="str">
        <f t="shared" si="211"/>
        <v>photography</v>
      </c>
      <c r="R1223" t="str">
        <f t="shared" si="212"/>
        <v>photobooks</v>
      </c>
      <c r="S1223" s="28">
        <f t="shared" si="213"/>
        <v>42680.267222222225</v>
      </c>
      <c r="T1223" s="28">
        <f t="shared" si="214"/>
        <v>42707.791666666664</v>
      </c>
      <c r="U1223">
        <f t="shared" si="215"/>
        <v>2016</v>
      </c>
      <c r="V1223" s="15">
        <f t="shared" si="216"/>
        <v>42680</v>
      </c>
      <c r="W1223" s="15">
        <f t="shared" si="217"/>
        <v>42707</v>
      </c>
      <c r="X1223" s="15">
        <v>42680</v>
      </c>
      <c r="Y1223" s="15">
        <v>42707</v>
      </c>
      <c r="Z1223" t="str">
        <f t="shared" si="218"/>
        <v>November</v>
      </c>
      <c r="AA1223" t="str">
        <f t="shared" si="219"/>
        <v>December</v>
      </c>
    </row>
    <row r="1224" spans="1:27" ht="30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14" t="s">
        <v>8219</v>
      </c>
      <c r="G1224" t="s">
        <v>8229</v>
      </c>
      <c r="H1224" t="s">
        <v>8251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209"/>
        <v>280.375</v>
      </c>
      <c r="P1224" s="6">
        <f t="shared" si="210"/>
        <v>81.268115942028984</v>
      </c>
      <c r="Q1224" t="str">
        <f t="shared" si="211"/>
        <v>photography</v>
      </c>
      <c r="R1224" t="str">
        <f t="shared" si="212"/>
        <v>photobooks</v>
      </c>
      <c r="S1224" s="28">
        <f t="shared" si="213"/>
        <v>42430.512118055551</v>
      </c>
      <c r="T1224" s="28">
        <f t="shared" si="214"/>
        <v>42460.958333333336</v>
      </c>
      <c r="U1224">
        <f t="shared" si="215"/>
        <v>2016</v>
      </c>
      <c r="V1224" s="15">
        <f t="shared" si="216"/>
        <v>42430</v>
      </c>
      <c r="W1224" s="15">
        <f t="shared" si="217"/>
        <v>42460</v>
      </c>
      <c r="X1224" s="15">
        <v>42430</v>
      </c>
      <c r="Y1224" s="15">
        <v>42460</v>
      </c>
      <c r="Z1224" t="str">
        <f t="shared" si="218"/>
        <v>March</v>
      </c>
      <c r="AA1224" t="str">
        <f t="shared" si="219"/>
        <v>March</v>
      </c>
    </row>
    <row r="1225" spans="1:27" ht="3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14" t="s">
        <v>8219</v>
      </c>
      <c r="G1225" t="s">
        <v>8224</v>
      </c>
      <c r="H1225" t="s">
        <v>8246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209"/>
        <v>112.10606060606061</v>
      </c>
      <c r="P1225" s="6">
        <f t="shared" si="210"/>
        <v>116.21465968586388</v>
      </c>
      <c r="Q1225" t="str">
        <f t="shared" si="211"/>
        <v>photography</v>
      </c>
      <c r="R1225" t="str">
        <f t="shared" si="212"/>
        <v>photobooks</v>
      </c>
      <c r="S1225" s="28">
        <f t="shared" si="213"/>
        <v>42653.968854166662</v>
      </c>
      <c r="T1225" s="28">
        <f t="shared" si="214"/>
        <v>42684.010520833333</v>
      </c>
      <c r="U1225">
        <f t="shared" si="215"/>
        <v>2016</v>
      </c>
      <c r="V1225" s="15">
        <f t="shared" si="216"/>
        <v>42653</v>
      </c>
      <c r="W1225" s="15">
        <f t="shared" si="217"/>
        <v>42684</v>
      </c>
      <c r="X1225" s="15">
        <v>42653</v>
      </c>
      <c r="Y1225" s="15">
        <v>42684</v>
      </c>
      <c r="Z1225" t="str">
        <f t="shared" si="218"/>
        <v>October</v>
      </c>
      <c r="AA1225" t="str">
        <f t="shared" si="219"/>
        <v>November</v>
      </c>
    </row>
    <row r="1226" spans="1:27" ht="30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14" t="s">
        <v>8220</v>
      </c>
      <c r="G1226" t="s">
        <v>8224</v>
      </c>
      <c r="H1226" t="s">
        <v>8246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209"/>
        <v>7.0666666666666673</v>
      </c>
      <c r="P1226" s="6">
        <f t="shared" si="210"/>
        <v>58.888888888888886</v>
      </c>
      <c r="Q1226" t="str">
        <f t="shared" si="211"/>
        <v>music</v>
      </c>
      <c r="R1226" t="str">
        <f t="shared" si="212"/>
        <v>world music</v>
      </c>
      <c r="S1226" s="28">
        <f t="shared" si="213"/>
        <v>41736.341458333329</v>
      </c>
      <c r="T1226" s="28">
        <f t="shared" si="214"/>
        <v>41796.341458333329</v>
      </c>
      <c r="U1226">
        <f t="shared" si="215"/>
        <v>2014</v>
      </c>
      <c r="V1226" s="15">
        <f t="shared" si="216"/>
        <v>41736</v>
      </c>
      <c r="W1226" s="15">
        <f t="shared" si="217"/>
        <v>41796</v>
      </c>
      <c r="X1226" s="15">
        <v>41736</v>
      </c>
      <c r="Y1226" s="15">
        <v>41796</v>
      </c>
      <c r="Z1226" t="str">
        <f t="shared" si="218"/>
        <v>April</v>
      </c>
      <c r="AA1226" t="str">
        <f t="shared" si="219"/>
        <v>June</v>
      </c>
    </row>
    <row r="1227" spans="1:27" ht="45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14" t="s">
        <v>8220</v>
      </c>
      <c r="G1227" t="s">
        <v>8224</v>
      </c>
      <c r="H1227" t="s">
        <v>8246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209"/>
        <v>4.3999999999999995</v>
      </c>
      <c r="P1227" s="6">
        <f t="shared" si="210"/>
        <v>44</v>
      </c>
      <c r="Q1227" t="str">
        <f t="shared" si="211"/>
        <v>music</v>
      </c>
      <c r="R1227" t="str">
        <f t="shared" si="212"/>
        <v>world music</v>
      </c>
      <c r="S1227" s="28">
        <f t="shared" si="213"/>
        <v>41509.697662037033</v>
      </c>
      <c r="T1227" s="28">
        <f t="shared" si="214"/>
        <v>41569.697662037033</v>
      </c>
      <c r="U1227">
        <f t="shared" si="215"/>
        <v>2013</v>
      </c>
      <c r="V1227" s="15">
        <f t="shared" si="216"/>
        <v>41509</v>
      </c>
      <c r="W1227" s="15">
        <f t="shared" si="217"/>
        <v>41569</v>
      </c>
      <c r="X1227" s="15">
        <v>41509</v>
      </c>
      <c r="Y1227" s="15">
        <v>41569</v>
      </c>
      <c r="Z1227" t="str">
        <f t="shared" si="218"/>
        <v>August</v>
      </c>
      <c r="AA1227" t="str">
        <f t="shared" si="219"/>
        <v>October</v>
      </c>
    </row>
    <row r="1228" spans="1:27" ht="45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14" t="s">
        <v>8220</v>
      </c>
      <c r="G1228" t="s">
        <v>8224</v>
      </c>
      <c r="H1228" t="s">
        <v>8246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209"/>
        <v>3.8739999999999997</v>
      </c>
      <c r="P1228" s="6">
        <f t="shared" si="210"/>
        <v>48.424999999999997</v>
      </c>
      <c r="Q1228" t="str">
        <f t="shared" si="211"/>
        <v>music</v>
      </c>
      <c r="R1228" t="str">
        <f t="shared" si="212"/>
        <v>world music</v>
      </c>
      <c r="S1228" s="28">
        <f t="shared" si="213"/>
        <v>41715.666446759256</v>
      </c>
      <c r="T1228" s="28">
        <f t="shared" si="214"/>
        <v>41749.833333333328</v>
      </c>
      <c r="U1228">
        <f t="shared" si="215"/>
        <v>2014</v>
      </c>
      <c r="V1228" s="15">
        <f t="shared" si="216"/>
        <v>41715</v>
      </c>
      <c r="W1228" s="15">
        <f t="shared" si="217"/>
        <v>41749</v>
      </c>
      <c r="X1228" s="15">
        <v>41715</v>
      </c>
      <c r="Y1228" s="15">
        <v>41749</v>
      </c>
      <c r="Z1228" t="str">
        <f t="shared" si="218"/>
        <v>March</v>
      </c>
      <c r="AA1228" t="str">
        <f t="shared" si="219"/>
        <v>April</v>
      </c>
    </row>
    <row r="1229" spans="1:27" ht="45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14" t="s">
        <v>8220</v>
      </c>
      <c r="G1229" t="s">
        <v>8224</v>
      </c>
      <c r="H1229" t="s">
        <v>8246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209"/>
        <v>0</v>
      </c>
      <c r="P1229" s="6" t="e">
        <f t="shared" si="210"/>
        <v>#DIV/0!</v>
      </c>
      <c r="Q1229" t="str">
        <f t="shared" si="211"/>
        <v>music</v>
      </c>
      <c r="R1229" t="str">
        <f t="shared" si="212"/>
        <v>world music</v>
      </c>
      <c r="S1229" s="28">
        <f t="shared" si="213"/>
        <v>41827.710833333331</v>
      </c>
      <c r="T1229" s="28">
        <f t="shared" si="214"/>
        <v>41858.083333333328</v>
      </c>
      <c r="U1229">
        <f t="shared" si="215"/>
        <v>2014</v>
      </c>
      <c r="V1229" s="15">
        <f t="shared" si="216"/>
        <v>41827</v>
      </c>
      <c r="W1229" s="15">
        <f t="shared" si="217"/>
        <v>41858</v>
      </c>
      <c r="X1229" s="15">
        <v>41827</v>
      </c>
      <c r="Y1229" s="15">
        <v>41858</v>
      </c>
      <c r="Z1229" t="str">
        <f t="shared" si="218"/>
        <v>July</v>
      </c>
      <c r="AA1229" t="str">
        <f t="shared" si="219"/>
        <v>August</v>
      </c>
    </row>
    <row r="1230" spans="1:27" ht="3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14" t="s">
        <v>8220</v>
      </c>
      <c r="G1230" t="s">
        <v>8224</v>
      </c>
      <c r="H1230" t="s">
        <v>8246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209"/>
        <v>29.299999999999997</v>
      </c>
      <c r="P1230" s="6">
        <f t="shared" si="210"/>
        <v>61.041666666666664</v>
      </c>
      <c r="Q1230" t="str">
        <f t="shared" si="211"/>
        <v>music</v>
      </c>
      <c r="R1230" t="str">
        <f t="shared" si="212"/>
        <v>world music</v>
      </c>
      <c r="S1230" s="28">
        <f t="shared" si="213"/>
        <v>40754.520925925921</v>
      </c>
      <c r="T1230" s="28">
        <f t="shared" si="214"/>
        <v>40814.520925925921</v>
      </c>
      <c r="U1230">
        <f t="shared" si="215"/>
        <v>2011</v>
      </c>
      <c r="V1230" s="15">
        <f t="shared" si="216"/>
        <v>40754</v>
      </c>
      <c r="W1230" s="15">
        <f t="shared" si="217"/>
        <v>40814</v>
      </c>
      <c r="X1230" s="15">
        <v>40754</v>
      </c>
      <c r="Y1230" s="15">
        <v>40814</v>
      </c>
      <c r="Z1230" t="str">
        <f t="shared" si="218"/>
        <v>July</v>
      </c>
      <c r="AA1230" t="str">
        <f t="shared" si="219"/>
        <v>September</v>
      </c>
    </row>
    <row r="1231" spans="1:27" ht="45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14" t="s">
        <v>8220</v>
      </c>
      <c r="G1231" t="s">
        <v>8224</v>
      </c>
      <c r="H1231" t="s">
        <v>8246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209"/>
        <v>0.90909090909090906</v>
      </c>
      <c r="P1231" s="6">
        <f t="shared" si="210"/>
        <v>25</v>
      </c>
      <c r="Q1231" t="str">
        <f t="shared" si="211"/>
        <v>music</v>
      </c>
      <c r="R1231" t="str">
        <f t="shared" si="212"/>
        <v>world music</v>
      </c>
      <c r="S1231" s="28">
        <f t="shared" si="213"/>
        <v>40985.251469907402</v>
      </c>
      <c r="T1231" s="28">
        <f t="shared" si="214"/>
        <v>41015.458333333328</v>
      </c>
      <c r="U1231">
        <f t="shared" si="215"/>
        <v>2012</v>
      </c>
      <c r="V1231" s="15">
        <f t="shared" si="216"/>
        <v>40985</v>
      </c>
      <c r="W1231" s="15">
        <f t="shared" si="217"/>
        <v>41015</v>
      </c>
      <c r="X1231" s="15">
        <v>40985</v>
      </c>
      <c r="Y1231" s="15">
        <v>41015</v>
      </c>
      <c r="Z1231" t="str">
        <f t="shared" si="218"/>
        <v>March</v>
      </c>
      <c r="AA1231" t="str">
        <f t="shared" si="219"/>
        <v>April</v>
      </c>
    </row>
    <row r="1232" spans="1:27" ht="45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14" t="s">
        <v>8220</v>
      </c>
      <c r="G1232" t="s">
        <v>8224</v>
      </c>
      <c r="H1232" t="s">
        <v>8246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209"/>
        <v>0</v>
      </c>
      <c r="P1232" s="6" t="e">
        <f t="shared" si="210"/>
        <v>#DIV/0!</v>
      </c>
      <c r="Q1232" t="str">
        <f t="shared" si="211"/>
        <v>music</v>
      </c>
      <c r="R1232" t="str">
        <f t="shared" si="212"/>
        <v>world music</v>
      </c>
      <c r="S1232" s="28">
        <f t="shared" si="213"/>
        <v>40568.764236111107</v>
      </c>
      <c r="T1232" s="28">
        <f t="shared" si="214"/>
        <v>40598.764236111107</v>
      </c>
      <c r="U1232">
        <f t="shared" si="215"/>
        <v>2011</v>
      </c>
      <c r="V1232" s="15">
        <f t="shared" si="216"/>
        <v>40568</v>
      </c>
      <c r="W1232" s="15">
        <f t="shared" si="217"/>
        <v>40598</v>
      </c>
      <c r="X1232" s="15">
        <v>40568</v>
      </c>
      <c r="Y1232" s="15">
        <v>40598</v>
      </c>
      <c r="Z1232" t="str">
        <f t="shared" si="218"/>
        <v>January</v>
      </c>
      <c r="AA1232" t="str">
        <f t="shared" si="219"/>
        <v>February</v>
      </c>
    </row>
    <row r="1233" spans="1:27" ht="45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14" t="s">
        <v>8220</v>
      </c>
      <c r="G1233" t="s">
        <v>8224</v>
      </c>
      <c r="H1233" t="s">
        <v>8246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209"/>
        <v>0</v>
      </c>
      <c r="P1233" s="6" t="e">
        <f t="shared" si="210"/>
        <v>#DIV/0!</v>
      </c>
      <c r="Q1233" t="str">
        <f t="shared" si="211"/>
        <v>music</v>
      </c>
      <c r="R1233" t="str">
        <f t="shared" si="212"/>
        <v>world music</v>
      </c>
      <c r="S1233" s="28">
        <f t="shared" si="213"/>
        <v>42193.733425925922</v>
      </c>
      <c r="T1233" s="28">
        <f t="shared" si="214"/>
        <v>42243.833333333336</v>
      </c>
      <c r="U1233">
        <f t="shared" si="215"/>
        <v>2015</v>
      </c>
      <c r="V1233" s="15">
        <f t="shared" si="216"/>
        <v>42193</v>
      </c>
      <c r="W1233" s="15">
        <f t="shared" si="217"/>
        <v>42243</v>
      </c>
      <c r="X1233" s="15">
        <v>42193</v>
      </c>
      <c r="Y1233" s="15">
        <v>42243</v>
      </c>
      <c r="Z1233" t="str">
        <f t="shared" si="218"/>
        <v>July</v>
      </c>
      <c r="AA1233" t="str">
        <f t="shared" si="219"/>
        <v>August</v>
      </c>
    </row>
    <row r="1234" spans="1:27" ht="45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14" t="s">
        <v>8220</v>
      </c>
      <c r="G1234" t="s">
        <v>8224</v>
      </c>
      <c r="H1234" t="s">
        <v>8246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209"/>
        <v>0.8</v>
      </c>
      <c r="P1234" s="6">
        <f t="shared" si="210"/>
        <v>40</v>
      </c>
      <c r="Q1234" t="str">
        <f t="shared" si="211"/>
        <v>music</v>
      </c>
      <c r="R1234" t="str">
        <f t="shared" si="212"/>
        <v>world music</v>
      </c>
      <c r="S1234" s="28">
        <f t="shared" si="213"/>
        <v>41506.639699074069</v>
      </c>
      <c r="T1234" s="28">
        <f t="shared" si="214"/>
        <v>41553.639699074069</v>
      </c>
      <c r="U1234">
        <f t="shared" si="215"/>
        <v>2013</v>
      </c>
      <c r="V1234" s="15">
        <f t="shared" si="216"/>
        <v>41506</v>
      </c>
      <c r="W1234" s="15">
        <f t="shared" si="217"/>
        <v>41553</v>
      </c>
      <c r="X1234" s="15">
        <v>41506</v>
      </c>
      <c r="Y1234" s="15">
        <v>41553</v>
      </c>
      <c r="Z1234" t="str">
        <f t="shared" si="218"/>
        <v>August</v>
      </c>
      <c r="AA1234" t="str">
        <f t="shared" si="219"/>
        <v>October</v>
      </c>
    </row>
    <row r="1235" spans="1:27" ht="45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14" t="s">
        <v>8220</v>
      </c>
      <c r="G1235" t="s">
        <v>8224</v>
      </c>
      <c r="H1235" t="s">
        <v>8246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209"/>
        <v>11.600000000000001</v>
      </c>
      <c r="P1235" s="6">
        <f t="shared" si="210"/>
        <v>19.333333333333332</v>
      </c>
      <c r="Q1235" t="str">
        <f t="shared" si="211"/>
        <v>music</v>
      </c>
      <c r="R1235" t="str">
        <f t="shared" si="212"/>
        <v>world music</v>
      </c>
      <c r="S1235" s="28">
        <f t="shared" si="213"/>
        <v>40939.740439814814</v>
      </c>
      <c r="T1235" s="28">
        <f t="shared" si="214"/>
        <v>40960.740439814814</v>
      </c>
      <c r="U1235">
        <f t="shared" si="215"/>
        <v>2012</v>
      </c>
      <c r="V1235" s="15">
        <f t="shared" si="216"/>
        <v>40939</v>
      </c>
      <c r="W1235" s="15">
        <f t="shared" si="217"/>
        <v>40960</v>
      </c>
      <c r="X1235" s="15">
        <v>40939</v>
      </c>
      <c r="Y1235" s="15">
        <v>40960</v>
      </c>
      <c r="Z1235" t="str">
        <f t="shared" si="218"/>
        <v>January</v>
      </c>
      <c r="AA1235" t="str">
        <f t="shared" si="219"/>
        <v>February</v>
      </c>
    </row>
    <row r="1236" spans="1:27" ht="45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14" t="s">
        <v>8220</v>
      </c>
      <c r="G1236" t="s">
        <v>8225</v>
      </c>
      <c r="H1236" t="s">
        <v>8247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209"/>
        <v>0</v>
      </c>
      <c r="P1236" s="6" t="e">
        <f t="shared" si="210"/>
        <v>#DIV/0!</v>
      </c>
      <c r="Q1236" t="str">
        <f t="shared" si="211"/>
        <v>music</v>
      </c>
      <c r="R1236" t="str">
        <f t="shared" si="212"/>
        <v>world music</v>
      </c>
      <c r="S1236" s="28">
        <f t="shared" si="213"/>
        <v>42007.580347222225</v>
      </c>
      <c r="T1236" s="28">
        <f t="shared" si="214"/>
        <v>42037.580347222225</v>
      </c>
      <c r="U1236">
        <f t="shared" si="215"/>
        <v>2015</v>
      </c>
      <c r="V1236" s="15">
        <f t="shared" si="216"/>
        <v>42007</v>
      </c>
      <c r="W1236" s="15">
        <f t="shared" si="217"/>
        <v>42037</v>
      </c>
      <c r="X1236" s="15">
        <v>42007</v>
      </c>
      <c r="Y1236" s="15">
        <v>42037</v>
      </c>
      <c r="Z1236" t="str">
        <f t="shared" si="218"/>
        <v>January</v>
      </c>
      <c r="AA1236" t="str">
        <f t="shared" si="219"/>
        <v>February</v>
      </c>
    </row>
    <row r="1237" spans="1:27" ht="45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14" t="s">
        <v>8220</v>
      </c>
      <c r="G1237" t="s">
        <v>8224</v>
      </c>
      <c r="H1237" t="s">
        <v>8246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209"/>
        <v>2.7873639500929119</v>
      </c>
      <c r="P1237" s="6">
        <f t="shared" si="210"/>
        <v>35</v>
      </c>
      <c r="Q1237" t="str">
        <f t="shared" si="211"/>
        <v>music</v>
      </c>
      <c r="R1237" t="str">
        <f t="shared" si="212"/>
        <v>world music</v>
      </c>
      <c r="S1237" s="28">
        <f t="shared" si="213"/>
        <v>41582.927071759259</v>
      </c>
      <c r="T1237" s="28">
        <f t="shared" si="214"/>
        <v>41622.927071759259</v>
      </c>
      <c r="U1237">
        <f t="shared" si="215"/>
        <v>2013</v>
      </c>
      <c r="V1237" s="15">
        <f t="shared" si="216"/>
        <v>41582</v>
      </c>
      <c r="W1237" s="15">
        <f t="shared" si="217"/>
        <v>41622</v>
      </c>
      <c r="X1237" s="15">
        <v>41582</v>
      </c>
      <c r="Y1237" s="15">
        <v>41622</v>
      </c>
      <c r="Z1237" t="str">
        <f t="shared" si="218"/>
        <v>November</v>
      </c>
      <c r="AA1237" t="str">
        <f t="shared" si="219"/>
        <v>December</v>
      </c>
    </row>
    <row r="1238" spans="1:27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14" t="s">
        <v>8220</v>
      </c>
      <c r="G1238" t="s">
        <v>8224</v>
      </c>
      <c r="H1238" t="s">
        <v>8246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209"/>
        <v>0</v>
      </c>
      <c r="P1238" s="6" t="e">
        <f t="shared" si="210"/>
        <v>#DIV/0!</v>
      </c>
      <c r="Q1238" t="str">
        <f t="shared" si="211"/>
        <v>music</v>
      </c>
      <c r="R1238" t="str">
        <f t="shared" si="212"/>
        <v>world music</v>
      </c>
      <c r="S1238" s="28">
        <f t="shared" si="213"/>
        <v>41110.47180555555</v>
      </c>
      <c r="T1238" s="28">
        <f t="shared" si="214"/>
        <v>41118.458333333328</v>
      </c>
      <c r="U1238">
        <f t="shared" si="215"/>
        <v>2012</v>
      </c>
      <c r="V1238" s="15">
        <f t="shared" si="216"/>
        <v>41110</v>
      </c>
      <c r="W1238" s="15">
        <f t="shared" si="217"/>
        <v>41118</v>
      </c>
      <c r="X1238" s="15">
        <v>41110</v>
      </c>
      <c r="Y1238" s="15">
        <v>41118</v>
      </c>
      <c r="Z1238" t="str">
        <f t="shared" si="218"/>
        <v>July</v>
      </c>
      <c r="AA1238" t="str">
        <f t="shared" si="219"/>
        <v>July</v>
      </c>
    </row>
    <row r="1239" spans="1:27" ht="45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14" t="s">
        <v>8220</v>
      </c>
      <c r="G1239" t="s">
        <v>8224</v>
      </c>
      <c r="H1239" t="s">
        <v>8246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209"/>
        <v>0</v>
      </c>
      <c r="P1239" s="6" t="e">
        <f t="shared" si="210"/>
        <v>#DIV/0!</v>
      </c>
      <c r="Q1239" t="str">
        <f t="shared" si="211"/>
        <v>music</v>
      </c>
      <c r="R1239" t="str">
        <f t="shared" si="212"/>
        <v>world music</v>
      </c>
      <c r="S1239" s="28">
        <f t="shared" si="213"/>
        <v>41125.074826388889</v>
      </c>
      <c r="T1239" s="28">
        <f t="shared" si="214"/>
        <v>41145.074826388889</v>
      </c>
      <c r="U1239">
        <f t="shared" si="215"/>
        <v>2012</v>
      </c>
      <c r="V1239" s="15">
        <f t="shared" si="216"/>
        <v>41125</v>
      </c>
      <c r="W1239" s="15">
        <f t="shared" si="217"/>
        <v>41145</v>
      </c>
      <c r="X1239" s="15">
        <v>41125</v>
      </c>
      <c r="Y1239" s="15">
        <v>41145</v>
      </c>
      <c r="Z1239" t="str">
        <f t="shared" si="218"/>
        <v>August</v>
      </c>
      <c r="AA1239" t="str">
        <f t="shared" si="219"/>
        <v>August</v>
      </c>
    </row>
    <row r="1240" spans="1:27" ht="45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14" t="s">
        <v>8220</v>
      </c>
      <c r="G1240" t="s">
        <v>8224</v>
      </c>
      <c r="H1240" t="s">
        <v>8246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209"/>
        <v>17.8</v>
      </c>
      <c r="P1240" s="6">
        <f t="shared" si="210"/>
        <v>59.333333333333336</v>
      </c>
      <c r="Q1240" t="str">
        <f t="shared" si="211"/>
        <v>music</v>
      </c>
      <c r="R1240" t="str">
        <f t="shared" si="212"/>
        <v>world music</v>
      </c>
      <c r="S1240" s="28">
        <f t="shared" si="213"/>
        <v>40731.402037037034</v>
      </c>
      <c r="T1240" s="28">
        <f t="shared" si="214"/>
        <v>40761.402037037034</v>
      </c>
      <c r="U1240">
        <f t="shared" si="215"/>
        <v>2011</v>
      </c>
      <c r="V1240" s="15">
        <f t="shared" si="216"/>
        <v>40731</v>
      </c>
      <c r="W1240" s="15">
        <f t="shared" si="217"/>
        <v>40761</v>
      </c>
      <c r="X1240" s="15">
        <v>40731</v>
      </c>
      <c r="Y1240" s="15">
        <v>40761</v>
      </c>
      <c r="Z1240" t="str">
        <f t="shared" si="218"/>
        <v>July</v>
      </c>
      <c r="AA1240" t="str">
        <f t="shared" si="219"/>
        <v>August</v>
      </c>
    </row>
    <row r="1241" spans="1:27" ht="30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14" t="s">
        <v>8220</v>
      </c>
      <c r="G1241" t="s">
        <v>8224</v>
      </c>
      <c r="H1241" t="s">
        <v>8246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209"/>
        <v>0</v>
      </c>
      <c r="P1241" s="6" t="e">
        <f t="shared" si="210"/>
        <v>#DIV/0!</v>
      </c>
      <c r="Q1241" t="str">
        <f t="shared" si="211"/>
        <v>music</v>
      </c>
      <c r="R1241" t="str">
        <f t="shared" si="212"/>
        <v>world music</v>
      </c>
      <c r="S1241" s="28">
        <f t="shared" si="213"/>
        <v>40883.754247685181</v>
      </c>
      <c r="T1241" s="28">
        <f t="shared" si="214"/>
        <v>40913.754247685181</v>
      </c>
      <c r="U1241">
        <f t="shared" si="215"/>
        <v>2011</v>
      </c>
      <c r="V1241" s="15">
        <f t="shared" si="216"/>
        <v>40883</v>
      </c>
      <c r="W1241" s="15">
        <f t="shared" si="217"/>
        <v>40913</v>
      </c>
      <c r="X1241" s="15">
        <v>40883</v>
      </c>
      <c r="Y1241" s="15">
        <v>40913</v>
      </c>
      <c r="Z1241" t="str">
        <f t="shared" si="218"/>
        <v>December</v>
      </c>
      <c r="AA1241" t="str">
        <f t="shared" si="219"/>
        <v>January</v>
      </c>
    </row>
    <row r="1242" spans="1:27" ht="3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14" t="s">
        <v>8220</v>
      </c>
      <c r="G1242" t="s">
        <v>8224</v>
      </c>
      <c r="H1242" t="s">
        <v>8246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209"/>
        <v>3.0124999999999997</v>
      </c>
      <c r="P1242" s="6">
        <f t="shared" si="210"/>
        <v>30.125</v>
      </c>
      <c r="Q1242" t="str">
        <f t="shared" si="211"/>
        <v>music</v>
      </c>
      <c r="R1242" t="str">
        <f t="shared" si="212"/>
        <v>world music</v>
      </c>
      <c r="S1242" s="28">
        <f t="shared" si="213"/>
        <v>41408.831678240742</v>
      </c>
      <c r="T1242" s="28">
        <f t="shared" si="214"/>
        <v>41467.70208333333</v>
      </c>
      <c r="U1242">
        <f t="shared" si="215"/>
        <v>2013</v>
      </c>
      <c r="V1242" s="15">
        <f t="shared" si="216"/>
        <v>41408</v>
      </c>
      <c r="W1242" s="15">
        <f t="shared" si="217"/>
        <v>41467</v>
      </c>
      <c r="X1242" s="15">
        <v>41408</v>
      </c>
      <c r="Y1242" s="15">
        <v>41467</v>
      </c>
      <c r="Z1242" t="str">
        <f t="shared" si="218"/>
        <v>May</v>
      </c>
      <c r="AA1242" t="str">
        <f t="shared" si="219"/>
        <v>July</v>
      </c>
    </row>
    <row r="1243" spans="1:27" ht="45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14" t="s">
        <v>8220</v>
      </c>
      <c r="G1243" t="s">
        <v>8224</v>
      </c>
      <c r="H1243" t="s">
        <v>8246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209"/>
        <v>50.739999999999995</v>
      </c>
      <c r="P1243" s="6">
        <f t="shared" si="210"/>
        <v>74.617647058823536</v>
      </c>
      <c r="Q1243" t="str">
        <f t="shared" si="211"/>
        <v>music</v>
      </c>
      <c r="R1243" t="str">
        <f t="shared" si="212"/>
        <v>world music</v>
      </c>
      <c r="S1243" s="28">
        <f t="shared" si="213"/>
        <v>41923.629398148143</v>
      </c>
      <c r="T1243" s="28">
        <f t="shared" si="214"/>
        <v>41946.040972222218</v>
      </c>
      <c r="U1243">
        <f t="shared" si="215"/>
        <v>2014</v>
      </c>
      <c r="V1243" s="15">
        <f t="shared" si="216"/>
        <v>41923</v>
      </c>
      <c r="W1243" s="15">
        <f t="shared" si="217"/>
        <v>41946</v>
      </c>
      <c r="X1243" s="15">
        <v>41923</v>
      </c>
      <c r="Y1243" s="15">
        <v>41946</v>
      </c>
      <c r="Z1243" t="str">
        <f t="shared" si="218"/>
        <v>October</v>
      </c>
      <c r="AA1243" t="str">
        <f t="shared" si="219"/>
        <v>November</v>
      </c>
    </row>
    <row r="1244" spans="1:27" ht="45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14" t="s">
        <v>8220</v>
      </c>
      <c r="G1244" t="s">
        <v>8224</v>
      </c>
      <c r="H1244" t="s">
        <v>8246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209"/>
        <v>0.54884742041712409</v>
      </c>
      <c r="P1244" s="6">
        <f t="shared" si="210"/>
        <v>5</v>
      </c>
      <c r="Q1244" t="str">
        <f t="shared" si="211"/>
        <v>music</v>
      </c>
      <c r="R1244" t="str">
        <f t="shared" si="212"/>
        <v>world music</v>
      </c>
      <c r="S1244" s="28">
        <f t="shared" si="213"/>
        <v>40781.957199074073</v>
      </c>
      <c r="T1244" s="28">
        <f t="shared" si="214"/>
        <v>40797.345833333333</v>
      </c>
      <c r="U1244">
        <f t="shared" si="215"/>
        <v>2011</v>
      </c>
      <c r="V1244" s="15">
        <f t="shared" si="216"/>
        <v>40781</v>
      </c>
      <c r="W1244" s="15">
        <f t="shared" si="217"/>
        <v>40797</v>
      </c>
      <c r="X1244" s="15">
        <v>40781</v>
      </c>
      <c r="Y1244" s="15">
        <v>40797</v>
      </c>
      <c r="Z1244" t="str">
        <f t="shared" si="218"/>
        <v>August</v>
      </c>
      <c r="AA1244" t="str">
        <f t="shared" si="219"/>
        <v>September</v>
      </c>
    </row>
    <row r="1245" spans="1:27" ht="45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14" t="s">
        <v>8220</v>
      </c>
      <c r="G1245" t="s">
        <v>8224</v>
      </c>
      <c r="H1245" t="s">
        <v>8246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209"/>
        <v>14.091666666666667</v>
      </c>
      <c r="P1245" s="6">
        <f t="shared" si="210"/>
        <v>44.5</v>
      </c>
      <c r="Q1245" t="str">
        <f t="shared" si="211"/>
        <v>music</v>
      </c>
      <c r="R1245" t="str">
        <f t="shared" si="212"/>
        <v>world music</v>
      </c>
      <c r="S1245" s="28">
        <f t="shared" si="213"/>
        <v>40671.670960648145</v>
      </c>
      <c r="T1245" s="28">
        <f t="shared" si="214"/>
        <v>40732.666666666664</v>
      </c>
      <c r="U1245">
        <f t="shared" si="215"/>
        <v>2011</v>
      </c>
      <c r="V1245" s="15">
        <f t="shared" si="216"/>
        <v>40671</v>
      </c>
      <c r="W1245" s="15">
        <f t="shared" si="217"/>
        <v>40732</v>
      </c>
      <c r="X1245" s="15">
        <v>40671</v>
      </c>
      <c r="Y1245" s="15">
        <v>40732</v>
      </c>
      <c r="Z1245" t="str">
        <f t="shared" si="218"/>
        <v>May</v>
      </c>
      <c r="AA1245" t="str">
        <f t="shared" si="219"/>
        <v>July</v>
      </c>
    </row>
    <row r="1246" spans="1:27" ht="45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14" t="s">
        <v>8219</v>
      </c>
      <c r="G1246" t="s">
        <v>8224</v>
      </c>
      <c r="H1246" t="s">
        <v>8246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209"/>
        <v>103.8</v>
      </c>
      <c r="P1246" s="6">
        <f t="shared" si="210"/>
        <v>46.133333333333333</v>
      </c>
      <c r="Q1246" t="str">
        <f t="shared" si="211"/>
        <v>music</v>
      </c>
      <c r="R1246" t="str">
        <f t="shared" si="212"/>
        <v>rock</v>
      </c>
      <c r="S1246" s="28">
        <f t="shared" si="213"/>
        <v>41355.617164351854</v>
      </c>
      <c r="T1246" s="28">
        <f t="shared" si="214"/>
        <v>41386.666666666664</v>
      </c>
      <c r="U1246">
        <f t="shared" si="215"/>
        <v>2013</v>
      </c>
      <c r="V1246" s="15">
        <f t="shared" si="216"/>
        <v>41355</v>
      </c>
      <c r="W1246" s="15">
        <f t="shared" si="217"/>
        <v>41386</v>
      </c>
      <c r="X1246" s="15">
        <v>41355</v>
      </c>
      <c r="Y1246" s="15">
        <v>41386</v>
      </c>
      <c r="Z1246" t="str">
        <f t="shared" si="218"/>
        <v>March</v>
      </c>
      <c r="AA1246" t="str">
        <f t="shared" si="219"/>
        <v>April</v>
      </c>
    </row>
    <row r="1247" spans="1:27" ht="45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14" t="s">
        <v>8219</v>
      </c>
      <c r="G1247" t="s">
        <v>8224</v>
      </c>
      <c r="H1247" t="s">
        <v>8246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209"/>
        <v>120.24999999999999</v>
      </c>
      <c r="P1247" s="6">
        <f t="shared" si="210"/>
        <v>141.47058823529412</v>
      </c>
      <c r="Q1247" t="str">
        <f t="shared" si="211"/>
        <v>music</v>
      </c>
      <c r="R1247" t="str">
        <f t="shared" si="212"/>
        <v>rock</v>
      </c>
      <c r="S1247" s="28">
        <f t="shared" si="213"/>
        <v>41774.391597222224</v>
      </c>
      <c r="T1247" s="28">
        <f t="shared" si="214"/>
        <v>41804.391597222224</v>
      </c>
      <c r="U1247">
        <f t="shared" si="215"/>
        <v>2014</v>
      </c>
      <c r="V1247" s="15">
        <f t="shared" si="216"/>
        <v>41774</v>
      </c>
      <c r="W1247" s="15">
        <f t="shared" si="217"/>
        <v>41804</v>
      </c>
      <c r="X1247" s="15">
        <v>41774</v>
      </c>
      <c r="Y1247" s="15">
        <v>41804</v>
      </c>
      <c r="Z1247" t="str">
        <f t="shared" si="218"/>
        <v>May</v>
      </c>
      <c r="AA1247" t="str">
        <f t="shared" si="219"/>
        <v>June</v>
      </c>
    </row>
    <row r="1248" spans="1:27" ht="45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14" t="s">
        <v>8219</v>
      </c>
      <c r="G1248" t="s">
        <v>8224</v>
      </c>
      <c r="H1248" t="s">
        <v>8246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209"/>
        <v>117</v>
      </c>
      <c r="P1248" s="6">
        <f t="shared" si="210"/>
        <v>75.483870967741936</v>
      </c>
      <c r="Q1248" t="str">
        <f t="shared" si="211"/>
        <v>music</v>
      </c>
      <c r="R1248" t="str">
        <f t="shared" si="212"/>
        <v>rock</v>
      </c>
      <c r="S1248" s="28">
        <f t="shared" si="213"/>
        <v>40837.835057870368</v>
      </c>
      <c r="T1248" s="28">
        <f t="shared" si="214"/>
        <v>40882.876724537033</v>
      </c>
      <c r="U1248">
        <f t="shared" si="215"/>
        <v>2011</v>
      </c>
      <c r="V1248" s="15">
        <f t="shared" si="216"/>
        <v>40837</v>
      </c>
      <c r="W1248" s="15">
        <f t="shared" si="217"/>
        <v>40882</v>
      </c>
      <c r="X1248" s="15">
        <v>40837</v>
      </c>
      <c r="Y1248" s="15">
        <v>40882</v>
      </c>
      <c r="Z1248" t="str">
        <f t="shared" si="218"/>
        <v>October</v>
      </c>
      <c r="AA1248" t="str">
        <f t="shared" si="219"/>
        <v>December</v>
      </c>
    </row>
    <row r="1249" spans="1:27" ht="30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14" t="s">
        <v>8219</v>
      </c>
      <c r="G1249" t="s">
        <v>8224</v>
      </c>
      <c r="H1249" t="s">
        <v>8246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209"/>
        <v>122.14285714285715</v>
      </c>
      <c r="P1249" s="6">
        <f t="shared" si="210"/>
        <v>85.5</v>
      </c>
      <c r="Q1249" t="str">
        <f t="shared" si="211"/>
        <v>music</v>
      </c>
      <c r="R1249" t="str">
        <f t="shared" si="212"/>
        <v>rock</v>
      </c>
      <c r="S1249" s="28">
        <f t="shared" si="213"/>
        <v>41370.083969907406</v>
      </c>
      <c r="T1249" s="28">
        <f t="shared" si="214"/>
        <v>41400.083969907406</v>
      </c>
      <c r="U1249">
        <f t="shared" si="215"/>
        <v>2013</v>
      </c>
      <c r="V1249" s="15">
        <f t="shared" si="216"/>
        <v>41370</v>
      </c>
      <c r="W1249" s="15">
        <f t="shared" si="217"/>
        <v>41400</v>
      </c>
      <c r="X1249" s="15">
        <v>41370</v>
      </c>
      <c r="Y1249" s="15">
        <v>41400</v>
      </c>
      <c r="Z1249" t="str">
        <f t="shared" si="218"/>
        <v>April</v>
      </c>
      <c r="AA1249" t="str">
        <f t="shared" si="219"/>
        <v>May</v>
      </c>
    </row>
    <row r="1250" spans="1:27" ht="3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14" t="s">
        <v>8219</v>
      </c>
      <c r="G1250" t="s">
        <v>8224</v>
      </c>
      <c r="H1250" t="s">
        <v>8246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209"/>
        <v>151.63999999999999</v>
      </c>
      <c r="P1250" s="6">
        <f t="shared" si="210"/>
        <v>64.254237288135599</v>
      </c>
      <c r="Q1250" t="str">
        <f t="shared" si="211"/>
        <v>music</v>
      </c>
      <c r="R1250" t="str">
        <f t="shared" si="212"/>
        <v>rock</v>
      </c>
      <c r="S1250" s="28">
        <f t="shared" si="213"/>
        <v>41767.448530092588</v>
      </c>
      <c r="T1250" s="28">
        <f t="shared" si="214"/>
        <v>41803.082638888889</v>
      </c>
      <c r="U1250">
        <f t="shared" si="215"/>
        <v>2014</v>
      </c>
      <c r="V1250" s="15">
        <f t="shared" si="216"/>
        <v>41767</v>
      </c>
      <c r="W1250" s="15">
        <f t="shared" si="217"/>
        <v>41803</v>
      </c>
      <c r="X1250" s="15">
        <v>41767</v>
      </c>
      <c r="Y1250" s="15">
        <v>41803</v>
      </c>
      <c r="Z1250" t="str">
        <f t="shared" si="218"/>
        <v>May</v>
      </c>
      <c r="AA1250" t="str">
        <f t="shared" si="219"/>
        <v>June</v>
      </c>
    </row>
    <row r="1251" spans="1:27" ht="45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14" t="s">
        <v>8219</v>
      </c>
      <c r="G1251" t="s">
        <v>8224</v>
      </c>
      <c r="H1251" t="s">
        <v>8246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209"/>
        <v>104.44</v>
      </c>
      <c r="P1251" s="6">
        <f t="shared" si="210"/>
        <v>64.46913580246914</v>
      </c>
      <c r="Q1251" t="str">
        <f t="shared" si="211"/>
        <v>music</v>
      </c>
      <c r="R1251" t="str">
        <f t="shared" si="212"/>
        <v>rock</v>
      </c>
      <c r="S1251" s="28">
        <f t="shared" si="213"/>
        <v>41067.532534722217</v>
      </c>
      <c r="T1251" s="28">
        <f t="shared" si="214"/>
        <v>41097.532534722217</v>
      </c>
      <c r="U1251">
        <f t="shared" si="215"/>
        <v>2012</v>
      </c>
      <c r="V1251" s="15">
        <f t="shared" si="216"/>
        <v>41067</v>
      </c>
      <c r="W1251" s="15">
        <f t="shared" si="217"/>
        <v>41097</v>
      </c>
      <c r="X1251" s="15">
        <v>41067</v>
      </c>
      <c r="Y1251" s="15">
        <v>41097</v>
      </c>
      <c r="Z1251" t="str">
        <f t="shared" si="218"/>
        <v>June</v>
      </c>
      <c r="AA1251" t="str">
        <f t="shared" si="219"/>
        <v>July</v>
      </c>
    </row>
    <row r="1252" spans="1:27" ht="45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14" t="s">
        <v>8219</v>
      </c>
      <c r="G1252" t="s">
        <v>8224</v>
      </c>
      <c r="H1252" t="s">
        <v>8246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209"/>
        <v>200.15333333333331</v>
      </c>
      <c r="P1252" s="6">
        <f t="shared" si="210"/>
        <v>118.2007874015748</v>
      </c>
      <c r="Q1252" t="str">
        <f t="shared" si="211"/>
        <v>music</v>
      </c>
      <c r="R1252" t="str">
        <f t="shared" si="212"/>
        <v>rock</v>
      </c>
      <c r="S1252" s="28">
        <f t="shared" si="213"/>
        <v>41843.434386574074</v>
      </c>
      <c r="T1252" s="28">
        <f t="shared" si="214"/>
        <v>41888.434386574074</v>
      </c>
      <c r="U1252">
        <f t="shared" si="215"/>
        <v>2014</v>
      </c>
      <c r="V1252" s="15">
        <f t="shared" si="216"/>
        <v>41843</v>
      </c>
      <c r="W1252" s="15">
        <f t="shared" si="217"/>
        <v>41888</v>
      </c>
      <c r="X1252" s="15">
        <v>41843</v>
      </c>
      <c r="Y1252" s="15">
        <v>41888</v>
      </c>
      <c r="Z1252" t="str">
        <f t="shared" si="218"/>
        <v>July</v>
      </c>
      <c r="AA1252" t="str">
        <f t="shared" si="219"/>
        <v>September</v>
      </c>
    </row>
    <row r="1253" spans="1:27" ht="30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14" t="s">
        <v>8219</v>
      </c>
      <c r="G1253" t="s">
        <v>8224</v>
      </c>
      <c r="H1253" t="s">
        <v>8246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209"/>
        <v>101.8</v>
      </c>
      <c r="P1253" s="6">
        <f t="shared" si="210"/>
        <v>82.540540540540547</v>
      </c>
      <c r="Q1253" t="str">
        <f t="shared" si="211"/>
        <v>music</v>
      </c>
      <c r="R1253" t="str">
        <f t="shared" si="212"/>
        <v>rock</v>
      </c>
      <c r="S1253" s="28">
        <f t="shared" si="213"/>
        <v>40751.606099537035</v>
      </c>
      <c r="T1253" s="28">
        <f t="shared" si="214"/>
        <v>40811.606099537035</v>
      </c>
      <c r="U1253">
        <f t="shared" si="215"/>
        <v>2011</v>
      </c>
      <c r="V1253" s="15">
        <f t="shared" si="216"/>
        <v>40751</v>
      </c>
      <c r="W1253" s="15">
        <f t="shared" si="217"/>
        <v>40811</v>
      </c>
      <c r="X1253" s="15">
        <v>40751</v>
      </c>
      <c r="Y1253" s="15">
        <v>40811</v>
      </c>
      <c r="Z1253" t="str">
        <f t="shared" si="218"/>
        <v>July</v>
      </c>
      <c r="AA1253" t="str">
        <f t="shared" si="219"/>
        <v>September</v>
      </c>
    </row>
    <row r="1254" spans="1:27" ht="45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14" t="s">
        <v>8219</v>
      </c>
      <c r="G1254" t="s">
        <v>8224</v>
      </c>
      <c r="H1254" t="s">
        <v>8246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209"/>
        <v>137.65714285714284</v>
      </c>
      <c r="P1254" s="6">
        <f t="shared" si="210"/>
        <v>34.170212765957444</v>
      </c>
      <c r="Q1254" t="str">
        <f t="shared" si="211"/>
        <v>music</v>
      </c>
      <c r="R1254" t="str">
        <f t="shared" si="212"/>
        <v>rock</v>
      </c>
      <c r="S1254" s="28">
        <f t="shared" si="213"/>
        <v>41543.779733796291</v>
      </c>
      <c r="T1254" s="28">
        <f t="shared" si="214"/>
        <v>41571.779733796291</v>
      </c>
      <c r="U1254">
        <f t="shared" si="215"/>
        <v>2013</v>
      </c>
      <c r="V1254" s="15">
        <f t="shared" si="216"/>
        <v>41543</v>
      </c>
      <c r="W1254" s="15">
        <f t="shared" si="217"/>
        <v>41571</v>
      </c>
      <c r="X1254" s="15">
        <v>41543</v>
      </c>
      <c r="Y1254" s="15">
        <v>41571</v>
      </c>
      <c r="Z1254" t="str">
        <f t="shared" si="218"/>
        <v>September</v>
      </c>
      <c r="AA1254" t="str">
        <f t="shared" si="219"/>
        <v>October</v>
      </c>
    </row>
    <row r="1255" spans="1:27" ht="45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14" t="s">
        <v>8219</v>
      </c>
      <c r="G1255" t="s">
        <v>8224</v>
      </c>
      <c r="H1255" t="s">
        <v>8246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209"/>
        <v>303833.2</v>
      </c>
      <c r="P1255" s="6">
        <f t="shared" si="210"/>
        <v>42.73322081575246</v>
      </c>
      <c r="Q1255" t="str">
        <f t="shared" si="211"/>
        <v>music</v>
      </c>
      <c r="R1255" t="str">
        <f t="shared" si="212"/>
        <v>rock</v>
      </c>
      <c r="S1255" s="28">
        <f t="shared" si="213"/>
        <v>41855.575312499997</v>
      </c>
      <c r="T1255" s="28">
        <f t="shared" si="214"/>
        <v>41885.575312499997</v>
      </c>
      <c r="U1255">
        <f t="shared" si="215"/>
        <v>2014</v>
      </c>
      <c r="V1255" s="15">
        <f t="shared" si="216"/>
        <v>41855</v>
      </c>
      <c r="W1255" s="15">
        <f t="shared" si="217"/>
        <v>41885</v>
      </c>
      <c r="X1255" s="15">
        <v>41855</v>
      </c>
      <c r="Y1255" s="15">
        <v>41885</v>
      </c>
      <c r="Z1255" t="str">
        <f t="shared" si="218"/>
        <v>August</v>
      </c>
      <c r="AA1255" t="str">
        <f t="shared" si="219"/>
        <v>September</v>
      </c>
    </row>
    <row r="1256" spans="1:27" ht="45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14" t="s">
        <v>8219</v>
      </c>
      <c r="G1256" t="s">
        <v>8224</v>
      </c>
      <c r="H1256" t="s">
        <v>8246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209"/>
        <v>198.85074626865671</v>
      </c>
      <c r="P1256" s="6">
        <f t="shared" si="210"/>
        <v>94.489361702127653</v>
      </c>
      <c r="Q1256" t="str">
        <f t="shared" si="211"/>
        <v>music</v>
      </c>
      <c r="R1256" t="str">
        <f t="shared" si="212"/>
        <v>rock</v>
      </c>
      <c r="S1256" s="28">
        <f t="shared" si="213"/>
        <v>40487.413032407407</v>
      </c>
      <c r="T1256" s="28">
        <f t="shared" si="214"/>
        <v>40543.999305555553</v>
      </c>
      <c r="U1256">
        <f t="shared" si="215"/>
        <v>2010</v>
      </c>
      <c r="V1256" s="15">
        <f t="shared" si="216"/>
        <v>40487</v>
      </c>
      <c r="W1256" s="15">
        <f t="shared" si="217"/>
        <v>40543</v>
      </c>
      <c r="X1256" s="15">
        <v>40487</v>
      </c>
      <c r="Y1256" s="15">
        <v>40543</v>
      </c>
      <c r="Z1256" t="str">
        <f t="shared" si="218"/>
        <v>November</v>
      </c>
      <c r="AA1256" t="str">
        <f t="shared" si="219"/>
        <v>December</v>
      </c>
    </row>
    <row r="1257" spans="1:27" ht="45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14" t="s">
        <v>8219</v>
      </c>
      <c r="G1257" t="s">
        <v>8224</v>
      </c>
      <c r="H1257" t="s">
        <v>8246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209"/>
        <v>202.36666666666667</v>
      </c>
      <c r="P1257" s="6">
        <f t="shared" si="210"/>
        <v>55.697247706422019</v>
      </c>
      <c r="Q1257" t="str">
        <f t="shared" si="211"/>
        <v>music</v>
      </c>
      <c r="R1257" t="str">
        <f t="shared" si="212"/>
        <v>rock</v>
      </c>
      <c r="S1257" s="28">
        <f t="shared" si="213"/>
        <v>41579.637175925927</v>
      </c>
      <c r="T1257" s="28">
        <f t="shared" si="214"/>
        <v>41609.678842592592</v>
      </c>
      <c r="U1257">
        <f t="shared" si="215"/>
        <v>2013</v>
      </c>
      <c r="V1257" s="15">
        <f t="shared" si="216"/>
        <v>41579</v>
      </c>
      <c r="W1257" s="15">
        <f t="shared" si="217"/>
        <v>41609</v>
      </c>
      <c r="X1257" s="15">
        <v>41579</v>
      </c>
      <c r="Y1257" s="15">
        <v>41609</v>
      </c>
      <c r="Z1257" t="str">
        <f t="shared" si="218"/>
        <v>November</v>
      </c>
      <c r="AA1257" t="str">
        <f t="shared" si="219"/>
        <v>December</v>
      </c>
    </row>
    <row r="1258" spans="1:27" ht="45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14" t="s">
        <v>8219</v>
      </c>
      <c r="G1258" t="s">
        <v>8224</v>
      </c>
      <c r="H1258" t="s">
        <v>8246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209"/>
        <v>117.96376666666666</v>
      </c>
      <c r="P1258" s="6">
        <f t="shared" si="210"/>
        <v>98.030831024930734</v>
      </c>
      <c r="Q1258" t="str">
        <f t="shared" si="211"/>
        <v>music</v>
      </c>
      <c r="R1258" t="str">
        <f t="shared" si="212"/>
        <v>rock</v>
      </c>
      <c r="S1258" s="28">
        <f t="shared" si="213"/>
        <v>40921.711006944439</v>
      </c>
      <c r="T1258" s="28">
        <f t="shared" si="214"/>
        <v>40951.711006944439</v>
      </c>
      <c r="U1258">
        <f t="shared" si="215"/>
        <v>2012</v>
      </c>
      <c r="V1258" s="15">
        <f t="shared" si="216"/>
        <v>40921</v>
      </c>
      <c r="W1258" s="15">
        <f t="shared" si="217"/>
        <v>40951</v>
      </c>
      <c r="X1258" s="15">
        <v>40921</v>
      </c>
      <c r="Y1258" s="15">
        <v>40951</v>
      </c>
      <c r="Z1258" t="str">
        <f t="shared" si="218"/>
        <v>January</v>
      </c>
      <c r="AA1258" t="str">
        <f t="shared" si="219"/>
        <v>February</v>
      </c>
    </row>
    <row r="1259" spans="1:27" ht="45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14" t="s">
        <v>8219</v>
      </c>
      <c r="G1259" t="s">
        <v>8224</v>
      </c>
      <c r="H1259" t="s">
        <v>8246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209"/>
        <v>294.72727272727275</v>
      </c>
      <c r="P1259" s="6">
        <f t="shared" si="210"/>
        <v>92.102272727272734</v>
      </c>
      <c r="Q1259" t="str">
        <f t="shared" si="211"/>
        <v>music</v>
      </c>
      <c r="R1259" t="str">
        <f t="shared" si="212"/>
        <v>rock</v>
      </c>
      <c r="S1259" s="28">
        <f t="shared" si="213"/>
        <v>40586.877199074072</v>
      </c>
      <c r="T1259" s="28">
        <f t="shared" si="214"/>
        <v>40635.835532407407</v>
      </c>
      <c r="U1259">
        <f t="shared" si="215"/>
        <v>2011</v>
      </c>
      <c r="V1259" s="15">
        <f t="shared" si="216"/>
        <v>40586</v>
      </c>
      <c r="W1259" s="15">
        <f t="shared" si="217"/>
        <v>40635</v>
      </c>
      <c r="X1259" s="15">
        <v>40586</v>
      </c>
      <c r="Y1259" s="15">
        <v>40635</v>
      </c>
      <c r="Z1259" t="str">
        <f t="shared" si="218"/>
        <v>February</v>
      </c>
      <c r="AA1259" t="str">
        <f t="shared" si="219"/>
        <v>April</v>
      </c>
    </row>
    <row r="1260" spans="1:27" ht="45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14" t="s">
        <v>8219</v>
      </c>
      <c r="G1260" t="s">
        <v>8224</v>
      </c>
      <c r="H1260" t="s">
        <v>8246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209"/>
        <v>213.14633333333336</v>
      </c>
      <c r="P1260" s="6">
        <f t="shared" si="210"/>
        <v>38.175462686567165</v>
      </c>
      <c r="Q1260" t="str">
        <f t="shared" si="211"/>
        <v>music</v>
      </c>
      <c r="R1260" t="str">
        <f t="shared" si="212"/>
        <v>rock</v>
      </c>
      <c r="S1260" s="28">
        <f t="shared" si="213"/>
        <v>41487.402916666666</v>
      </c>
      <c r="T1260" s="28">
        <f t="shared" si="214"/>
        <v>41517.402916666666</v>
      </c>
      <c r="U1260">
        <f t="shared" si="215"/>
        <v>2013</v>
      </c>
      <c r="V1260" s="15">
        <f t="shared" si="216"/>
        <v>41487</v>
      </c>
      <c r="W1260" s="15">
        <f t="shared" si="217"/>
        <v>41517</v>
      </c>
      <c r="X1260" s="15">
        <v>41487</v>
      </c>
      <c r="Y1260" s="15">
        <v>41517</v>
      </c>
      <c r="Z1260" t="str">
        <f t="shared" si="218"/>
        <v>August</v>
      </c>
      <c r="AA1260" t="str">
        <f t="shared" si="219"/>
        <v>August</v>
      </c>
    </row>
    <row r="1261" spans="1:27" ht="30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14" t="s">
        <v>8219</v>
      </c>
      <c r="G1261" t="s">
        <v>8224</v>
      </c>
      <c r="H1261" t="s">
        <v>8246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209"/>
        <v>104.24</v>
      </c>
      <c r="P1261" s="6">
        <f t="shared" si="210"/>
        <v>27.145833333333332</v>
      </c>
      <c r="Q1261" t="str">
        <f t="shared" si="211"/>
        <v>music</v>
      </c>
      <c r="R1261" t="str">
        <f t="shared" si="212"/>
        <v>rock</v>
      </c>
      <c r="S1261" s="28">
        <f t="shared" si="213"/>
        <v>41766.762314814812</v>
      </c>
      <c r="T1261" s="28">
        <f t="shared" si="214"/>
        <v>41798.957638888889</v>
      </c>
      <c r="U1261">
        <f t="shared" si="215"/>
        <v>2014</v>
      </c>
      <c r="V1261" s="15">
        <f t="shared" si="216"/>
        <v>41766</v>
      </c>
      <c r="W1261" s="15">
        <f t="shared" si="217"/>
        <v>41798</v>
      </c>
      <c r="X1261" s="15">
        <v>41766</v>
      </c>
      <c r="Y1261" s="15">
        <v>41798</v>
      </c>
      <c r="Z1261" t="str">
        <f t="shared" si="218"/>
        <v>May</v>
      </c>
      <c r="AA1261" t="str">
        <f t="shared" si="219"/>
        <v>June</v>
      </c>
    </row>
    <row r="1262" spans="1:27" ht="45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14" t="s">
        <v>8219</v>
      </c>
      <c r="G1262" t="s">
        <v>8224</v>
      </c>
      <c r="H1262" t="s">
        <v>8246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209"/>
        <v>113.66666666666667</v>
      </c>
      <c r="P1262" s="6">
        <f t="shared" si="210"/>
        <v>50.689189189189186</v>
      </c>
      <c r="Q1262" t="str">
        <f t="shared" si="211"/>
        <v>music</v>
      </c>
      <c r="R1262" t="str">
        <f t="shared" si="212"/>
        <v>rock</v>
      </c>
      <c r="S1262" s="28">
        <f t="shared" si="213"/>
        <v>41666.63449074074</v>
      </c>
      <c r="T1262" s="28">
        <f t="shared" si="214"/>
        <v>41696.63449074074</v>
      </c>
      <c r="U1262">
        <f t="shared" si="215"/>
        <v>2014</v>
      </c>
      <c r="V1262" s="15">
        <f t="shared" si="216"/>
        <v>41666</v>
      </c>
      <c r="W1262" s="15">
        <f t="shared" si="217"/>
        <v>41696</v>
      </c>
      <c r="X1262" s="15">
        <v>41666</v>
      </c>
      <c r="Y1262" s="15">
        <v>41696</v>
      </c>
      <c r="Z1262" t="str">
        <f t="shared" si="218"/>
        <v>January</v>
      </c>
      <c r="AA1262" t="str">
        <f t="shared" si="219"/>
        <v>February</v>
      </c>
    </row>
    <row r="1263" spans="1:27" ht="3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14" t="s">
        <v>8219</v>
      </c>
      <c r="G1263" t="s">
        <v>8224</v>
      </c>
      <c r="H1263" t="s">
        <v>8246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209"/>
        <v>101.25</v>
      </c>
      <c r="P1263" s="6">
        <f t="shared" si="210"/>
        <v>38.942307692307693</v>
      </c>
      <c r="Q1263" t="str">
        <f t="shared" si="211"/>
        <v>music</v>
      </c>
      <c r="R1263" t="str">
        <f t="shared" si="212"/>
        <v>rock</v>
      </c>
      <c r="S1263" s="28">
        <f t="shared" si="213"/>
        <v>41638.134571759256</v>
      </c>
      <c r="T1263" s="28">
        <f t="shared" si="214"/>
        <v>41668.134571759256</v>
      </c>
      <c r="U1263">
        <f t="shared" si="215"/>
        <v>2013</v>
      </c>
      <c r="V1263" s="15">
        <f t="shared" si="216"/>
        <v>41638</v>
      </c>
      <c r="W1263" s="15">
        <f t="shared" si="217"/>
        <v>41668</v>
      </c>
      <c r="X1263" s="15">
        <v>41638</v>
      </c>
      <c r="Y1263" s="15">
        <v>41668</v>
      </c>
      <c r="Z1263" t="str">
        <f t="shared" si="218"/>
        <v>December</v>
      </c>
      <c r="AA1263" t="str">
        <f t="shared" si="219"/>
        <v>January</v>
      </c>
    </row>
    <row r="1264" spans="1:27" ht="45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14" t="s">
        <v>8219</v>
      </c>
      <c r="G1264" t="s">
        <v>8229</v>
      </c>
      <c r="H1264" t="s">
        <v>8251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209"/>
        <v>125.41538461538462</v>
      </c>
      <c r="P1264" s="6">
        <f t="shared" si="210"/>
        <v>77.638095238095232</v>
      </c>
      <c r="Q1264" t="str">
        <f t="shared" si="211"/>
        <v>music</v>
      </c>
      <c r="R1264" t="str">
        <f t="shared" si="212"/>
        <v>rock</v>
      </c>
      <c r="S1264" s="28">
        <f t="shared" si="213"/>
        <v>41656.554305555554</v>
      </c>
      <c r="T1264" s="28">
        <f t="shared" si="214"/>
        <v>41686.554305555554</v>
      </c>
      <c r="U1264">
        <f t="shared" si="215"/>
        <v>2014</v>
      </c>
      <c r="V1264" s="15">
        <f t="shared" si="216"/>
        <v>41656</v>
      </c>
      <c r="W1264" s="15">
        <f t="shared" si="217"/>
        <v>41686</v>
      </c>
      <c r="X1264" s="15">
        <v>41656</v>
      </c>
      <c r="Y1264" s="15">
        <v>41686</v>
      </c>
      <c r="Z1264" t="str">
        <f t="shared" si="218"/>
        <v>January</v>
      </c>
      <c r="AA1264" t="str">
        <f t="shared" si="219"/>
        <v>February</v>
      </c>
    </row>
    <row r="1265" spans="1:27" ht="30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14" t="s">
        <v>8219</v>
      </c>
      <c r="G1265" t="s">
        <v>8224</v>
      </c>
      <c r="H1265" t="s">
        <v>8246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209"/>
        <v>119</v>
      </c>
      <c r="P1265" s="6">
        <f t="shared" si="210"/>
        <v>43.536585365853661</v>
      </c>
      <c r="Q1265" t="str">
        <f t="shared" si="211"/>
        <v>music</v>
      </c>
      <c r="R1265" t="str">
        <f t="shared" si="212"/>
        <v>rock</v>
      </c>
      <c r="S1265" s="28">
        <f t="shared" si="213"/>
        <v>41691.875810185185</v>
      </c>
      <c r="T1265" s="28">
        <f t="shared" si="214"/>
        <v>41726.833333333328</v>
      </c>
      <c r="U1265">
        <f t="shared" si="215"/>
        <v>2014</v>
      </c>
      <c r="V1265" s="15">
        <f t="shared" si="216"/>
        <v>41691</v>
      </c>
      <c r="W1265" s="15">
        <f t="shared" si="217"/>
        <v>41726</v>
      </c>
      <c r="X1265" s="15">
        <v>41691</v>
      </c>
      <c r="Y1265" s="15">
        <v>41726</v>
      </c>
      <c r="Z1265" t="str">
        <f t="shared" si="218"/>
        <v>February</v>
      </c>
      <c r="AA1265" t="str">
        <f t="shared" si="219"/>
        <v>March</v>
      </c>
    </row>
    <row r="1266" spans="1:27" ht="45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14" t="s">
        <v>8219</v>
      </c>
      <c r="G1266" t="s">
        <v>8224</v>
      </c>
      <c r="H1266" t="s">
        <v>8246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209"/>
        <v>166.46153846153845</v>
      </c>
      <c r="P1266" s="6">
        <f t="shared" si="210"/>
        <v>31.823529411764707</v>
      </c>
      <c r="Q1266" t="str">
        <f t="shared" si="211"/>
        <v>music</v>
      </c>
      <c r="R1266" t="str">
        <f t="shared" si="212"/>
        <v>rock</v>
      </c>
      <c r="S1266" s="28">
        <f t="shared" si="213"/>
        <v>41547.454664351848</v>
      </c>
      <c r="T1266" s="28">
        <f t="shared" si="214"/>
        <v>41576.454664351848</v>
      </c>
      <c r="U1266">
        <f t="shared" si="215"/>
        <v>2013</v>
      </c>
      <c r="V1266" s="15">
        <f t="shared" si="216"/>
        <v>41547</v>
      </c>
      <c r="W1266" s="15">
        <f t="shared" si="217"/>
        <v>41576</v>
      </c>
      <c r="X1266" s="15">
        <v>41547</v>
      </c>
      <c r="Y1266" s="15">
        <v>41576</v>
      </c>
      <c r="Z1266" t="str">
        <f t="shared" si="218"/>
        <v>September</v>
      </c>
      <c r="AA1266" t="str">
        <f t="shared" si="219"/>
        <v>October</v>
      </c>
    </row>
    <row r="1267" spans="1:27" ht="6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14" t="s">
        <v>8219</v>
      </c>
      <c r="G1267" t="s">
        <v>8224</v>
      </c>
      <c r="H1267" t="s">
        <v>8246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209"/>
        <v>119.14771428571429</v>
      </c>
      <c r="P1267" s="6">
        <f t="shared" si="210"/>
        <v>63.184393939393942</v>
      </c>
      <c r="Q1267" t="str">
        <f t="shared" si="211"/>
        <v>music</v>
      </c>
      <c r="R1267" t="str">
        <f t="shared" si="212"/>
        <v>rock</v>
      </c>
      <c r="S1267" s="28">
        <f t="shared" si="213"/>
        <v>40465.446932870364</v>
      </c>
      <c r="T1267" s="28">
        <f t="shared" si="214"/>
        <v>40512.446932870364</v>
      </c>
      <c r="U1267">
        <f t="shared" si="215"/>
        <v>2010</v>
      </c>
      <c r="V1267" s="15">
        <f t="shared" si="216"/>
        <v>40465</v>
      </c>
      <c r="W1267" s="15">
        <f t="shared" si="217"/>
        <v>40512</v>
      </c>
      <c r="X1267" s="15">
        <v>40465</v>
      </c>
      <c r="Y1267" s="15">
        <v>40512</v>
      </c>
      <c r="Z1267" t="str">
        <f t="shared" si="218"/>
        <v>October</v>
      </c>
      <c r="AA1267" t="str">
        <f t="shared" si="219"/>
        <v>November</v>
      </c>
    </row>
    <row r="1268" spans="1:27" ht="30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14" t="s">
        <v>8219</v>
      </c>
      <c r="G1268" t="s">
        <v>8224</v>
      </c>
      <c r="H1268" t="s">
        <v>8246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209"/>
        <v>100.47368421052632</v>
      </c>
      <c r="P1268" s="6">
        <f t="shared" si="210"/>
        <v>190.9</v>
      </c>
      <c r="Q1268" t="str">
        <f t="shared" si="211"/>
        <v>music</v>
      </c>
      <c r="R1268" t="str">
        <f t="shared" si="212"/>
        <v>rock</v>
      </c>
      <c r="S1268" s="28">
        <f t="shared" si="213"/>
        <v>41620.668344907404</v>
      </c>
      <c r="T1268" s="28">
        <f t="shared" si="214"/>
        <v>41650.668344907404</v>
      </c>
      <c r="U1268">
        <f t="shared" si="215"/>
        <v>2013</v>
      </c>
      <c r="V1268" s="15">
        <f t="shared" si="216"/>
        <v>41620</v>
      </c>
      <c r="W1268" s="15">
        <f t="shared" si="217"/>
        <v>41650</v>
      </c>
      <c r="X1268" s="15">
        <v>41620</v>
      </c>
      <c r="Y1268" s="15">
        <v>41650</v>
      </c>
      <c r="Z1268" t="str">
        <f t="shared" si="218"/>
        <v>December</v>
      </c>
      <c r="AA1268" t="str">
        <f t="shared" si="219"/>
        <v>January</v>
      </c>
    </row>
    <row r="1269" spans="1:27" ht="45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14" t="s">
        <v>8219</v>
      </c>
      <c r="G1269" t="s">
        <v>8224</v>
      </c>
      <c r="H1269" t="s">
        <v>8246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209"/>
        <v>101.8</v>
      </c>
      <c r="P1269" s="6">
        <f t="shared" si="210"/>
        <v>140.85534591194968</v>
      </c>
      <c r="Q1269" t="str">
        <f t="shared" si="211"/>
        <v>music</v>
      </c>
      <c r="R1269" t="str">
        <f t="shared" si="212"/>
        <v>rock</v>
      </c>
      <c r="S1269" s="28">
        <f t="shared" si="213"/>
        <v>41449.376828703702</v>
      </c>
      <c r="T1269" s="28">
        <f t="shared" si="214"/>
        <v>41479.376828703702</v>
      </c>
      <c r="U1269">
        <f t="shared" si="215"/>
        <v>2013</v>
      </c>
      <c r="V1269" s="15">
        <f t="shared" si="216"/>
        <v>41449</v>
      </c>
      <c r="W1269" s="15">
        <f t="shared" si="217"/>
        <v>41479</v>
      </c>
      <c r="X1269" s="15">
        <v>41449</v>
      </c>
      <c r="Y1269" s="15">
        <v>41479</v>
      </c>
      <c r="Z1269" t="str">
        <f t="shared" si="218"/>
        <v>June</v>
      </c>
      <c r="AA1269" t="str">
        <f t="shared" si="219"/>
        <v>July</v>
      </c>
    </row>
    <row r="1270" spans="1:27" ht="30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14" t="s">
        <v>8219</v>
      </c>
      <c r="G1270" t="s">
        <v>8224</v>
      </c>
      <c r="H1270" t="s">
        <v>8246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209"/>
        <v>116.66666666666667</v>
      </c>
      <c r="P1270" s="6">
        <f t="shared" si="210"/>
        <v>76.92307692307692</v>
      </c>
      <c r="Q1270" t="str">
        <f t="shared" si="211"/>
        <v>music</v>
      </c>
      <c r="R1270" t="str">
        <f t="shared" si="212"/>
        <v>rock</v>
      </c>
      <c r="S1270" s="28">
        <f t="shared" si="213"/>
        <v>41507.637118055551</v>
      </c>
      <c r="T1270" s="28">
        <f t="shared" si="214"/>
        <v>41537.637118055551</v>
      </c>
      <c r="U1270">
        <f t="shared" si="215"/>
        <v>2013</v>
      </c>
      <c r="V1270" s="15">
        <f t="shared" si="216"/>
        <v>41507</v>
      </c>
      <c r="W1270" s="15">
        <f t="shared" si="217"/>
        <v>41537</v>
      </c>
      <c r="X1270" s="15">
        <v>41507</v>
      </c>
      <c r="Y1270" s="15">
        <v>41537</v>
      </c>
      <c r="Z1270" t="str">
        <f t="shared" si="218"/>
        <v>August</v>
      </c>
      <c r="AA1270" t="str">
        <f t="shared" si="219"/>
        <v>September</v>
      </c>
    </row>
    <row r="1271" spans="1:27" ht="45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14" t="s">
        <v>8219</v>
      </c>
      <c r="G1271" t="s">
        <v>8224</v>
      </c>
      <c r="H1271" t="s">
        <v>8246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209"/>
        <v>108.64893617021276</v>
      </c>
      <c r="P1271" s="6">
        <f t="shared" si="210"/>
        <v>99.15533980582525</v>
      </c>
      <c r="Q1271" t="str">
        <f t="shared" si="211"/>
        <v>music</v>
      </c>
      <c r="R1271" t="str">
        <f t="shared" si="212"/>
        <v>rock</v>
      </c>
      <c r="S1271" s="28">
        <f t="shared" si="213"/>
        <v>42445.614722222221</v>
      </c>
      <c r="T1271" s="28">
        <f t="shared" si="214"/>
        <v>42475.791666666664</v>
      </c>
      <c r="U1271">
        <f t="shared" si="215"/>
        <v>2016</v>
      </c>
      <c r="V1271" s="15">
        <f t="shared" si="216"/>
        <v>42445</v>
      </c>
      <c r="W1271" s="15">
        <f t="shared" si="217"/>
        <v>42475</v>
      </c>
      <c r="X1271" s="15">
        <v>42445</v>
      </c>
      <c r="Y1271" s="15">
        <v>42475</v>
      </c>
      <c r="Z1271" t="str">
        <f t="shared" si="218"/>
        <v>March</v>
      </c>
      <c r="AA1271" t="str">
        <f t="shared" si="219"/>
        <v>April</v>
      </c>
    </row>
    <row r="1272" spans="1:27" ht="30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14" t="s">
        <v>8219</v>
      </c>
      <c r="G1272" t="s">
        <v>8224</v>
      </c>
      <c r="H1272" t="s">
        <v>8246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209"/>
        <v>114.72</v>
      </c>
      <c r="P1272" s="6">
        <f t="shared" si="210"/>
        <v>67.881656804733723</v>
      </c>
      <c r="Q1272" t="str">
        <f t="shared" si="211"/>
        <v>music</v>
      </c>
      <c r="R1272" t="str">
        <f t="shared" si="212"/>
        <v>rock</v>
      </c>
      <c r="S1272" s="28">
        <f t="shared" si="213"/>
        <v>40933.648634259254</v>
      </c>
      <c r="T1272" s="28">
        <f t="shared" si="214"/>
        <v>40993.60696759259</v>
      </c>
      <c r="U1272">
        <f t="shared" si="215"/>
        <v>2012</v>
      </c>
      <c r="V1272" s="15">
        <f t="shared" si="216"/>
        <v>40933</v>
      </c>
      <c r="W1272" s="15">
        <f t="shared" si="217"/>
        <v>40993</v>
      </c>
      <c r="X1272" s="15">
        <v>40933</v>
      </c>
      <c r="Y1272" s="15">
        <v>40993</v>
      </c>
      <c r="Z1272" t="str">
        <f t="shared" si="218"/>
        <v>January</v>
      </c>
      <c r="AA1272" t="str">
        <f t="shared" si="219"/>
        <v>March</v>
      </c>
    </row>
    <row r="1273" spans="1:27" ht="45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14" t="s">
        <v>8219</v>
      </c>
      <c r="G1273" t="s">
        <v>8224</v>
      </c>
      <c r="H1273" t="s">
        <v>8246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209"/>
        <v>101.8</v>
      </c>
      <c r="P1273" s="6">
        <f t="shared" si="210"/>
        <v>246.29032258064515</v>
      </c>
      <c r="Q1273" t="str">
        <f t="shared" si="211"/>
        <v>music</v>
      </c>
      <c r="R1273" t="str">
        <f t="shared" si="212"/>
        <v>rock</v>
      </c>
      <c r="S1273" s="28">
        <f t="shared" si="213"/>
        <v>41561.475219907406</v>
      </c>
      <c r="T1273" s="28">
        <f t="shared" si="214"/>
        <v>41591.516886574071</v>
      </c>
      <c r="U1273">
        <f t="shared" si="215"/>
        <v>2013</v>
      </c>
      <c r="V1273" s="15">
        <f t="shared" si="216"/>
        <v>41561</v>
      </c>
      <c r="W1273" s="15">
        <f t="shared" si="217"/>
        <v>41591</v>
      </c>
      <c r="X1273" s="15">
        <v>41561</v>
      </c>
      <c r="Y1273" s="15">
        <v>41591</v>
      </c>
      <c r="Z1273" t="str">
        <f t="shared" si="218"/>
        <v>October</v>
      </c>
      <c r="AA1273" t="str">
        <f t="shared" si="219"/>
        <v>November</v>
      </c>
    </row>
    <row r="1274" spans="1:27" ht="45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14" t="s">
        <v>8219</v>
      </c>
      <c r="G1274" t="s">
        <v>8224</v>
      </c>
      <c r="H1274" t="s">
        <v>8246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209"/>
        <v>106</v>
      </c>
      <c r="P1274" s="6">
        <f t="shared" si="210"/>
        <v>189.28571428571428</v>
      </c>
      <c r="Q1274" t="str">
        <f t="shared" si="211"/>
        <v>music</v>
      </c>
      <c r="R1274" t="str">
        <f t="shared" si="212"/>
        <v>rock</v>
      </c>
      <c r="S1274" s="28">
        <f t="shared" si="213"/>
        <v>40274.536793981482</v>
      </c>
      <c r="T1274" s="28">
        <f t="shared" si="214"/>
        <v>40343.958333333328</v>
      </c>
      <c r="U1274">
        <f t="shared" si="215"/>
        <v>2010</v>
      </c>
      <c r="V1274" s="15">
        <f t="shared" si="216"/>
        <v>40274</v>
      </c>
      <c r="W1274" s="15">
        <f t="shared" si="217"/>
        <v>40343</v>
      </c>
      <c r="X1274" s="15">
        <v>40274</v>
      </c>
      <c r="Y1274" s="15">
        <v>40343</v>
      </c>
      <c r="Z1274" t="str">
        <f t="shared" si="218"/>
        <v>April</v>
      </c>
      <c r="AA1274" t="str">
        <f t="shared" si="219"/>
        <v>June</v>
      </c>
    </row>
    <row r="1275" spans="1:27" ht="3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14" t="s">
        <v>8219</v>
      </c>
      <c r="G1275" t="s">
        <v>8229</v>
      </c>
      <c r="H1275" t="s">
        <v>8251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209"/>
        <v>103.49999999999999</v>
      </c>
      <c r="P1275" s="6">
        <f t="shared" si="210"/>
        <v>76.666666666666671</v>
      </c>
      <c r="Q1275" t="str">
        <f t="shared" si="211"/>
        <v>music</v>
      </c>
      <c r="R1275" t="str">
        <f t="shared" si="212"/>
        <v>rock</v>
      </c>
      <c r="S1275" s="28">
        <f t="shared" si="213"/>
        <v>41852.521886574068</v>
      </c>
      <c r="T1275" s="28">
        <f t="shared" si="214"/>
        <v>41882.521886574068</v>
      </c>
      <c r="U1275">
        <f t="shared" si="215"/>
        <v>2014</v>
      </c>
      <c r="V1275" s="15">
        <f t="shared" si="216"/>
        <v>41852</v>
      </c>
      <c r="W1275" s="15">
        <f t="shared" si="217"/>
        <v>41882</v>
      </c>
      <c r="X1275" s="15">
        <v>41852</v>
      </c>
      <c r="Y1275" s="15">
        <v>41882</v>
      </c>
      <c r="Z1275" t="str">
        <f t="shared" si="218"/>
        <v>August</v>
      </c>
      <c r="AA1275" t="str">
        <f t="shared" si="219"/>
        <v>August</v>
      </c>
    </row>
    <row r="1276" spans="1:27" ht="45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14" t="s">
        <v>8219</v>
      </c>
      <c r="G1276" t="s">
        <v>8224</v>
      </c>
      <c r="H1276" t="s">
        <v>8246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209"/>
        <v>154.97535999999999</v>
      </c>
      <c r="P1276" s="6">
        <f t="shared" si="210"/>
        <v>82.963254817987149</v>
      </c>
      <c r="Q1276" t="str">
        <f t="shared" si="211"/>
        <v>music</v>
      </c>
      <c r="R1276" t="str">
        <f t="shared" si="212"/>
        <v>rock</v>
      </c>
      <c r="S1276" s="28">
        <f t="shared" si="213"/>
        <v>41116.481770833328</v>
      </c>
      <c r="T1276" s="28">
        <f t="shared" si="214"/>
        <v>41151.481770833328</v>
      </c>
      <c r="U1276">
        <f t="shared" si="215"/>
        <v>2012</v>
      </c>
      <c r="V1276" s="15">
        <f t="shared" si="216"/>
        <v>41116</v>
      </c>
      <c r="W1276" s="15">
        <f t="shared" si="217"/>
        <v>41151</v>
      </c>
      <c r="X1276" s="15">
        <v>41116</v>
      </c>
      <c r="Y1276" s="15">
        <v>41151</v>
      </c>
      <c r="Z1276" t="str">
        <f t="shared" si="218"/>
        <v>July</v>
      </c>
      <c r="AA1276" t="str">
        <f t="shared" si="219"/>
        <v>August</v>
      </c>
    </row>
    <row r="1277" spans="1:27" ht="45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14" t="s">
        <v>8219</v>
      </c>
      <c r="G1277" t="s">
        <v>8224</v>
      </c>
      <c r="H1277" t="s">
        <v>8246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209"/>
        <v>162.14066666666668</v>
      </c>
      <c r="P1277" s="6">
        <f t="shared" si="210"/>
        <v>62.522107969151669</v>
      </c>
      <c r="Q1277" t="str">
        <f t="shared" si="211"/>
        <v>music</v>
      </c>
      <c r="R1277" t="str">
        <f t="shared" si="212"/>
        <v>rock</v>
      </c>
      <c r="S1277" s="28">
        <f t="shared" si="213"/>
        <v>41458.659571759257</v>
      </c>
      <c r="T1277" s="28">
        <f t="shared" si="214"/>
        <v>41493.659571759257</v>
      </c>
      <c r="U1277">
        <f t="shared" si="215"/>
        <v>2013</v>
      </c>
      <c r="V1277" s="15">
        <f t="shared" si="216"/>
        <v>41458</v>
      </c>
      <c r="W1277" s="15">
        <f t="shared" si="217"/>
        <v>41493</v>
      </c>
      <c r="X1277" s="15">
        <v>41458</v>
      </c>
      <c r="Y1277" s="15">
        <v>41493</v>
      </c>
      <c r="Z1277" t="str">
        <f t="shared" si="218"/>
        <v>July</v>
      </c>
      <c r="AA1277" t="str">
        <f t="shared" si="219"/>
        <v>August</v>
      </c>
    </row>
    <row r="1278" spans="1:27" ht="30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14" t="s">
        <v>8219</v>
      </c>
      <c r="G1278" t="s">
        <v>8224</v>
      </c>
      <c r="H1278" t="s">
        <v>8246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209"/>
        <v>104.42100000000001</v>
      </c>
      <c r="P1278" s="6">
        <f t="shared" si="210"/>
        <v>46.06808823529412</v>
      </c>
      <c r="Q1278" t="str">
        <f t="shared" si="211"/>
        <v>music</v>
      </c>
      <c r="R1278" t="str">
        <f t="shared" si="212"/>
        <v>rock</v>
      </c>
      <c r="S1278" s="28">
        <f t="shared" si="213"/>
        <v>40007.49591435185</v>
      </c>
      <c r="T1278" s="28">
        <f t="shared" si="214"/>
        <v>40056.958333333328</v>
      </c>
      <c r="U1278">
        <f t="shared" si="215"/>
        <v>2009</v>
      </c>
      <c r="V1278" s="15">
        <f t="shared" si="216"/>
        <v>40007</v>
      </c>
      <c r="W1278" s="15">
        <f t="shared" si="217"/>
        <v>40056</v>
      </c>
      <c r="X1278" s="15">
        <v>40007</v>
      </c>
      <c r="Y1278" s="15">
        <v>40056</v>
      </c>
      <c r="Z1278" t="str">
        <f t="shared" si="218"/>
        <v>July</v>
      </c>
      <c r="AA1278" t="str">
        <f t="shared" si="219"/>
        <v>August</v>
      </c>
    </row>
    <row r="1279" spans="1:27" ht="45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14" t="s">
        <v>8219</v>
      </c>
      <c r="G1279" t="s">
        <v>8224</v>
      </c>
      <c r="H1279" t="s">
        <v>8246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209"/>
        <v>106.12433333333333</v>
      </c>
      <c r="P1279" s="6">
        <f t="shared" si="210"/>
        <v>38.543946731234868</v>
      </c>
      <c r="Q1279" t="str">
        <f t="shared" si="211"/>
        <v>music</v>
      </c>
      <c r="R1279" t="str">
        <f t="shared" si="212"/>
        <v>rock</v>
      </c>
      <c r="S1279" s="28">
        <f t="shared" si="213"/>
        <v>41121.35355324074</v>
      </c>
      <c r="T1279" s="28">
        <f t="shared" si="214"/>
        <v>41156.35355324074</v>
      </c>
      <c r="U1279">
        <f t="shared" si="215"/>
        <v>2012</v>
      </c>
      <c r="V1279" s="15">
        <f t="shared" si="216"/>
        <v>41121</v>
      </c>
      <c r="W1279" s="15">
        <f t="shared" si="217"/>
        <v>41156</v>
      </c>
      <c r="X1279" s="15">
        <v>41121</v>
      </c>
      <c r="Y1279" s="15">
        <v>41156</v>
      </c>
      <c r="Z1279" t="str">
        <f t="shared" si="218"/>
        <v>July</v>
      </c>
      <c r="AA1279" t="str">
        <f t="shared" si="219"/>
        <v>September</v>
      </c>
    </row>
    <row r="1280" spans="1:27" ht="45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14" t="s">
        <v>8219</v>
      </c>
      <c r="G1280" t="s">
        <v>8224</v>
      </c>
      <c r="H1280" t="s">
        <v>8246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209"/>
        <v>154.93846153846152</v>
      </c>
      <c r="P1280" s="6">
        <f t="shared" si="210"/>
        <v>53.005263157894738</v>
      </c>
      <c r="Q1280" t="str">
        <f t="shared" si="211"/>
        <v>music</v>
      </c>
      <c r="R1280" t="str">
        <f t="shared" si="212"/>
        <v>rock</v>
      </c>
      <c r="S1280" s="28">
        <f t="shared" si="213"/>
        <v>41786.346828703703</v>
      </c>
      <c r="T1280" s="28">
        <f t="shared" si="214"/>
        <v>41814.875</v>
      </c>
      <c r="U1280">
        <f t="shared" si="215"/>
        <v>2014</v>
      </c>
      <c r="V1280" s="15">
        <f t="shared" si="216"/>
        <v>41786</v>
      </c>
      <c r="W1280" s="15">
        <f t="shared" si="217"/>
        <v>41814</v>
      </c>
      <c r="X1280" s="15">
        <v>41786</v>
      </c>
      <c r="Y1280" s="15">
        <v>41814</v>
      </c>
      <c r="Z1280" t="str">
        <f t="shared" si="218"/>
        <v>May</v>
      </c>
      <c r="AA1280" t="str">
        <f t="shared" si="219"/>
        <v>June</v>
      </c>
    </row>
    <row r="1281" spans="1:27" ht="45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14" t="s">
        <v>8219</v>
      </c>
      <c r="G1281" t="s">
        <v>8224</v>
      </c>
      <c r="H1281" t="s">
        <v>8246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209"/>
        <v>110.77157238734421</v>
      </c>
      <c r="P1281" s="6">
        <f t="shared" si="210"/>
        <v>73.355396825396824</v>
      </c>
      <c r="Q1281" t="str">
        <f t="shared" si="211"/>
        <v>music</v>
      </c>
      <c r="R1281" t="str">
        <f t="shared" si="212"/>
        <v>rock</v>
      </c>
      <c r="S1281" s="28">
        <f t="shared" si="213"/>
        <v>41681.890856481477</v>
      </c>
      <c r="T1281" s="28">
        <f t="shared" si="214"/>
        <v>41721.849189814813</v>
      </c>
      <c r="U1281">
        <f t="shared" si="215"/>
        <v>2014</v>
      </c>
      <c r="V1281" s="15">
        <f t="shared" si="216"/>
        <v>41681</v>
      </c>
      <c r="W1281" s="15">
        <f t="shared" si="217"/>
        <v>41721</v>
      </c>
      <c r="X1281" s="15">
        <v>41681</v>
      </c>
      <c r="Y1281" s="15">
        <v>41721</v>
      </c>
      <c r="Z1281" t="str">
        <f t="shared" si="218"/>
        <v>February</v>
      </c>
      <c r="AA1281" t="str">
        <f t="shared" si="219"/>
        <v>March</v>
      </c>
    </row>
    <row r="1282" spans="1:27" ht="45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14" t="s">
        <v>8219</v>
      </c>
      <c r="G1282" t="s">
        <v>8224</v>
      </c>
      <c r="H1282" t="s">
        <v>8246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ref="O1282:O1345" si="220">SUM(E1282/D1282)*100</f>
        <v>110.91186666666665</v>
      </c>
      <c r="P1282" s="6">
        <f t="shared" ref="P1282:P1345" si="221">SUM(E1282/L1282)</f>
        <v>127.97523076923076</v>
      </c>
      <c r="Q1282" t="str">
        <f t="shared" si="211"/>
        <v>music</v>
      </c>
      <c r="R1282" t="str">
        <f t="shared" si="212"/>
        <v>rock</v>
      </c>
      <c r="S1282" s="28">
        <f t="shared" si="213"/>
        <v>40513.54923611111</v>
      </c>
      <c r="T1282" s="28">
        <f t="shared" si="214"/>
        <v>40603.54923611111</v>
      </c>
      <c r="U1282">
        <f t="shared" si="215"/>
        <v>2010</v>
      </c>
      <c r="V1282" s="15">
        <f t="shared" si="216"/>
        <v>40513</v>
      </c>
      <c r="W1282" s="15">
        <f t="shared" si="217"/>
        <v>40603</v>
      </c>
      <c r="X1282" s="15">
        <v>40513</v>
      </c>
      <c r="Y1282" s="15">
        <v>40603</v>
      </c>
      <c r="Z1282" t="str">
        <f t="shared" si="218"/>
        <v>December</v>
      </c>
      <c r="AA1282" t="str">
        <f t="shared" si="219"/>
        <v>March</v>
      </c>
    </row>
    <row r="1283" spans="1:27" ht="45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14" t="s">
        <v>8219</v>
      </c>
      <c r="G1283" t="s">
        <v>8224</v>
      </c>
      <c r="H1283" t="s">
        <v>8246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si="220"/>
        <v>110.71428571428572</v>
      </c>
      <c r="P1283" s="6">
        <f t="shared" si="221"/>
        <v>104.72972972972973</v>
      </c>
      <c r="Q1283" t="str">
        <f t="shared" ref="Q1283:Q1346" si="222">LEFT(N1283,FIND("/", N1283) - 1)</f>
        <v>music</v>
      </c>
      <c r="R1283" t="str">
        <f t="shared" ref="R1283:R1346" si="223">RIGHT(N1283,LEN(N1283) - FIND("/",N1283))</f>
        <v>rock</v>
      </c>
      <c r="S1283" s="28">
        <f t="shared" ref="S1283:S1346" si="224">(J1283/86400)+25569+(-5/24)</f>
        <v>41463.535138888888</v>
      </c>
      <c r="T1283" s="28">
        <f t="shared" ref="T1283:T1346" si="225">(I1283/86400)+25569+(-5/24)</f>
        <v>41483.535138888888</v>
      </c>
      <c r="U1283">
        <f t="shared" ref="U1283:U1346" si="226">YEAR(S1283)</f>
        <v>2013</v>
      </c>
      <c r="V1283" s="15">
        <f t="shared" ref="V1283:V1346" si="227">INT(S1283)</f>
        <v>41463</v>
      </c>
      <c r="W1283" s="15">
        <f t="shared" ref="W1283:W1346" si="228">INT(T1283)</f>
        <v>41483</v>
      </c>
      <c r="X1283" s="15">
        <v>41463</v>
      </c>
      <c r="Y1283" s="15">
        <v>41483</v>
      </c>
      <c r="Z1283" t="str">
        <f t="shared" ref="Z1283:Z1346" si="229">TEXT(V1283, "mmmm")</f>
        <v>July</v>
      </c>
      <c r="AA1283" t="str">
        <f t="shared" ref="AA1283:AA1346" si="230">TEXT(W1283, "mmmm")</f>
        <v>July</v>
      </c>
    </row>
    <row r="1284" spans="1:27" ht="45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14" t="s">
        <v>8219</v>
      </c>
      <c r="G1284" t="s">
        <v>8224</v>
      </c>
      <c r="H1284" t="s">
        <v>8246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220"/>
        <v>123.61333333333333</v>
      </c>
      <c r="P1284" s="6">
        <f t="shared" si="221"/>
        <v>67.671532846715323</v>
      </c>
      <c r="Q1284" t="str">
        <f t="shared" si="222"/>
        <v>music</v>
      </c>
      <c r="R1284" t="str">
        <f t="shared" si="223"/>
        <v>rock</v>
      </c>
      <c r="S1284" s="28">
        <f t="shared" si="224"/>
        <v>41586.266840277771</v>
      </c>
      <c r="T1284" s="28">
        <f t="shared" si="225"/>
        <v>41616.999305555553</v>
      </c>
      <c r="U1284">
        <f t="shared" si="226"/>
        <v>2013</v>
      </c>
      <c r="V1284" s="15">
        <f t="shared" si="227"/>
        <v>41586</v>
      </c>
      <c r="W1284" s="15">
        <f t="shared" si="228"/>
        <v>41616</v>
      </c>
      <c r="X1284" s="15">
        <v>41586</v>
      </c>
      <c r="Y1284" s="15">
        <v>41616</v>
      </c>
      <c r="Z1284" t="str">
        <f t="shared" si="229"/>
        <v>November</v>
      </c>
      <c r="AA1284" t="str">
        <f t="shared" si="230"/>
        <v>December</v>
      </c>
    </row>
    <row r="1285" spans="1:27" ht="45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14" t="s">
        <v>8219</v>
      </c>
      <c r="G1285" t="s">
        <v>8224</v>
      </c>
      <c r="H1285" t="s">
        <v>8246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220"/>
        <v>211.05</v>
      </c>
      <c r="P1285" s="6">
        <f t="shared" si="221"/>
        <v>95.931818181818187</v>
      </c>
      <c r="Q1285" t="str">
        <f t="shared" si="222"/>
        <v>music</v>
      </c>
      <c r="R1285" t="str">
        <f t="shared" si="223"/>
        <v>rock</v>
      </c>
      <c r="S1285" s="28">
        <f t="shared" si="224"/>
        <v>41320.50913194444</v>
      </c>
      <c r="T1285" s="28">
        <f t="shared" si="225"/>
        <v>41343.958333333328</v>
      </c>
      <c r="U1285">
        <f t="shared" si="226"/>
        <v>2013</v>
      </c>
      <c r="V1285" s="15">
        <f t="shared" si="227"/>
        <v>41320</v>
      </c>
      <c r="W1285" s="15">
        <f t="shared" si="228"/>
        <v>41343</v>
      </c>
      <c r="X1285" s="15">
        <v>41320</v>
      </c>
      <c r="Y1285" s="15">
        <v>41343</v>
      </c>
      <c r="Z1285" t="str">
        <f t="shared" si="229"/>
        <v>February</v>
      </c>
      <c r="AA1285" t="str">
        <f t="shared" si="230"/>
        <v>March</v>
      </c>
    </row>
    <row r="1286" spans="1:27" ht="45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14" t="s">
        <v>8219</v>
      </c>
      <c r="G1286" t="s">
        <v>8224</v>
      </c>
      <c r="H1286" t="s">
        <v>8246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220"/>
        <v>101</v>
      </c>
      <c r="P1286" s="6">
        <f t="shared" si="221"/>
        <v>65.161290322580641</v>
      </c>
      <c r="Q1286" t="str">
        <f t="shared" si="222"/>
        <v>theater</v>
      </c>
      <c r="R1286" t="str">
        <f t="shared" si="223"/>
        <v>plays</v>
      </c>
      <c r="S1286" s="28">
        <f t="shared" si="224"/>
        <v>42712.026412037034</v>
      </c>
      <c r="T1286" s="28">
        <f t="shared" si="225"/>
        <v>42735.499305555553</v>
      </c>
      <c r="U1286">
        <f t="shared" si="226"/>
        <v>2016</v>
      </c>
      <c r="V1286" s="15">
        <f t="shared" si="227"/>
        <v>42712</v>
      </c>
      <c r="W1286" s="15">
        <f t="shared" si="228"/>
        <v>42735</v>
      </c>
      <c r="X1286" s="15">
        <v>42712</v>
      </c>
      <c r="Y1286" s="15">
        <v>42735</v>
      </c>
      <c r="Z1286" t="str">
        <f t="shared" si="229"/>
        <v>December</v>
      </c>
      <c r="AA1286" t="str">
        <f t="shared" si="230"/>
        <v>December</v>
      </c>
    </row>
    <row r="1287" spans="1:27" ht="45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14" t="s">
        <v>8219</v>
      </c>
      <c r="G1287" t="s">
        <v>8225</v>
      </c>
      <c r="H1287" t="s">
        <v>8247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220"/>
        <v>101.64999999999999</v>
      </c>
      <c r="P1287" s="6">
        <f t="shared" si="221"/>
        <v>32.269841269841272</v>
      </c>
      <c r="Q1287" t="str">
        <f t="shared" si="222"/>
        <v>theater</v>
      </c>
      <c r="R1287" t="str">
        <f t="shared" si="223"/>
        <v>plays</v>
      </c>
      <c r="S1287" s="28">
        <f t="shared" si="224"/>
        <v>42160.374710648146</v>
      </c>
      <c r="T1287" s="28">
        <f t="shared" si="225"/>
        <v>42175.374710648146</v>
      </c>
      <c r="U1287">
        <f t="shared" si="226"/>
        <v>2015</v>
      </c>
      <c r="V1287" s="15">
        <f t="shared" si="227"/>
        <v>42160</v>
      </c>
      <c r="W1287" s="15">
        <f t="shared" si="228"/>
        <v>42175</v>
      </c>
      <c r="X1287" s="15">
        <v>42160</v>
      </c>
      <c r="Y1287" s="15">
        <v>42175</v>
      </c>
      <c r="Z1287" t="str">
        <f t="shared" si="229"/>
        <v>June</v>
      </c>
      <c r="AA1287" t="str">
        <f t="shared" si="230"/>
        <v>June</v>
      </c>
    </row>
    <row r="1288" spans="1:27" ht="45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14" t="s">
        <v>8219</v>
      </c>
      <c r="G1288" t="s">
        <v>8225</v>
      </c>
      <c r="H1288" t="s">
        <v>8247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220"/>
        <v>108.33333333333333</v>
      </c>
      <c r="P1288" s="6">
        <f t="shared" si="221"/>
        <v>81.25</v>
      </c>
      <c r="Q1288" t="str">
        <f t="shared" si="222"/>
        <v>theater</v>
      </c>
      <c r="R1288" t="str">
        <f t="shared" si="223"/>
        <v>plays</v>
      </c>
      <c r="S1288" s="28">
        <f t="shared" si="224"/>
        <v>42039.176238425927</v>
      </c>
      <c r="T1288" s="28">
        <f t="shared" si="225"/>
        <v>42052.374999999993</v>
      </c>
      <c r="U1288">
        <f t="shared" si="226"/>
        <v>2015</v>
      </c>
      <c r="V1288" s="15">
        <f t="shared" si="227"/>
        <v>42039</v>
      </c>
      <c r="W1288" s="15">
        <f t="shared" si="228"/>
        <v>42052</v>
      </c>
      <c r="X1288" s="15">
        <v>42039</v>
      </c>
      <c r="Y1288" s="15">
        <v>42052</v>
      </c>
      <c r="Z1288" t="str">
        <f t="shared" si="229"/>
        <v>February</v>
      </c>
      <c r="AA1288" t="str">
        <f t="shared" si="230"/>
        <v>February</v>
      </c>
    </row>
    <row r="1289" spans="1:27" ht="60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14" t="s">
        <v>8219</v>
      </c>
      <c r="G1289" t="s">
        <v>8225</v>
      </c>
      <c r="H1289" t="s">
        <v>8247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220"/>
        <v>242</v>
      </c>
      <c r="P1289" s="6">
        <f t="shared" si="221"/>
        <v>24.2</v>
      </c>
      <c r="Q1289" t="str">
        <f t="shared" si="222"/>
        <v>theater</v>
      </c>
      <c r="R1289" t="str">
        <f t="shared" si="223"/>
        <v>plays</v>
      </c>
      <c r="S1289" s="28">
        <f t="shared" si="224"/>
        <v>42107.412685185183</v>
      </c>
      <c r="T1289" s="28">
        <f t="shared" si="225"/>
        <v>42167.412685185183</v>
      </c>
      <c r="U1289">
        <f t="shared" si="226"/>
        <v>2015</v>
      </c>
      <c r="V1289" s="15">
        <f t="shared" si="227"/>
        <v>42107</v>
      </c>
      <c r="W1289" s="15">
        <f t="shared" si="228"/>
        <v>42167</v>
      </c>
      <c r="X1289" s="15">
        <v>42107</v>
      </c>
      <c r="Y1289" s="15">
        <v>42167</v>
      </c>
      <c r="Z1289" t="str">
        <f t="shared" si="229"/>
        <v>April</v>
      </c>
      <c r="AA1289" t="str">
        <f t="shared" si="230"/>
        <v>June</v>
      </c>
    </row>
    <row r="1290" spans="1:27" ht="45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14" t="s">
        <v>8219</v>
      </c>
      <c r="G1290" t="s">
        <v>8224</v>
      </c>
      <c r="H1290" t="s">
        <v>8246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220"/>
        <v>100.44999999999999</v>
      </c>
      <c r="P1290" s="6">
        <f t="shared" si="221"/>
        <v>65.868852459016395</v>
      </c>
      <c r="Q1290" t="str">
        <f t="shared" si="222"/>
        <v>theater</v>
      </c>
      <c r="R1290" t="str">
        <f t="shared" si="223"/>
        <v>plays</v>
      </c>
      <c r="S1290" s="28">
        <f t="shared" si="224"/>
        <v>42560.946331018517</v>
      </c>
      <c r="T1290" s="28">
        <f t="shared" si="225"/>
        <v>42591.958333333336</v>
      </c>
      <c r="U1290">
        <f t="shared" si="226"/>
        <v>2016</v>
      </c>
      <c r="V1290" s="15">
        <f t="shared" si="227"/>
        <v>42560</v>
      </c>
      <c r="W1290" s="15">
        <f t="shared" si="228"/>
        <v>42591</v>
      </c>
      <c r="X1290" s="15">
        <v>42560</v>
      </c>
      <c r="Y1290" s="15">
        <v>42591</v>
      </c>
      <c r="Z1290" t="str">
        <f t="shared" si="229"/>
        <v>July</v>
      </c>
      <c r="AA1290" t="str">
        <f t="shared" si="230"/>
        <v>August</v>
      </c>
    </row>
    <row r="1291" spans="1:27" ht="45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14" t="s">
        <v>8219</v>
      </c>
      <c r="G1291" t="s">
        <v>8224</v>
      </c>
      <c r="H1291" t="s">
        <v>8246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220"/>
        <v>125.06666666666666</v>
      </c>
      <c r="P1291" s="6">
        <f t="shared" si="221"/>
        <v>36.07692307692308</v>
      </c>
      <c r="Q1291" t="str">
        <f t="shared" si="222"/>
        <v>theater</v>
      </c>
      <c r="R1291" t="str">
        <f t="shared" si="223"/>
        <v>plays</v>
      </c>
      <c r="S1291" s="28">
        <f t="shared" si="224"/>
        <v>42708.926446759258</v>
      </c>
      <c r="T1291" s="28">
        <f t="shared" si="225"/>
        <v>42738.926446759258</v>
      </c>
      <c r="U1291">
        <f t="shared" si="226"/>
        <v>2016</v>
      </c>
      <c r="V1291" s="15">
        <f t="shared" si="227"/>
        <v>42708</v>
      </c>
      <c r="W1291" s="15">
        <f t="shared" si="228"/>
        <v>42738</v>
      </c>
      <c r="X1291" s="15">
        <v>42708</v>
      </c>
      <c r="Y1291" s="15">
        <v>42738</v>
      </c>
      <c r="Z1291" t="str">
        <f t="shared" si="229"/>
        <v>December</v>
      </c>
      <c r="AA1291" t="str">
        <f t="shared" si="230"/>
        <v>January</v>
      </c>
    </row>
    <row r="1292" spans="1:27" ht="3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14" t="s">
        <v>8219</v>
      </c>
      <c r="G1292" t="s">
        <v>8224</v>
      </c>
      <c r="H1292" t="s">
        <v>8246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220"/>
        <v>108.57142857142857</v>
      </c>
      <c r="P1292" s="6">
        <f t="shared" si="221"/>
        <v>44.186046511627907</v>
      </c>
      <c r="Q1292" t="str">
        <f t="shared" si="222"/>
        <v>theater</v>
      </c>
      <c r="R1292" t="str">
        <f t="shared" si="223"/>
        <v>plays</v>
      </c>
      <c r="S1292" s="28">
        <f t="shared" si="224"/>
        <v>42086.406608796293</v>
      </c>
      <c r="T1292" s="28">
        <f t="shared" si="225"/>
        <v>42117.082638888889</v>
      </c>
      <c r="U1292">
        <f t="shared" si="226"/>
        <v>2015</v>
      </c>
      <c r="V1292" s="15">
        <f t="shared" si="227"/>
        <v>42086</v>
      </c>
      <c r="W1292" s="15">
        <f t="shared" si="228"/>
        <v>42117</v>
      </c>
      <c r="X1292" s="15">
        <v>42086</v>
      </c>
      <c r="Y1292" s="15">
        <v>42117</v>
      </c>
      <c r="Z1292" t="str">
        <f t="shared" si="229"/>
        <v>March</v>
      </c>
      <c r="AA1292" t="str">
        <f t="shared" si="230"/>
        <v>April</v>
      </c>
    </row>
    <row r="1293" spans="1:27" ht="45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14" t="s">
        <v>8219</v>
      </c>
      <c r="G1293" t="s">
        <v>8224</v>
      </c>
      <c r="H1293" t="s">
        <v>8246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220"/>
        <v>145.70000000000002</v>
      </c>
      <c r="P1293" s="6">
        <f t="shared" si="221"/>
        <v>104.07142857142857</v>
      </c>
      <c r="Q1293" t="str">
        <f t="shared" si="222"/>
        <v>theater</v>
      </c>
      <c r="R1293" t="str">
        <f t="shared" si="223"/>
        <v>plays</v>
      </c>
      <c r="S1293" s="28">
        <f t="shared" si="224"/>
        <v>42064.444340277776</v>
      </c>
      <c r="T1293" s="28">
        <f t="shared" si="225"/>
        <v>42101.083333333336</v>
      </c>
      <c r="U1293">
        <f t="shared" si="226"/>
        <v>2015</v>
      </c>
      <c r="V1293" s="15">
        <f t="shared" si="227"/>
        <v>42064</v>
      </c>
      <c r="W1293" s="15">
        <f t="shared" si="228"/>
        <v>42101</v>
      </c>
      <c r="X1293" s="15">
        <v>42064</v>
      </c>
      <c r="Y1293" s="15">
        <v>42101</v>
      </c>
      <c r="Z1293" t="str">
        <f t="shared" si="229"/>
        <v>March</v>
      </c>
      <c r="AA1293" t="str">
        <f t="shared" si="230"/>
        <v>April</v>
      </c>
    </row>
    <row r="1294" spans="1:27" ht="45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14" t="s">
        <v>8219</v>
      </c>
      <c r="G1294" t="s">
        <v>8225</v>
      </c>
      <c r="H1294" t="s">
        <v>8247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220"/>
        <v>110.00000000000001</v>
      </c>
      <c r="P1294" s="6">
        <f t="shared" si="221"/>
        <v>35.96153846153846</v>
      </c>
      <c r="Q1294" t="str">
        <f t="shared" si="222"/>
        <v>theater</v>
      </c>
      <c r="R1294" t="str">
        <f t="shared" si="223"/>
        <v>plays</v>
      </c>
      <c r="S1294" s="28">
        <f t="shared" si="224"/>
        <v>42256.555879629632</v>
      </c>
      <c r="T1294" s="28">
        <f t="shared" si="225"/>
        <v>42283.749305555553</v>
      </c>
      <c r="U1294">
        <f t="shared" si="226"/>
        <v>2015</v>
      </c>
      <c r="V1294" s="15">
        <f t="shared" si="227"/>
        <v>42256</v>
      </c>
      <c r="W1294" s="15">
        <f t="shared" si="228"/>
        <v>42283</v>
      </c>
      <c r="X1294" s="15">
        <v>42256</v>
      </c>
      <c r="Y1294" s="15">
        <v>42283</v>
      </c>
      <c r="Z1294" t="str">
        <f t="shared" si="229"/>
        <v>September</v>
      </c>
      <c r="AA1294" t="str">
        <f t="shared" si="230"/>
        <v>October</v>
      </c>
    </row>
    <row r="1295" spans="1:27" ht="45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14" t="s">
        <v>8219</v>
      </c>
      <c r="G1295" t="s">
        <v>8224</v>
      </c>
      <c r="H1295" t="s">
        <v>8246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220"/>
        <v>102.23333333333333</v>
      </c>
      <c r="P1295" s="6">
        <f t="shared" si="221"/>
        <v>127.79166666666667</v>
      </c>
      <c r="Q1295" t="str">
        <f t="shared" si="222"/>
        <v>theater</v>
      </c>
      <c r="R1295" t="str">
        <f t="shared" si="223"/>
        <v>plays</v>
      </c>
      <c r="S1295" s="28">
        <f t="shared" si="224"/>
        <v>42292.492719907408</v>
      </c>
      <c r="T1295" s="28">
        <f t="shared" si="225"/>
        <v>42322.534386574072</v>
      </c>
      <c r="U1295">
        <f t="shared" si="226"/>
        <v>2015</v>
      </c>
      <c r="V1295" s="15">
        <f t="shared" si="227"/>
        <v>42292</v>
      </c>
      <c r="W1295" s="15">
        <f t="shared" si="228"/>
        <v>42322</v>
      </c>
      <c r="X1295" s="15">
        <v>42292</v>
      </c>
      <c r="Y1295" s="15">
        <v>42322</v>
      </c>
      <c r="Z1295" t="str">
        <f t="shared" si="229"/>
        <v>October</v>
      </c>
      <c r="AA1295" t="str">
        <f t="shared" si="230"/>
        <v>November</v>
      </c>
    </row>
    <row r="1296" spans="1:27" ht="45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14" t="s">
        <v>8219</v>
      </c>
      <c r="G1296" t="s">
        <v>8225</v>
      </c>
      <c r="H1296" t="s">
        <v>8247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220"/>
        <v>122</v>
      </c>
      <c r="P1296" s="6">
        <f t="shared" si="221"/>
        <v>27.727272727272727</v>
      </c>
      <c r="Q1296" t="str">
        <f t="shared" si="222"/>
        <v>theater</v>
      </c>
      <c r="R1296" t="str">
        <f t="shared" si="223"/>
        <v>plays</v>
      </c>
      <c r="S1296" s="28">
        <f t="shared" si="224"/>
        <v>42278.245335648149</v>
      </c>
      <c r="T1296" s="28">
        <f t="shared" si="225"/>
        <v>42296.249999999993</v>
      </c>
      <c r="U1296">
        <f t="shared" si="226"/>
        <v>2015</v>
      </c>
      <c r="V1296" s="15">
        <f t="shared" si="227"/>
        <v>42278</v>
      </c>
      <c r="W1296" s="15">
        <f t="shared" si="228"/>
        <v>42296</v>
      </c>
      <c r="X1296" s="15">
        <v>42278</v>
      </c>
      <c r="Y1296" s="15">
        <v>42296</v>
      </c>
      <c r="Z1296" t="str">
        <f t="shared" si="229"/>
        <v>October</v>
      </c>
      <c r="AA1296" t="str">
        <f t="shared" si="230"/>
        <v>October</v>
      </c>
    </row>
    <row r="1297" spans="1:27" ht="45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14" t="s">
        <v>8219</v>
      </c>
      <c r="G1297" t="s">
        <v>8225</v>
      </c>
      <c r="H1297" t="s">
        <v>8247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220"/>
        <v>101.96000000000001</v>
      </c>
      <c r="P1297" s="6">
        <f t="shared" si="221"/>
        <v>39.828125</v>
      </c>
      <c r="Q1297" t="str">
        <f t="shared" si="222"/>
        <v>theater</v>
      </c>
      <c r="R1297" t="str">
        <f t="shared" si="223"/>
        <v>plays</v>
      </c>
      <c r="S1297" s="28">
        <f t="shared" si="224"/>
        <v>42184.364548611113</v>
      </c>
      <c r="T1297" s="28">
        <f t="shared" si="225"/>
        <v>42214.499999999993</v>
      </c>
      <c r="U1297">
        <f t="shared" si="226"/>
        <v>2015</v>
      </c>
      <c r="V1297" s="15">
        <f t="shared" si="227"/>
        <v>42184</v>
      </c>
      <c r="W1297" s="15">
        <f t="shared" si="228"/>
        <v>42214</v>
      </c>
      <c r="X1297" s="15">
        <v>42184</v>
      </c>
      <c r="Y1297" s="15">
        <v>42214</v>
      </c>
      <c r="Z1297" t="str">
        <f t="shared" si="229"/>
        <v>June</v>
      </c>
      <c r="AA1297" t="str">
        <f t="shared" si="230"/>
        <v>July</v>
      </c>
    </row>
    <row r="1298" spans="1:27" ht="45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14" t="s">
        <v>8219</v>
      </c>
      <c r="G1298" t="s">
        <v>8225</v>
      </c>
      <c r="H1298" t="s">
        <v>8247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220"/>
        <v>141.1764705882353</v>
      </c>
      <c r="P1298" s="6">
        <f t="shared" si="221"/>
        <v>52.173913043478258</v>
      </c>
      <c r="Q1298" t="str">
        <f t="shared" si="222"/>
        <v>theater</v>
      </c>
      <c r="R1298" t="str">
        <f t="shared" si="223"/>
        <v>plays</v>
      </c>
      <c r="S1298" s="28">
        <f t="shared" si="224"/>
        <v>42422.842280092591</v>
      </c>
      <c r="T1298" s="28">
        <f t="shared" si="225"/>
        <v>42442.800613425927</v>
      </c>
      <c r="U1298">
        <f t="shared" si="226"/>
        <v>2016</v>
      </c>
      <c r="V1298" s="15">
        <f t="shared" si="227"/>
        <v>42422</v>
      </c>
      <c r="W1298" s="15">
        <f t="shared" si="228"/>
        <v>42442</v>
      </c>
      <c r="X1298" s="15">
        <v>42422</v>
      </c>
      <c r="Y1298" s="15">
        <v>42442</v>
      </c>
      <c r="Z1298" t="str">
        <f t="shared" si="229"/>
        <v>February</v>
      </c>
      <c r="AA1298" t="str">
        <f t="shared" si="230"/>
        <v>March</v>
      </c>
    </row>
    <row r="1299" spans="1:27" ht="4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14" t="s">
        <v>8219</v>
      </c>
      <c r="G1299" t="s">
        <v>8224</v>
      </c>
      <c r="H1299" t="s">
        <v>8246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220"/>
        <v>109.52500000000001</v>
      </c>
      <c r="P1299" s="6">
        <f t="shared" si="221"/>
        <v>92.037815126050418</v>
      </c>
      <c r="Q1299" t="str">
        <f t="shared" si="222"/>
        <v>theater</v>
      </c>
      <c r="R1299" t="str">
        <f t="shared" si="223"/>
        <v>plays</v>
      </c>
      <c r="S1299" s="28">
        <f t="shared" si="224"/>
        <v>42461.538865740738</v>
      </c>
      <c r="T1299" s="28">
        <f t="shared" si="225"/>
        <v>42491.538865740738</v>
      </c>
      <c r="U1299">
        <f t="shared" si="226"/>
        <v>2016</v>
      </c>
      <c r="V1299" s="15">
        <f t="shared" si="227"/>
        <v>42461</v>
      </c>
      <c r="W1299" s="15">
        <f t="shared" si="228"/>
        <v>42491</v>
      </c>
      <c r="X1299" s="15">
        <v>42461</v>
      </c>
      <c r="Y1299" s="15">
        <v>42491</v>
      </c>
      <c r="Z1299" t="str">
        <f t="shared" si="229"/>
        <v>April</v>
      </c>
      <c r="AA1299" t="str">
        <f t="shared" si="230"/>
        <v>May</v>
      </c>
    </row>
    <row r="1300" spans="1:27" ht="45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14" t="s">
        <v>8219</v>
      </c>
      <c r="G1300" t="s">
        <v>8225</v>
      </c>
      <c r="H1300" t="s">
        <v>8247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220"/>
        <v>104.65</v>
      </c>
      <c r="P1300" s="6">
        <f t="shared" si="221"/>
        <v>63.424242424242422</v>
      </c>
      <c r="Q1300" t="str">
        <f t="shared" si="222"/>
        <v>theater</v>
      </c>
      <c r="R1300" t="str">
        <f t="shared" si="223"/>
        <v>plays</v>
      </c>
      <c r="S1300" s="28">
        <f t="shared" si="224"/>
        <v>42458.472592592589</v>
      </c>
      <c r="T1300" s="28">
        <f t="shared" si="225"/>
        <v>42488.472592592589</v>
      </c>
      <c r="U1300">
        <f t="shared" si="226"/>
        <v>2016</v>
      </c>
      <c r="V1300" s="15">
        <f t="shared" si="227"/>
        <v>42458</v>
      </c>
      <c r="W1300" s="15">
        <f t="shared" si="228"/>
        <v>42488</v>
      </c>
      <c r="X1300" s="15">
        <v>42458</v>
      </c>
      <c r="Y1300" s="15">
        <v>42488</v>
      </c>
      <c r="Z1300" t="str">
        <f t="shared" si="229"/>
        <v>March</v>
      </c>
      <c r="AA1300" t="str">
        <f t="shared" si="230"/>
        <v>April</v>
      </c>
    </row>
    <row r="1301" spans="1:27" ht="45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14" t="s">
        <v>8219</v>
      </c>
      <c r="G1301" t="s">
        <v>8224</v>
      </c>
      <c r="H1301" t="s">
        <v>8246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220"/>
        <v>124</v>
      </c>
      <c r="P1301" s="6">
        <f t="shared" si="221"/>
        <v>135.625</v>
      </c>
      <c r="Q1301" t="str">
        <f t="shared" si="222"/>
        <v>theater</v>
      </c>
      <c r="R1301" t="str">
        <f t="shared" si="223"/>
        <v>plays</v>
      </c>
      <c r="S1301" s="28">
        <f t="shared" si="224"/>
        <v>42169.606006944443</v>
      </c>
      <c r="T1301" s="28">
        <f t="shared" si="225"/>
        <v>42199.606006944443</v>
      </c>
      <c r="U1301">
        <f t="shared" si="226"/>
        <v>2015</v>
      </c>
      <c r="V1301" s="15">
        <f t="shared" si="227"/>
        <v>42169</v>
      </c>
      <c r="W1301" s="15">
        <f t="shared" si="228"/>
        <v>42199</v>
      </c>
      <c r="X1301" s="15">
        <v>42169</v>
      </c>
      <c r="Y1301" s="15">
        <v>42199</v>
      </c>
      <c r="Z1301" t="str">
        <f t="shared" si="229"/>
        <v>June</v>
      </c>
      <c r="AA1301" t="str">
        <f t="shared" si="230"/>
        <v>July</v>
      </c>
    </row>
    <row r="1302" spans="1:27" ht="45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14" t="s">
        <v>8219</v>
      </c>
      <c r="G1302" t="s">
        <v>8224</v>
      </c>
      <c r="H1302" t="s">
        <v>8246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220"/>
        <v>135</v>
      </c>
      <c r="P1302" s="6">
        <f t="shared" si="221"/>
        <v>168.75</v>
      </c>
      <c r="Q1302" t="str">
        <f t="shared" si="222"/>
        <v>theater</v>
      </c>
      <c r="R1302" t="str">
        <f t="shared" si="223"/>
        <v>plays</v>
      </c>
      <c r="S1302" s="28">
        <f t="shared" si="224"/>
        <v>42483.466874999998</v>
      </c>
      <c r="T1302" s="28">
        <f t="shared" si="225"/>
        <v>42522.581249999996</v>
      </c>
      <c r="U1302">
        <f t="shared" si="226"/>
        <v>2016</v>
      </c>
      <c r="V1302" s="15">
        <f t="shared" si="227"/>
        <v>42483</v>
      </c>
      <c r="W1302" s="15">
        <f t="shared" si="228"/>
        <v>42522</v>
      </c>
      <c r="X1302" s="15">
        <v>42483</v>
      </c>
      <c r="Y1302" s="15">
        <v>42522</v>
      </c>
      <c r="Z1302" t="str">
        <f t="shared" si="229"/>
        <v>April</v>
      </c>
      <c r="AA1302" t="str">
        <f t="shared" si="230"/>
        <v>June</v>
      </c>
    </row>
    <row r="1303" spans="1:27" ht="45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14" t="s">
        <v>8219</v>
      </c>
      <c r="G1303" t="s">
        <v>8224</v>
      </c>
      <c r="H1303" t="s">
        <v>8246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220"/>
        <v>102.75000000000001</v>
      </c>
      <c r="P1303" s="6">
        <f t="shared" si="221"/>
        <v>70.862068965517238</v>
      </c>
      <c r="Q1303" t="str">
        <f t="shared" si="222"/>
        <v>theater</v>
      </c>
      <c r="R1303" t="str">
        <f t="shared" si="223"/>
        <v>plays</v>
      </c>
      <c r="S1303" s="28">
        <f t="shared" si="224"/>
        <v>42195.541412037033</v>
      </c>
      <c r="T1303" s="28">
        <f t="shared" si="225"/>
        <v>42205.916666666664</v>
      </c>
      <c r="U1303">
        <f t="shared" si="226"/>
        <v>2015</v>
      </c>
      <c r="V1303" s="15">
        <f t="shared" si="227"/>
        <v>42195</v>
      </c>
      <c r="W1303" s="15">
        <f t="shared" si="228"/>
        <v>42205</v>
      </c>
      <c r="X1303" s="15">
        <v>42195</v>
      </c>
      <c r="Y1303" s="15">
        <v>42205</v>
      </c>
      <c r="Z1303" t="str">
        <f t="shared" si="229"/>
        <v>July</v>
      </c>
      <c r="AA1303" t="str">
        <f t="shared" si="230"/>
        <v>July</v>
      </c>
    </row>
    <row r="1304" spans="1:27" ht="45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14" t="s">
        <v>8219</v>
      </c>
      <c r="G1304" t="s">
        <v>8224</v>
      </c>
      <c r="H1304" t="s">
        <v>8246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220"/>
        <v>100</v>
      </c>
      <c r="P1304" s="6">
        <f t="shared" si="221"/>
        <v>50</v>
      </c>
      <c r="Q1304" t="str">
        <f t="shared" si="222"/>
        <v>theater</v>
      </c>
      <c r="R1304" t="str">
        <f t="shared" si="223"/>
        <v>plays</v>
      </c>
      <c r="S1304" s="28">
        <f t="shared" si="224"/>
        <v>42674.849664351852</v>
      </c>
      <c r="T1304" s="28">
        <f t="shared" si="225"/>
        <v>42704.891331018516</v>
      </c>
      <c r="U1304">
        <f t="shared" si="226"/>
        <v>2016</v>
      </c>
      <c r="V1304" s="15">
        <f t="shared" si="227"/>
        <v>42674</v>
      </c>
      <c r="W1304" s="15">
        <f t="shared" si="228"/>
        <v>42704</v>
      </c>
      <c r="X1304" s="15">
        <v>42674</v>
      </c>
      <c r="Y1304" s="15">
        <v>42704</v>
      </c>
      <c r="Z1304" t="str">
        <f t="shared" si="229"/>
        <v>October</v>
      </c>
      <c r="AA1304" t="str">
        <f t="shared" si="230"/>
        <v>November</v>
      </c>
    </row>
    <row r="1305" spans="1:27" ht="30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14" t="s">
        <v>8219</v>
      </c>
      <c r="G1305" t="s">
        <v>8225</v>
      </c>
      <c r="H1305" t="s">
        <v>8247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220"/>
        <v>130.26085714285716</v>
      </c>
      <c r="P1305" s="6">
        <f t="shared" si="221"/>
        <v>42.214166666666671</v>
      </c>
      <c r="Q1305" t="str">
        <f t="shared" si="222"/>
        <v>theater</v>
      </c>
      <c r="R1305" t="str">
        <f t="shared" si="223"/>
        <v>plays</v>
      </c>
      <c r="S1305" s="28">
        <f t="shared" si="224"/>
        <v>42566.232870370368</v>
      </c>
      <c r="T1305" s="28">
        <f t="shared" si="225"/>
        <v>42582.249999999993</v>
      </c>
      <c r="U1305">
        <f t="shared" si="226"/>
        <v>2016</v>
      </c>
      <c r="V1305" s="15">
        <f t="shared" si="227"/>
        <v>42566</v>
      </c>
      <c r="W1305" s="15">
        <f t="shared" si="228"/>
        <v>42582</v>
      </c>
      <c r="X1305" s="15">
        <v>42566</v>
      </c>
      <c r="Y1305" s="15">
        <v>42582</v>
      </c>
      <c r="Z1305" t="str">
        <f t="shared" si="229"/>
        <v>July</v>
      </c>
      <c r="AA1305" t="str">
        <f t="shared" si="230"/>
        <v>July</v>
      </c>
    </row>
    <row r="1306" spans="1:27" ht="45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14" t="s">
        <v>8220</v>
      </c>
      <c r="G1306" t="s">
        <v>8225</v>
      </c>
      <c r="H1306" t="s">
        <v>8247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220"/>
        <v>39.627499999999998</v>
      </c>
      <c r="P1306" s="6">
        <f t="shared" si="221"/>
        <v>152.41346153846155</v>
      </c>
      <c r="Q1306" t="str">
        <f t="shared" si="222"/>
        <v>technology</v>
      </c>
      <c r="R1306" t="str">
        <f t="shared" si="223"/>
        <v>wearables</v>
      </c>
      <c r="S1306" s="28">
        <f t="shared" si="224"/>
        <v>42746.986168981479</v>
      </c>
      <c r="T1306" s="28">
        <f t="shared" si="225"/>
        <v>42806.944502314807</v>
      </c>
      <c r="U1306">
        <f t="shared" si="226"/>
        <v>2017</v>
      </c>
      <c r="V1306" s="15">
        <f t="shared" si="227"/>
        <v>42746</v>
      </c>
      <c r="W1306" s="15">
        <f t="shared" si="228"/>
        <v>42806</v>
      </c>
      <c r="X1306" s="15">
        <v>42746</v>
      </c>
      <c r="Y1306" s="15">
        <v>42806</v>
      </c>
      <c r="Z1306" t="str">
        <f t="shared" si="229"/>
        <v>January</v>
      </c>
      <c r="AA1306" t="str">
        <f t="shared" si="230"/>
        <v>March</v>
      </c>
    </row>
    <row r="1307" spans="1:27" ht="45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14" t="s">
        <v>8220</v>
      </c>
      <c r="G1307" t="s">
        <v>8224</v>
      </c>
      <c r="H1307" t="s">
        <v>8246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220"/>
        <v>25.976666666666663</v>
      </c>
      <c r="P1307" s="6">
        <f t="shared" si="221"/>
        <v>90.616279069767444</v>
      </c>
      <c r="Q1307" t="str">
        <f t="shared" si="222"/>
        <v>technology</v>
      </c>
      <c r="R1307" t="str">
        <f t="shared" si="223"/>
        <v>wearables</v>
      </c>
      <c r="S1307" s="28">
        <f t="shared" si="224"/>
        <v>42543.457268518519</v>
      </c>
      <c r="T1307" s="28">
        <f t="shared" si="225"/>
        <v>42572.520833333336</v>
      </c>
      <c r="U1307">
        <f t="shared" si="226"/>
        <v>2016</v>
      </c>
      <c r="V1307" s="15">
        <f t="shared" si="227"/>
        <v>42543</v>
      </c>
      <c r="W1307" s="15">
        <f t="shared" si="228"/>
        <v>42572</v>
      </c>
      <c r="X1307" s="15">
        <v>42543</v>
      </c>
      <c r="Y1307" s="15">
        <v>42572</v>
      </c>
      <c r="Z1307" t="str">
        <f t="shared" si="229"/>
        <v>June</v>
      </c>
      <c r="AA1307" t="str">
        <f t="shared" si="230"/>
        <v>July</v>
      </c>
    </row>
    <row r="1308" spans="1:27" ht="6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14" t="s">
        <v>8220</v>
      </c>
      <c r="G1308" t="s">
        <v>8224</v>
      </c>
      <c r="H1308" t="s">
        <v>8246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220"/>
        <v>65.24636363636364</v>
      </c>
      <c r="P1308" s="6">
        <f t="shared" si="221"/>
        <v>201.60393258426967</v>
      </c>
      <c r="Q1308" t="str">
        <f t="shared" si="222"/>
        <v>technology</v>
      </c>
      <c r="R1308" t="str">
        <f t="shared" si="223"/>
        <v>wearables</v>
      </c>
      <c r="S1308" s="28">
        <f t="shared" si="224"/>
        <v>41947.249236111107</v>
      </c>
      <c r="T1308" s="28">
        <f t="shared" si="225"/>
        <v>41977.249236111107</v>
      </c>
      <c r="U1308">
        <f t="shared" si="226"/>
        <v>2014</v>
      </c>
      <c r="V1308" s="15">
        <f t="shared" si="227"/>
        <v>41947</v>
      </c>
      <c r="W1308" s="15">
        <f t="shared" si="228"/>
        <v>41977</v>
      </c>
      <c r="X1308" s="15">
        <v>41947</v>
      </c>
      <c r="Y1308" s="15">
        <v>41977</v>
      </c>
      <c r="Z1308" t="str">
        <f t="shared" si="229"/>
        <v>November</v>
      </c>
      <c r="AA1308" t="str">
        <f t="shared" si="230"/>
        <v>December</v>
      </c>
    </row>
    <row r="1309" spans="1:27" ht="30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14" t="s">
        <v>8220</v>
      </c>
      <c r="G1309" t="s">
        <v>8224</v>
      </c>
      <c r="H1309" t="s">
        <v>8246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220"/>
        <v>11.514000000000001</v>
      </c>
      <c r="P1309" s="6">
        <f t="shared" si="221"/>
        <v>127.93333333333334</v>
      </c>
      <c r="Q1309" t="str">
        <f t="shared" si="222"/>
        <v>technology</v>
      </c>
      <c r="R1309" t="str">
        <f t="shared" si="223"/>
        <v>wearables</v>
      </c>
      <c r="S1309" s="28">
        <f t="shared" si="224"/>
        <v>42387.294895833336</v>
      </c>
      <c r="T1309" s="28">
        <f t="shared" si="225"/>
        <v>42417.294895833336</v>
      </c>
      <c r="U1309">
        <f t="shared" si="226"/>
        <v>2016</v>
      </c>
      <c r="V1309" s="15">
        <f t="shared" si="227"/>
        <v>42387</v>
      </c>
      <c r="W1309" s="15">
        <f t="shared" si="228"/>
        <v>42417</v>
      </c>
      <c r="X1309" s="15">
        <v>42387</v>
      </c>
      <c r="Y1309" s="15">
        <v>42417</v>
      </c>
      <c r="Z1309" t="str">
        <f t="shared" si="229"/>
        <v>January</v>
      </c>
      <c r="AA1309" t="str">
        <f t="shared" si="230"/>
        <v>February</v>
      </c>
    </row>
    <row r="1310" spans="1:27" ht="3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14" t="s">
        <v>8220</v>
      </c>
      <c r="G1310" t="s">
        <v>8224</v>
      </c>
      <c r="H1310" t="s">
        <v>8246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220"/>
        <v>11.360000000000001</v>
      </c>
      <c r="P1310" s="6">
        <f t="shared" si="221"/>
        <v>29.894736842105264</v>
      </c>
      <c r="Q1310" t="str">
        <f t="shared" si="222"/>
        <v>technology</v>
      </c>
      <c r="R1310" t="str">
        <f t="shared" si="223"/>
        <v>wearables</v>
      </c>
      <c r="S1310" s="28">
        <f t="shared" si="224"/>
        <v>42611.405231481483</v>
      </c>
      <c r="T1310" s="28">
        <f t="shared" si="225"/>
        <v>42651.405231481483</v>
      </c>
      <c r="U1310">
        <f t="shared" si="226"/>
        <v>2016</v>
      </c>
      <c r="V1310" s="15">
        <f t="shared" si="227"/>
        <v>42611</v>
      </c>
      <c r="W1310" s="15">
        <f t="shared" si="228"/>
        <v>42651</v>
      </c>
      <c r="X1310" s="15">
        <v>42611</v>
      </c>
      <c r="Y1310" s="15">
        <v>42651</v>
      </c>
      <c r="Z1310" t="str">
        <f t="shared" si="229"/>
        <v>August</v>
      </c>
      <c r="AA1310" t="str">
        <f t="shared" si="230"/>
        <v>October</v>
      </c>
    </row>
    <row r="1311" spans="1:27" ht="3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14" t="s">
        <v>8220</v>
      </c>
      <c r="G1311" t="s">
        <v>8224</v>
      </c>
      <c r="H1311" t="s">
        <v>8246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220"/>
        <v>111.99130434782609</v>
      </c>
      <c r="P1311" s="6">
        <f t="shared" si="221"/>
        <v>367.97142857142859</v>
      </c>
      <c r="Q1311" t="str">
        <f t="shared" si="222"/>
        <v>technology</v>
      </c>
      <c r="R1311" t="str">
        <f t="shared" si="223"/>
        <v>wearables</v>
      </c>
      <c r="S1311" s="28">
        <f t="shared" si="224"/>
        <v>42257.674398148149</v>
      </c>
      <c r="T1311" s="28">
        <f t="shared" si="225"/>
        <v>42292.674398148149</v>
      </c>
      <c r="U1311">
        <f t="shared" si="226"/>
        <v>2015</v>
      </c>
      <c r="V1311" s="15">
        <f t="shared" si="227"/>
        <v>42257</v>
      </c>
      <c r="W1311" s="15">
        <f t="shared" si="228"/>
        <v>42292</v>
      </c>
      <c r="X1311" s="15">
        <v>42257</v>
      </c>
      <c r="Y1311" s="15">
        <v>42292</v>
      </c>
      <c r="Z1311" t="str">
        <f t="shared" si="229"/>
        <v>September</v>
      </c>
      <c r="AA1311" t="str">
        <f t="shared" si="230"/>
        <v>October</v>
      </c>
    </row>
    <row r="1312" spans="1:27" ht="30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14" t="s">
        <v>8220</v>
      </c>
      <c r="G1312" t="s">
        <v>8224</v>
      </c>
      <c r="H1312" t="s">
        <v>8246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220"/>
        <v>15.5</v>
      </c>
      <c r="P1312" s="6">
        <f t="shared" si="221"/>
        <v>129.16666666666666</v>
      </c>
      <c r="Q1312" t="str">
        <f t="shared" si="222"/>
        <v>technology</v>
      </c>
      <c r="R1312" t="str">
        <f t="shared" si="223"/>
        <v>wearables</v>
      </c>
      <c r="S1312" s="28">
        <f t="shared" si="224"/>
        <v>42556.458912037029</v>
      </c>
      <c r="T1312" s="28">
        <f t="shared" si="225"/>
        <v>42601.458912037029</v>
      </c>
      <c r="U1312">
        <f t="shared" si="226"/>
        <v>2016</v>
      </c>
      <c r="V1312" s="15">
        <f t="shared" si="227"/>
        <v>42556</v>
      </c>
      <c r="W1312" s="15">
        <f t="shared" si="228"/>
        <v>42601</v>
      </c>
      <c r="X1312" s="15">
        <v>42556</v>
      </c>
      <c r="Y1312" s="15">
        <v>42601</v>
      </c>
      <c r="Z1312" t="str">
        <f t="shared" si="229"/>
        <v>July</v>
      </c>
      <c r="AA1312" t="str">
        <f t="shared" si="230"/>
        <v>August</v>
      </c>
    </row>
    <row r="1313" spans="1:27" ht="45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14" t="s">
        <v>8220</v>
      </c>
      <c r="G1313" t="s">
        <v>8224</v>
      </c>
      <c r="H1313" t="s">
        <v>8246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220"/>
        <v>32.027999999999999</v>
      </c>
      <c r="P1313" s="6">
        <f t="shared" si="221"/>
        <v>800.7</v>
      </c>
      <c r="Q1313" t="str">
        <f t="shared" si="222"/>
        <v>technology</v>
      </c>
      <c r="R1313" t="str">
        <f t="shared" si="223"/>
        <v>wearables</v>
      </c>
      <c r="S1313" s="28">
        <f t="shared" si="224"/>
        <v>42669.593969907401</v>
      </c>
      <c r="T1313" s="28">
        <f t="shared" si="225"/>
        <v>42704.635636574072</v>
      </c>
      <c r="U1313">
        <f t="shared" si="226"/>
        <v>2016</v>
      </c>
      <c r="V1313" s="15">
        <f t="shared" si="227"/>
        <v>42669</v>
      </c>
      <c r="W1313" s="15">
        <f t="shared" si="228"/>
        <v>42704</v>
      </c>
      <c r="X1313" s="15">
        <v>42669</v>
      </c>
      <c r="Y1313" s="15">
        <v>42704</v>
      </c>
      <c r="Z1313" t="str">
        <f t="shared" si="229"/>
        <v>October</v>
      </c>
      <c r="AA1313" t="str">
        <f t="shared" si="230"/>
        <v>November</v>
      </c>
    </row>
    <row r="1314" spans="1:27" ht="45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14" t="s">
        <v>8220</v>
      </c>
      <c r="G1314" t="s">
        <v>8224</v>
      </c>
      <c r="H1314" t="s">
        <v>8246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220"/>
        <v>0.60869565217391308</v>
      </c>
      <c r="P1314" s="6">
        <f t="shared" si="221"/>
        <v>28</v>
      </c>
      <c r="Q1314" t="str">
        <f t="shared" si="222"/>
        <v>technology</v>
      </c>
      <c r="R1314" t="str">
        <f t="shared" si="223"/>
        <v>wearables</v>
      </c>
      <c r="S1314" s="28">
        <f t="shared" si="224"/>
        <v>42082.494467592587</v>
      </c>
      <c r="T1314" s="28">
        <f t="shared" si="225"/>
        <v>42112.494467592587</v>
      </c>
      <c r="U1314">
        <f t="shared" si="226"/>
        <v>2015</v>
      </c>
      <c r="V1314" s="15">
        <f t="shared" si="227"/>
        <v>42082</v>
      </c>
      <c r="W1314" s="15">
        <f t="shared" si="228"/>
        <v>42112</v>
      </c>
      <c r="X1314" s="15">
        <v>42082</v>
      </c>
      <c r="Y1314" s="15">
        <v>42112</v>
      </c>
      <c r="Z1314" t="str">
        <f t="shared" si="229"/>
        <v>March</v>
      </c>
      <c r="AA1314" t="str">
        <f t="shared" si="230"/>
        <v>April</v>
      </c>
    </row>
    <row r="1315" spans="1:27" ht="45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14" t="s">
        <v>8220</v>
      </c>
      <c r="G1315" t="s">
        <v>8224</v>
      </c>
      <c r="H1315" t="s">
        <v>8246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220"/>
        <v>31.114999999999998</v>
      </c>
      <c r="P1315" s="6">
        <f t="shared" si="221"/>
        <v>102.01639344262296</v>
      </c>
      <c r="Q1315" t="str">
        <f t="shared" si="222"/>
        <v>technology</v>
      </c>
      <c r="R1315" t="str">
        <f t="shared" si="223"/>
        <v>wearables</v>
      </c>
      <c r="S1315" s="28">
        <f t="shared" si="224"/>
        <v>42402.50131944444</v>
      </c>
      <c r="T1315" s="28">
        <f t="shared" si="225"/>
        <v>42432.50131944444</v>
      </c>
      <c r="U1315">
        <f t="shared" si="226"/>
        <v>2016</v>
      </c>
      <c r="V1315" s="15">
        <f t="shared" si="227"/>
        <v>42402</v>
      </c>
      <c r="W1315" s="15">
        <f t="shared" si="228"/>
        <v>42432</v>
      </c>
      <c r="X1315" s="15">
        <v>42402</v>
      </c>
      <c r="Y1315" s="15">
        <v>42432</v>
      </c>
      <c r="Z1315" t="str">
        <f t="shared" si="229"/>
        <v>February</v>
      </c>
      <c r="AA1315" t="str">
        <f t="shared" si="230"/>
        <v>March</v>
      </c>
    </row>
    <row r="1316" spans="1:27" ht="45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14" t="s">
        <v>8220</v>
      </c>
      <c r="G1316" t="s">
        <v>8224</v>
      </c>
      <c r="H1316" t="s">
        <v>8246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220"/>
        <v>1.1266666666666667</v>
      </c>
      <c r="P1316" s="6">
        <f t="shared" si="221"/>
        <v>184.36363636363637</v>
      </c>
      <c r="Q1316" t="str">
        <f t="shared" si="222"/>
        <v>technology</v>
      </c>
      <c r="R1316" t="str">
        <f t="shared" si="223"/>
        <v>wearables</v>
      </c>
      <c r="S1316" s="28">
        <f t="shared" si="224"/>
        <v>42604.461342592585</v>
      </c>
      <c r="T1316" s="28">
        <f t="shared" si="225"/>
        <v>42664.461342592585</v>
      </c>
      <c r="U1316">
        <f t="shared" si="226"/>
        <v>2016</v>
      </c>
      <c r="V1316" s="15">
        <f t="shared" si="227"/>
        <v>42604</v>
      </c>
      <c r="W1316" s="15">
        <f t="shared" si="228"/>
        <v>42664</v>
      </c>
      <c r="X1316" s="15">
        <v>42604</v>
      </c>
      <c r="Y1316" s="15">
        <v>42664</v>
      </c>
      <c r="Z1316" t="str">
        <f t="shared" si="229"/>
        <v>August</v>
      </c>
      <c r="AA1316" t="str">
        <f t="shared" si="230"/>
        <v>October</v>
      </c>
    </row>
    <row r="1317" spans="1:27" ht="30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14" t="s">
        <v>8220</v>
      </c>
      <c r="G1317" t="s">
        <v>8224</v>
      </c>
      <c r="H1317" t="s">
        <v>8246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220"/>
        <v>40.404000000000003</v>
      </c>
      <c r="P1317" s="6">
        <f t="shared" si="221"/>
        <v>162.91935483870967</v>
      </c>
      <c r="Q1317" t="str">
        <f t="shared" si="222"/>
        <v>technology</v>
      </c>
      <c r="R1317" t="str">
        <f t="shared" si="223"/>
        <v>wearables</v>
      </c>
      <c r="S1317" s="28">
        <f t="shared" si="224"/>
        <v>42278.289907407401</v>
      </c>
      <c r="T1317" s="28">
        <f t="shared" si="225"/>
        <v>42313.833333333336</v>
      </c>
      <c r="U1317">
        <f t="shared" si="226"/>
        <v>2015</v>
      </c>
      <c r="V1317" s="15">
        <f t="shared" si="227"/>
        <v>42278</v>
      </c>
      <c r="W1317" s="15">
        <f t="shared" si="228"/>
        <v>42313</v>
      </c>
      <c r="X1317" s="15">
        <v>42278</v>
      </c>
      <c r="Y1317" s="15">
        <v>42313</v>
      </c>
      <c r="Z1317" t="str">
        <f t="shared" si="229"/>
        <v>October</v>
      </c>
      <c r="AA1317" t="str">
        <f t="shared" si="230"/>
        <v>November</v>
      </c>
    </row>
    <row r="1318" spans="1:27" ht="45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14" t="s">
        <v>8220</v>
      </c>
      <c r="G1318" t="s">
        <v>8224</v>
      </c>
      <c r="H1318" t="s">
        <v>8246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220"/>
        <v>1.3333333333333333E-3</v>
      </c>
      <c r="P1318" s="6">
        <f t="shared" si="221"/>
        <v>1</v>
      </c>
      <c r="Q1318" t="str">
        <f t="shared" si="222"/>
        <v>technology</v>
      </c>
      <c r="R1318" t="str">
        <f t="shared" si="223"/>
        <v>wearables</v>
      </c>
      <c r="S1318" s="28">
        <f t="shared" si="224"/>
        <v>42393.753576388888</v>
      </c>
      <c r="T1318" s="28">
        <f t="shared" si="225"/>
        <v>42428.753576388888</v>
      </c>
      <c r="U1318">
        <f t="shared" si="226"/>
        <v>2016</v>
      </c>
      <c r="V1318" s="15">
        <f t="shared" si="227"/>
        <v>42393</v>
      </c>
      <c r="W1318" s="15">
        <f t="shared" si="228"/>
        <v>42428</v>
      </c>
      <c r="X1318" s="15">
        <v>42393</v>
      </c>
      <c r="Y1318" s="15">
        <v>42428</v>
      </c>
      <c r="Z1318" t="str">
        <f t="shared" si="229"/>
        <v>January</v>
      </c>
      <c r="AA1318" t="str">
        <f t="shared" si="230"/>
        <v>February</v>
      </c>
    </row>
    <row r="1319" spans="1:27" ht="45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14" t="s">
        <v>8220</v>
      </c>
      <c r="G1319" t="s">
        <v>8232</v>
      </c>
      <c r="H1319" t="s">
        <v>8253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220"/>
        <v>5.7334999999999994</v>
      </c>
      <c r="P1319" s="6">
        <f t="shared" si="221"/>
        <v>603.52631578947364</v>
      </c>
      <c r="Q1319" t="str">
        <f t="shared" si="222"/>
        <v>technology</v>
      </c>
      <c r="R1319" t="str">
        <f t="shared" si="223"/>
        <v>wearables</v>
      </c>
      <c r="S1319" s="28">
        <f t="shared" si="224"/>
        <v>42520.027152777773</v>
      </c>
      <c r="T1319" s="28">
        <f t="shared" si="225"/>
        <v>42572.374999999993</v>
      </c>
      <c r="U1319">
        <f t="shared" si="226"/>
        <v>2016</v>
      </c>
      <c r="V1319" s="15">
        <f t="shared" si="227"/>
        <v>42520</v>
      </c>
      <c r="W1319" s="15">
        <f t="shared" si="228"/>
        <v>42572</v>
      </c>
      <c r="X1319" s="15">
        <v>42520</v>
      </c>
      <c r="Y1319" s="15">
        <v>42572</v>
      </c>
      <c r="Z1319" t="str">
        <f t="shared" si="229"/>
        <v>May</v>
      </c>
      <c r="AA1319" t="str">
        <f t="shared" si="230"/>
        <v>July</v>
      </c>
    </row>
    <row r="1320" spans="1:27" ht="4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14" t="s">
        <v>8220</v>
      </c>
      <c r="G1320" t="s">
        <v>8224</v>
      </c>
      <c r="H1320" t="s">
        <v>8246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220"/>
        <v>15.324999999999999</v>
      </c>
      <c r="P1320" s="6">
        <f t="shared" si="221"/>
        <v>45.407407407407405</v>
      </c>
      <c r="Q1320" t="str">
        <f t="shared" si="222"/>
        <v>technology</v>
      </c>
      <c r="R1320" t="str">
        <f t="shared" si="223"/>
        <v>wearables</v>
      </c>
      <c r="S1320" s="28">
        <f t="shared" si="224"/>
        <v>41984.835324074076</v>
      </c>
      <c r="T1320" s="28">
        <f t="shared" si="225"/>
        <v>42014.835324074076</v>
      </c>
      <c r="U1320">
        <f t="shared" si="226"/>
        <v>2014</v>
      </c>
      <c r="V1320" s="15">
        <f t="shared" si="227"/>
        <v>41984</v>
      </c>
      <c r="W1320" s="15">
        <f t="shared" si="228"/>
        <v>42014</v>
      </c>
      <c r="X1320" s="15">
        <v>41984</v>
      </c>
      <c r="Y1320" s="15">
        <v>42014</v>
      </c>
      <c r="Z1320" t="str">
        <f t="shared" si="229"/>
        <v>December</v>
      </c>
      <c r="AA1320" t="str">
        <f t="shared" si="230"/>
        <v>January</v>
      </c>
    </row>
    <row r="1321" spans="1:27" ht="45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14" t="s">
        <v>8220</v>
      </c>
      <c r="G1321" t="s">
        <v>8225</v>
      </c>
      <c r="H1321" t="s">
        <v>8247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220"/>
        <v>15.103448275862069</v>
      </c>
      <c r="P1321" s="6">
        <f t="shared" si="221"/>
        <v>97.333333333333329</v>
      </c>
      <c r="Q1321" t="str">
        <f t="shared" si="222"/>
        <v>technology</v>
      </c>
      <c r="R1321" t="str">
        <f t="shared" si="223"/>
        <v>wearables</v>
      </c>
      <c r="S1321" s="28">
        <f t="shared" si="224"/>
        <v>41816.603761574072</v>
      </c>
      <c r="T1321" s="28">
        <f t="shared" si="225"/>
        <v>41831.458333333328</v>
      </c>
      <c r="U1321">
        <f t="shared" si="226"/>
        <v>2014</v>
      </c>
      <c r="V1321" s="15">
        <f t="shared" si="227"/>
        <v>41816</v>
      </c>
      <c r="W1321" s="15">
        <f t="shared" si="228"/>
        <v>41831</v>
      </c>
      <c r="X1321" s="15">
        <v>41816</v>
      </c>
      <c r="Y1321" s="15">
        <v>41831</v>
      </c>
      <c r="Z1321" t="str">
        <f t="shared" si="229"/>
        <v>June</v>
      </c>
      <c r="AA1321" t="str">
        <f t="shared" si="230"/>
        <v>July</v>
      </c>
    </row>
    <row r="1322" spans="1:27" ht="45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14" t="s">
        <v>8220</v>
      </c>
      <c r="G1322" t="s">
        <v>8233</v>
      </c>
      <c r="H1322" t="s">
        <v>8249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220"/>
        <v>0.503</v>
      </c>
      <c r="P1322" s="6">
        <f t="shared" si="221"/>
        <v>167.66666666666666</v>
      </c>
      <c r="Q1322" t="str">
        <f t="shared" si="222"/>
        <v>technology</v>
      </c>
      <c r="R1322" t="str">
        <f t="shared" si="223"/>
        <v>wearables</v>
      </c>
      <c r="S1322" s="28">
        <f t="shared" si="224"/>
        <v>42705.482013888883</v>
      </c>
      <c r="T1322" s="28">
        <f t="shared" si="225"/>
        <v>42734.749999999993</v>
      </c>
      <c r="U1322">
        <f t="shared" si="226"/>
        <v>2016</v>
      </c>
      <c r="V1322" s="15">
        <f t="shared" si="227"/>
        <v>42705</v>
      </c>
      <c r="W1322" s="15">
        <f t="shared" si="228"/>
        <v>42734</v>
      </c>
      <c r="X1322" s="15">
        <v>42705</v>
      </c>
      <c r="Y1322" s="15">
        <v>42734</v>
      </c>
      <c r="Z1322" t="str">
        <f t="shared" si="229"/>
        <v>December</v>
      </c>
      <c r="AA1322" t="str">
        <f t="shared" si="230"/>
        <v>December</v>
      </c>
    </row>
    <row r="1323" spans="1:27" ht="45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14" t="s">
        <v>8220</v>
      </c>
      <c r="G1323" t="s">
        <v>8235</v>
      </c>
      <c r="H1323" t="s">
        <v>8255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220"/>
        <v>1.3028138528138529</v>
      </c>
      <c r="P1323" s="6">
        <f t="shared" si="221"/>
        <v>859.85714285714289</v>
      </c>
      <c r="Q1323" t="str">
        <f t="shared" si="222"/>
        <v>technology</v>
      </c>
      <c r="R1323" t="str">
        <f t="shared" si="223"/>
        <v>wearables</v>
      </c>
      <c r="S1323" s="28">
        <f t="shared" si="224"/>
        <v>42697.540937499994</v>
      </c>
      <c r="T1323" s="28">
        <f t="shared" si="225"/>
        <v>42727.540937499994</v>
      </c>
      <c r="U1323">
        <f t="shared" si="226"/>
        <v>2016</v>
      </c>
      <c r="V1323" s="15">
        <f t="shared" si="227"/>
        <v>42697</v>
      </c>
      <c r="W1323" s="15">
        <f t="shared" si="228"/>
        <v>42727</v>
      </c>
      <c r="X1323" s="15">
        <v>42697</v>
      </c>
      <c r="Y1323" s="15">
        <v>42727</v>
      </c>
      <c r="Z1323" t="str">
        <f t="shared" si="229"/>
        <v>November</v>
      </c>
      <c r="AA1323" t="str">
        <f t="shared" si="230"/>
        <v>December</v>
      </c>
    </row>
    <row r="1324" spans="1:27" ht="45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14" t="s">
        <v>8220</v>
      </c>
      <c r="G1324" t="s">
        <v>8225</v>
      </c>
      <c r="H1324" t="s">
        <v>8247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220"/>
        <v>0.30285714285714288</v>
      </c>
      <c r="P1324" s="6">
        <f t="shared" si="221"/>
        <v>26.5</v>
      </c>
      <c r="Q1324" t="str">
        <f t="shared" si="222"/>
        <v>technology</v>
      </c>
      <c r="R1324" t="str">
        <f t="shared" si="223"/>
        <v>wearables</v>
      </c>
      <c r="S1324" s="28">
        <f t="shared" si="224"/>
        <v>42115.448206018518</v>
      </c>
      <c r="T1324" s="28">
        <f t="shared" si="225"/>
        <v>42145.448206018518</v>
      </c>
      <c r="U1324">
        <f t="shared" si="226"/>
        <v>2015</v>
      </c>
      <c r="V1324" s="15">
        <f t="shared" si="227"/>
        <v>42115</v>
      </c>
      <c r="W1324" s="15">
        <f t="shared" si="228"/>
        <v>42145</v>
      </c>
      <c r="X1324" s="15">
        <v>42115</v>
      </c>
      <c r="Y1324" s="15">
        <v>42145</v>
      </c>
      <c r="Z1324" t="str">
        <f t="shared" si="229"/>
        <v>April</v>
      </c>
      <c r="AA1324" t="str">
        <f t="shared" si="230"/>
        <v>May</v>
      </c>
    </row>
    <row r="1325" spans="1:27" ht="45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14" t="s">
        <v>8220</v>
      </c>
      <c r="G1325" t="s">
        <v>8224</v>
      </c>
      <c r="H1325" t="s">
        <v>8246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220"/>
        <v>8.8800000000000008</v>
      </c>
      <c r="P1325" s="6">
        <f t="shared" si="221"/>
        <v>30.272727272727273</v>
      </c>
      <c r="Q1325" t="str">
        <f t="shared" si="222"/>
        <v>technology</v>
      </c>
      <c r="R1325" t="str">
        <f t="shared" si="223"/>
        <v>wearables</v>
      </c>
      <c r="S1325" s="28">
        <f t="shared" si="224"/>
        <v>42451.490115740737</v>
      </c>
      <c r="T1325" s="28">
        <f t="shared" si="225"/>
        <v>42486.079861111109</v>
      </c>
      <c r="U1325">
        <f t="shared" si="226"/>
        <v>2016</v>
      </c>
      <c r="V1325" s="15">
        <f t="shared" si="227"/>
        <v>42451</v>
      </c>
      <c r="W1325" s="15">
        <f t="shared" si="228"/>
        <v>42486</v>
      </c>
      <c r="X1325" s="15">
        <v>42451</v>
      </c>
      <c r="Y1325" s="15">
        <v>42486</v>
      </c>
      <c r="Z1325" t="str">
        <f t="shared" si="229"/>
        <v>March</v>
      </c>
      <c r="AA1325" t="str">
        <f t="shared" si="230"/>
        <v>April</v>
      </c>
    </row>
    <row r="1326" spans="1:27" ht="45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14" t="s">
        <v>8220</v>
      </c>
      <c r="G1326" t="s">
        <v>8224</v>
      </c>
      <c r="H1326" t="s">
        <v>8246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220"/>
        <v>9.84</v>
      </c>
      <c r="P1326" s="6">
        <f t="shared" si="221"/>
        <v>54.666666666666664</v>
      </c>
      <c r="Q1326" t="str">
        <f t="shared" si="222"/>
        <v>technology</v>
      </c>
      <c r="R1326" t="str">
        <f t="shared" si="223"/>
        <v>wearables</v>
      </c>
      <c r="S1326" s="28">
        <f t="shared" si="224"/>
        <v>42626.425370370365</v>
      </c>
      <c r="T1326" s="28">
        <f t="shared" si="225"/>
        <v>42656.425370370365</v>
      </c>
      <c r="U1326">
        <f t="shared" si="226"/>
        <v>2016</v>
      </c>
      <c r="V1326" s="15">
        <f t="shared" si="227"/>
        <v>42626</v>
      </c>
      <c r="W1326" s="15">
        <f t="shared" si="228"/>
        <v>42656</v>
      </c>
      <c r="X1326" s="15">
        <v>42626</v>
      </c>
      <c r="Y1326" s="15">
        <v>42656</v>
      </c>
      <c r="Z1326" t="str">
        <f t="shared" si="229"/>
        <v>September</v>
      </c>
      <c r="AA1326" t="str">
        <f t="shared" si="230"/>
        <v>October</v>
      </c>
    </row>
    <row r="1327" spans="1:27" ht="45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14" t="s">
        <v>8220</v>
      </c>
      <c r="G1327" t="s">
        <v>8224</v>
      </c>
      <c r="H1327" t="s">
        <v>8246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220"/>
        <v>2.4299999999999997</v>
      </c>
      <c r="P1327" s="6">
        <f t="shared" si="221"/>
        <v>60.75</v>
      </c>
      <c r="Q1327" t="str">
        <f t="shared" si="222"/>
        <v>technology</v>
      </c>
      <c r="R1327" t="str">
        <f t="shared" si="223"/>
        <v>wearables</v>
      </c>
      <c r="S1327" s="28">
        <f t="shared" si="224"/>
        <v>42703.877719907403</v>
      </c>
      <c r="T1327" s="28">
        <f t="shared" si="225"/>
        <v>42733.877719907403</v>
      </c>
      <c r="U1327">
        <f t="shared" si="226"/>
        <v>2016</v>
      </c>
      <c r="V1327" s="15">
        <f t="shared" si="227"/>
        <v>42703</v>
      </c>
      <c r="W1327" s="15">
        <f t="shared" si="228"/>
        <v>42733</v>
      </c>
      <c r="X1327" s="15">
        <v>42703</v>
      </c>
      <c r="Y1327" s="15">
        <v>42733</v>
      </c>
      <c r="Z1327" t="str">
        <f t="shared" si="229"/>
        <v>November</v>
      </c>
      <c r="AA1327" t="str">
        <f t="shared" si="230"/>
        <v>December</v>
      </c>
    </row>
    <row r="1328" spans="1:27" ht="45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14" t="s">
        <v>8220</v>
      </c>
      <c r="G1328" t="s">
        <v>8224</v>
      </c>
      <c r="H1328" t="s">
        <v>8246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220"/>
        <v>1.1299999999999999</v>
      </c>
      <c r="P1328" s="6">
        <f t="shared" si="221"/>
        <v>102.72727272727273</v>
      </c>
      <c r="Q1328" t="str">
        <f t="shared" si="222"/>
        <v>technology</v>
      </c>
      <c r="R1328" t="str">
        <f t="shared" si="223"/>
        <v>wearables</v>
      </c>
      <c r="S1328" s="28">
        <f t="shared" si="224"/>
        <v>41974.583657407406</v>
      </c>
      <c r="T1328" s="28">
        <f t="shared" si="225"/>
        <v>42019.583657407406</v>
      </c>
      <c r="U1328">
        <f t="shared" si="226"/>
        <v>2014</v>
      </c>
      <c r="V1328" s="15">
        <f t="shared" si="227"/>
        <v>41974</v>
      </c>
      <c r="W1328" s="15">
        <f t="shared" si="228"/>
        <v>42019</v>
      </c>
      <c r="X1328" s="15">
        <v>41974</v>
      </c>
      <c r="Y1328" s="15">
        <v>42019</v>
      </c>
      <c r="Z1328" t="str">
        <f t="shared" si="229"/>
        <v>December</v>
      </c>
      <c r="AA1328" t="str">
        <f t="shared" si="230"/>
        <v>January</v>
      </c>
    </row>
    <row r="1329" spans="1:27" ht="45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14" t="s">
        <v>8220</v>
      </c>
      <c r="G1329" t="s">
        <v>8224</v>
      </c>
      <c r="H1329" t="s">
        <v>8246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220"/>
        <v>3.5520833333333335</v>
      </c>
      <c r="P1329" s="6">
        <f t="shared" si="221"/>
        <v>41.585365853658537</v>
      </c>
      <c r="Q1329" t="str">
        <f t="shared" si="222"/>
        <v>technology</v>
      </c>
      <c r="R1329" t="str">
        <f t="shared" si="223"/>
        <v>wearables</v>
      </c>
      <c r="S1329" s="28">
        <f t="shared" si="224"/>
        <v>42123.470312500001</v>
      </c>
      <c r="T1329" s="28">
        <f t="shared" si="225"/>
        <v>42153.470312500001</v>
      </c>
      <c r="U1329">
        <f t="shared" si="226"/>
        <v>2015</v>
      </c>
      <c r="V1329" s="15">
        <f t="shared" si="227"/>
        <v>42123</v>
      </c>
      <c r="W1329" s="15">
        <f t="shared" si="228"/>
        <v>42153</v>
      </c>
      <c r="X1329" s="15">
        <v>42123</v>
      </c>
      <c r="Y1329" s="15">
        <v>42153</v>
      </c>
      <c r="Z1329" t="str">
        <f t="shared" si="229"/>
        <v>April</v>
      </c>
      <c r="AA1329" t="str">
        <f t="shared" si="230"/>
        <v>May</v>
      </c>
    </row>
    <row r="1330" spans="1:27" ht="45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14" t="s">
        <v>8220</v>
      </c>
      <c r="G1330" t="s">
        <v>8224</v>
      </c>
      <c r="H1330" t="s">
        <v>8246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220"/>
        <v>2.3306666666666667</v>
      </c>
      <c r="P1330" s="6">
        <f t="shared" si="221"/>
        <v>116.53333333333333</v>
      </c>
      <c r="Q1330" t="str">
        <f t="shared" si="222"/>
        <v>technology</v>
      </c>
      <c r="R1330" t="str">
        <f t="shared" si="223"/>
        <v>wearables</v>
      </c>
      <c r="S1330" s="28">
        <f t="shared" si="224"/>
        <v>42612.434421296297</v>
      </c>
      <c r="T1330" s="28">
        <f t="shared" si="225"/>
        <v>42657.434421296297</v>
      </c>
      <c r="U1330">
        <f t="shared" si="226"/>
        <v>2016</v>
      </c>
      <c r="V1330" s="15">
        <f t="shared" si="227"/>
        <v>42612</v>
      </c>
      <c r="W1330" s="15">
        <f t="shared" si="228"/>
        <v>42657</v>
      </c>
      <c r="X1330" s="15">
        <v>42612</v>
      </c>
      <c r="Y1330" s="15">
        <v>42657</v>
      </c>
      <c r="Z1330" t="str">
        <f t="shared" si="229"/>
        <v>August</v>
      </c>
      <c r="AA1330" t="str">
        <f t="shared" si="230"/>
        <v>October</v>
      </c>
    </row>
    <row r="1331" spans="1:27" ht="45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14" t="s">
        <v>8220</v>
      </c>
      <c r="G1331" t="s">
        <v>8224</v>
      </c>
      <c r="H1331" t="s">
        <v>8246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220"/>
        <v>0.81600000000000006</v>
      </c>
      <c r="P1331" s="6">
        <f t="shared" si="221"/>
        <v>45.333333333333336</v>
      </c>
      <c r="Q1331" t="str">
        <f t="shared" si="222"/>
        <v>technology</v>
      </c>
      <c r="R1331" t="str">
        <f t="shared" si="223"/>
        <v>wearables</v>
      </c>
      <c r="S1331" s="28">
        <f t="shared" si="224"/>
        <v>41935.013252314813</v>
      </c>
      <c r="T1331" s="28">
        <f t="shared" si="225"/>
        <v>41975.054918981477</v>
      </c>
      <c r="U1331">
        <f t="shared" si="226"/>
        <v>2014</v>
      </c>
      <c r="V1331" s="15">
        <f t="shared" si="227"/>
        <v>41935</v>
      </c>
      <c r="W1331" s="15">
        <f t="shared" si="228"/>
        <v>41975</v>
      </c>
      <c r="X1331" s="15">
        <v>41935</v>
      </c>
      <c r="Y1331" s="15">
        <v>41975</v>
      </c>
      <c r="Z1331" t="str">
        <f t="shared" si="229"/>
        <v>October</v>
      </c>
      <c r="AA1331" t="str">
        <f t="shared" si="230"/>
        <v>December</v>
      </c>
    </row>
    <row r="1332" spans="1:27" ht="45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14" t="s">
        <v>8220</v>
      </c>
      <c r="G1332" t="s">
        <v>8224</v>
      </c>
      <c r="H1332" t="s">
        <v>8246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220"/>
        <v>22.494285714285713</v>
      </c>
      <c r="P1332" s="6">
        <f t="shared" si="221"/>
        <v>157.46</v>
      </c>
      <c r="Q1332" t="str">
        <f t="shared" si="222"/>
        <v>technology</v>
      </c>
      <c r="R1332" t="str">
        <f t="shared" si="223"/>
        <v>wearables</v>
      </c>
      <c r="S1332" s="28">
        <f t="shared" si="224"/>
        <v>42522.068391203698</v>
      </c>
      <c r="T1332" s="28">
        <f t="shared" si="225"/>
        <v>42552.958333333336</v>
      </c>
      <c r="U1332">
        <f t="shared" si="226"/>
        <v>2016</v>
      </c>
      <c r="V1332" s="15">
        <f t="shared" si="227"/>
        <v>42522</v>
      </c>
      <c r="W1332" s="15">
        <f t="shared" si="228"/>
        <v>42552</v>
      </c>
      <c r="X1332" s="15">
        <v>42522</v>
      </c>
      <c r="Y1332" s="15">
        <v>42552</v>
      </c>
      <c r="Z1332" t="str">
        <f t="shared" si="229"/>
        <v>June</v>
      </c>
      <c r="AA1332" t="str">
        <f t="shared" si="230"/>
        <v>July</v>
      </c>
    </row>
    <row r="1333" spans="1:27" ht="45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14" t="s">
        <v>8220</v>
      </c>
      <c r="G1333" t="s">
        <v>8224</v>
      </c>
      <c r="H1333" t="s">
        <v>8246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220"/>
        <v>1.3668</v>
      </c>
      <c r="P1333" s="6">
        <f t="shared" si="221"/>
        <v>100.5</v>
      </c>
      <c r="Q1333" t="str">
        <f t="shared" si="222"/>
        <v>technology</v>
      </c>
      <c r="R1333" t="str">
        <f t="shared" si="223"/>
        <v>wearables</v>
      </c>
      <c r="S1333" s="28">
        <f t="shared" si="224"/>
        <v>42569.295763888884</v>
      </c>
      <c r="T1333" s="28">
        <f t="shared" si="225"/>
        <v>42599.295763888884</v>
      </c>
      <c r="U1333">
        <f t="shared" si="226"/>
        <v>2016</v>
      </c>
      <c r="V1333" s="15">
        <f t="shared" si="227"/>
        <v>42569</v>
      </c>
      <c r="W1333" s="15">
        <f t="shared" si="228"/>
        <v>42599</v>
      </c>
      <c r="X1333" s="15">
        <v>42569</v>
      </c>
      <c r="Y1333" s="15">
        <v>42599</v>
      </c>
      <c r="Z1333" t="str">
        <f t="shared" si="229"/>
        <v>July</v>
      </c>
      <c r="AA1333" t="str">
        <f t="shared" si="230"/>
        <v>August</v>
      </c>
    </row>
    <row r="1334" spans="1:27" ht="45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14" t="s">
        <v>8220</v>
      </c>
      <c r="G1334" t="s">
        <v>8240</v>
      </c>
      <c r="H1334" t="s">
        <v>8257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220"/>
        <v>0</v>
      </c>
      <c r="P1334" s="6" t="e">
        <f t="shared" si="221"/>
        <v>#DIV/0!</v>
      </c>
      <c r="Q1334" t="str">
        <f t="shared" si="222"/>
        <v>technology</v>
      </c>
      <c r="R1334" t="str">
        <f t="shared" si="223"/>
        <v>wearables</v>
      </c>
      <c r="S1334" s="28">
        <f t="shared" si="224"/>
        <v>42731.851944444446</v>
      </c>
      <c r="T1334" s="28">
        <f t="shared" si="225"/>
        <v>42761.851944444446</v>
      </c>
      <c r="U1334">
        <f t="shared" si="226"/>
        <v>2016</v>
      </c>
      <c r="V1334" s="15">
        <f t="shared" si="227"/>
        <v>42731</v>
      </c>
      <c r="W1334" s="15">
        <f t="shared" si="228"/>
        <v>42761</v>
      </c>
      <c r="X1334" s="15">
        <v>42731</v>
      </c>
      <c r="Y1334" s="15">
        <v>42761</v>
      </c>
      <c r="Z1334" t="str">
        <f t="shared" si="229"/>
        <v>December</v>
      </c>
      <c r="AA1334" t="str">
        <f t="shared" si="230"/>
        <v>January</v>
      </c>
    </row>
    <row r="1335" spans="1:27" ht="45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14" t="s">
        <v>8220</v>
      </c>
      <c r="G1335" t="s">
        <v>8226</v>
      </c>
      <c r="H1335" t="s">
        <v>8248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220"/>
        <v>0</v>
      </c>
      <c r="P1335" s="6" t="e">
        <f t="shared" si="221"/>
        <v>#DIV/0!</v>
      </c>
      <c r="Q1335" t="str">
        <f t="shared" si="222"/>
        <v>technology</v>
      </c>
      <c r="R1335" t="str">
        <f t="shared" si="223"/>
        <v>wearables</v>
      </c>
      <c r="S1335" s="28">
        <f t="shared" si="224"/>
        <v>41805.8984375</v>
      </c>
      <c r="T1335" s="28">
        <f t="shared" si="225"/>
        <v>41835.8984375</v>
      </c>
      <c r="U1335">
        <f t="shared" si="226"/>
        <v>2014</v>
      </c>
      <c r="V1335" s="15">
        <f t="shared" si="227"/>
        <v>41805</v>
      </c>
      <c r="W1335" s="15">
        <f t="shared" si="228"/>
        <v>41835</v>
      </c>
      <c r="X1335" s="15">
        <v>41805</v>
      </c>
      <c r="Y1335" s="15">
        <v>41835</v>
      </c>
      <c r="Z1335" t="str">
        <f t="shared" si="229"/>
        <v>June</v>
      </c>
      <c r="AA1335" t="str">
        <f t="shared" si="230"/>
        <v>July</v>
      </c>
    </row>
    <row r="1336" spans="1:27" ht="45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14" t="s">
        <v>8220</v>
      </c>
      <c r="G1336" t="s">
        <v>8224</v>
      </c>
      <c r="H1336" t="s">
        <v>8246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220"/>
        <v>10.754135338345865</v>
      </c>
      <c r="P1336" s="6">
        <f t="shared" si="221"/>
        <v>51.822463768115945</v>
      </c>
      <c r="Q1336" t="str">
        <f t="shared" si="222"/>
        <v>technology</v>
      </c>
      <c r="R1336" t="str">
        <f t="shared" si="223"/>
        <v>wearables</v>
      </c>
      <c r="S1336" s="28">
        <f t="shared" si="224"/>
        <v>42410.565821759257</v>
      </c>
      <c r="T1336" s="28">
        <f t="shared" si="225"/>
        <v>42440.565821759257</v>
      </c>
      <c r="U1336">
        <f t="shared" si="226"/>
        <v>2016</v>
      </c>
      <c r="V1336" s="15">
        <f t="shared" si="227"/>
        <v>42410</v>
      </c>
      <c r="W1336" s="15">
        <f t="shared" si="228"/>
        <v>42440</v>
      </c>
      <c r="X1336" s="15">
        <v>42410</v>
      </c>
      <c r="Y1336" s="15">
        <v>42440</v>
      </c>
      <c r="Z1336" t="str">
        <f t="shared" si="229"/>
        <v>February</v>
      </c>
      <c r="AA1336" t="str">
        <f t="shared" si="230"/>
        <v>March</v>
      </c>
    </row>
    <row r="1337" spans="1:27" ht="45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14" t="s">
        <v>8220</v>
      </c>
      <c r="G1337" t="s">
        <v>8224</v>
      </c>
      <c r="H1337" t="s">
        <v>8246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220"/>
        <v>19.759999999999998</v>
      </c>
      <c r="P1337" s="6">
        <f t="shared" si="221"/>
        <v>308.75</v>
      </c>
      <c r="Q1337" t="str">
        <f t="shared" si="222"/>
        <v>technology</v>
      </c>
      <c r="R1337" t="str">
        <f t="shared" si="223"/>
        <v>wearables</v>
      </c>
      <c r="S1337" s="28">
        <f t="shared" si="224"/>
        <v>42313.728032407402</v>
      </c>
      <c r="T1337" s="28">
        <f t="shared" si="225"/>
        <v>42343.728032407402</v>
      </c>
      <c r="U1337">
        <f t="shared" si="226"/>
        <v>2015</v>
      </c>
      <c r="V1337" s="15">
        <f t="shared" si="227"/>
        <v>42313</v>
      </c>
      <c r="W1337" s="15">
        <f t="shared" si="228"/>
        <v>42343</v>
      </c>
      <c r="X1337" s="15">
        <v>42313</v>
      </c>
      <c r="Y1337" s="15">
        <v>42343</v>
      </c>
      <c r="Z1337" t="str">
        <f t="shared" si="229"/>
        <v>November</v>
      </c>
      <c r="AA1337" t="str">
        <f t="shared" si="230"/>
        <v>December</v>
      </c>
    </row>
    <row r="1338" spans="1:27" ht="45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14" t="s">
        <v>8220</v>
      </c>
      <c r="G1338" t="s">
        <v>8224</v>
      </c>
      <c r="H1338" t="s">
        <v>8246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220"/>
        <v>84.946999999999989</v>
      </c>
      <c r="P1338" s="6">
        <f t="shared" si="221"/>
        <v>379.22767857142856</v>
      </c>
      <c r="Q1338" t="str">
        <f t="shared" si="222"/>
        <v>technology</v>
      </c>
      <c r="R1338" t="str">
        <f t="shared" si="223"/>
        <v>wearables</v>
      </c>
      <c r="S1338" s="28">
        <f t="shared" si="224"/>
        <v>41955.655416666668</v>
      </c>
      <c r="T1338" s="28">
        <f t="shared" si="225"/>
        <v>41990.655416666668</v>
      </c>
      <c r="U1338">
        <f t="shared" si="226"/>
        <v>2014</v>
      </c>
      <c r="V1338" s="15">
        <f t="shared" si="227"/>
        <v>41955</v>
      </c>
      <c r="W1338" s="15">
        <f t="shared" si="228"/>
        <v>41990</v>
      </c>
      <c r="X1338" s="15">
        <v>41955</v>
      </c>
      <c r="Y1338" s="15">
        <v>41990</v>
      </c>
      <c r="Z1338" t="str">
        <f t="shared" si="229"/>
        <v>November</v>
      </c>
      <c r="AA1338" t="str">
        <f t="shared" si="230"/>
        <v>December</v>
      </c>
    </row>
    <row r="1339" spans="1:27" ht="45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14" t="s">
        <v>8220</v>
      </c>
      <c r="G1339" t="s">
        <v>8224</v>
      </c>
      <c r="H1339" t="s">
        <v>8246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220"/>
        <v>49.381999999999998</v>
      </c>
      <c r="P1339" s="6">
        <f t="shared" si="221"/>
        <v>176.36428571428573</v>
      </c>
      <c r="Q1339" t="str">
        <f t="shared" si="222"/>
        <v>technology</v>
      </c>
      <c r="R1339" t="str">
        <f t="shared" si="223"/>
        <v>wearables</v>
      </c>
      <c r="S1339" s="28">
        <f t="shared" si="224"/>
        <v>42767.368969907409</v>
      </c>
      <c r="T1339" s="28">
        <f t="shared" si="225"/>
        <v>42797.368969907409</v>
      </c>
      <c r="U1339">
        <f t="shared" si="226"/>
        <v>2017</v>
      </c>
      <c r="V1339" s="15">
        <f t="shared" si="227"/>
        <v>42767</v>
      </c>
      <c r="W1339" s="15">
        <f t="shared" si="228"/>
        <v>42797</v>
      </c>
      <c r="X1339" s="15">
        <v>42767</v>
      </c>
      <c r="Y1339" s="15">
        <v>42797</v>
      </c>
      <c r="Z1339" t="str">
        <f t="shared" si="229"/>
        <v>February</v>
      </c>
      <c r="AA1339" t="str">
        <f t="shared" si="230"/>
        <v>March</v>
      </c>
    </row>
    <row r="1340" spans="1:27" ht="45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14" t="s">
        <v>8220</v>
      </c>
      <c r="G1340" t="s">
        <v>8224</v>
      </c>
      <c r="H1340" t="s">
        <v>8246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220"/>
        <v>3.3033333333333332</v>
      </c>
      <c r="P1340" s="6">
        <f t="shared" si="221"/>
        <v>66.066666666666663</v>
      </c>
      <c r="Q1340" t="str">
        <f t="shared" si="222"/>
        <v>technology</v>
      </c>
      <c r="R1340" t="str">
        <f t="shared" si="223"/>
        <v>wearables</v>
      </c>
      <c r="S1340" s="28">
        <f t="shared" si="224"/>
        <v>42188.595289351848</v>
      </c>
      <c r="T1340" s="28">
        <f t="shared" si="225"/>
        <v>42218.595289351848</v>
      </c>
      <c r="U1340">
        <f t="shared" si="226"/>
        <v>2015</v>
      </c>
      <c r="V1340" s="15">
        <f t="shared" si="227"/>
        <v>42188</v>
      </c>
      <c r="W1340" s="15">
        <f t="shared" si="228"/>
        <v>42218</v>
      </c>
      <c r="X1340" s="15">
        <v>42188</v>
      </c>
      <c r="Y1340" s="15">
        <v>42218</v>
      </c>
      <c r="Z1340" t="str">
        <f t="shared" si="229"/>
        <v>July</v>
      </c>
      <c r="AA1340" t="str">
        <f t="shared" si="230"/>
        <v>August</v>
      </c>
    </row>
    <row r="1341" spans="1:27" ht="30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14" t="s">
        <v>8220</v>
      </c>
      <c r="G1341" t="s">
        <v>8224</v>
      </c>
      <c r="H1341" t="s">
        <v>8246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220"/>
        <v>6.6339999999999995</v>
      </c>
      <c r="P1341" s="6">
        <f t="shared" si="221"/>
        <v>89.648648648648646</v>
      </c>
      <c r="Q1341" t="str">
        <f t="shared" si="222"/>
        <v>technology</v>
      </c>
      <c r="R1341" t="str">
        <f t="shared" si="223"/>
        <v>wearables</v>
      </c>
      <c r="S1341" s="28">
        <f t="shared" si="224"/>
        <v>41936.438831018517</v>
      </c>
      <c r="T1341" s="28">
        <f t="shared" si="225"/>
        <v>41981.480497685181</v>
      </c>
      <c r="U1341">
        <f t="shared" si="226"/>
        <v>2014</v>
      </c>
      <c r="V1341" s="15">
        <f t="shared" si="227"/>
        <v>41936</v>
      </c>
      <c r="W1341" s="15">
        <f t="shared" si="228"/>
        <v>41981</v>
      </c>
      <c r="X1341" s="15">
        <v>41936</v>
      </c>
      <c r="Y1341" s="15">
        <v>41981</v>
      </c>
      <c r="Z1341" t="str">
        <f t="shared" si="229"/>
        <v>October</v>
      </c>
      <c r="AA1341" t="str">
        <f t="shared" si="230"/>
        <v>December</v>
      </c>
    </row>
    <row r="1342" spans="1:27" ht="45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14" t="s">
        <v>8220</v>
      </c>
      <c r="G1342" t="s">
        <v>8224</v>
      </c>
      <c r="H1342" t="s">
        <v>8246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220"/>
        <v>0</v>
      </c>
      <c r="P1342" s="6" t="e">
        <f t="shared" si="221"/>
        <v>#DIV/0!</v>
      </c>
      <c r="Q1342" t="str">
        <f t="shared" si="222"/>
        <v>technology</v>
      </c>
      <c r="R1342" t="str">
        <f t="shared" si="223"/>
        <v>wearables</v>
      </c>
      <c r="S1342" s="28">
        <f t="shared" si="224"/>
        <v>41836.387187499997</v>
      </c>
      <c r="T1342" s="28">
        <f t="shared" si="225"/>
        <v>41866.387187499997</v>
      </c>
      <c r="U1342">
        <f t="shared" si="226"/>
        <v>2014</v>
      </c>
      <c r="V1342" s="15">
        <f t="shared" si="227"/>
        <v>41836</v>
      </c>
      <c r="W1342" s="15">
        <f t="shared" si="228"/>
        <v>41866</v>
      </c>
      <c r="X1342" s="15">
        <v>41836</v>
      </c>
      <c r="Y1342" s="15">
        <v>41866</v>
      </c>
      <c r="Z1342" t="str">
        <f t="shared" si="229"/>
        <v>July</v>
      </c>
      <c r="AA1342" t="str">
        <f t="shared" si="230"/>
        <v>August</v>
      </c>
    </row>
    <row r="1343" spans="1:27" ht="45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14" t="s">
        <v>8220</v>
      </c>
      <c r="G1343" t="s">
        <v>8225</v>
      </c>
      <c r="H1343" t="s">
        <v>8247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220"/>
        <v>70.36</v>
      </c>
      <c r="P1343" s="6">
        <f t="shared" si="221"/>
        <v>382.39130434782606</v>
      </c>
      <c r="Q1343" t="str">
        <f t="shared" si="222"/>
        <v>technology</v>
      </c>
      <c r="R1343" t="str">
        <f t="shared" si="223"/>
        <v>wearables</v>
      </c>
      <c r="S1343" s="28">
        <f t="shared" si="224"/>
        <v>42612.415706018517</v>
      </c>
      <c r="T1343" s="28">
        <f t="shared" si="225"/>
        <v>42644.415706018517</v>
      </c>
      <c r="U1343">
        <f t="shared" si="226"/>
        <v>2016</v>
      </c>
      <c r="V1343" s="15">
        <f t="shared" si="227"/>
        <v>42612</v>
      </c>
      <c r="W1343" s="15">
        <f t="shared" si="228"/>
        <v>42644</v>
      </c>
      <c r="X1343" s="15">
        <v>42612</v>
      </c>
      <c r="Y1343" s="15">
        <v>42644</v>
      </c>
      <c r="Z1343" t="str">
        <f t="shared" si="229"/>
        <v>August</v>
      </c>
      <c r="AA1343" t="str">
        <f t="shared" si="230"/>
        <v>October</v>
      </c>
    </row>
    <row r="1344" spans="1:27" ht="45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14" t="s">
        <v>8220</v>
      </c>
      <c r="G1344" t="s">
        <v>8224</v>
      </c>
      <c r="H1344" t="s">
        <v>8246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220"/>
        <v>0.2</v>
      </c>
      <c r="P1344" s="6">
        <f t="shared" si="221"/>
        <v>100</v>
      </c>
      <c r="Q1344" t="str">
        <f t="shared" si="222"/>
        <v>technology</v>
      </c>
      <c r="R1344" t="str">
        <f t="shared" si="223"/>
        <v>wearables</v>
      </c>
      <c r="S1344" s="28">
        <f t="shared" si="224"/>
        <v>42172.608090277776</v>
      </c>
      <c r="T1344" s="28">
        <f t="shared" si="225"/>
        <v>42202.608090277776</v>
      </c>
      <c r="U1344">
        <f t="shared" si="226"/>
        <v>2015</v>
      </c>
      <c r="V1344" s="15">
        <f t="shared" si="227"/>
        <v>42172</v>
      </c>
      <c r="W1344" s="15">
        <f t="shared" si="228"/>
        <v>42202</v>
      </c>
      <c r="X1344" s="15">
        <v>42172</v>
      </c>
      <c r="Y1344" s="15">
        <v>42202</v>
      </c>
      <c r="Z1344" t="str">
        <f t="shared" si="229"/>
        <v>June</v>
      </c>
      <c r="AA1344" t="str">
        <f t="shared" si="230"/>
        <v>July</v>
      </c>
    </row>
    <row r="1345" spans="1:27" ht="45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14" t="s">
        <v>8220</v>
      </c>
      <c r="G1345" t="s">
        <v>8224</v>
      </c>
      <c r="H1345" t="s">
        <v>8246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220"/>
        <v>102.298</v>
      </c>
      <c r="P1345" s="6">
        <f t="shared" si="221"/>
        <v>158.35603715170279</v>
      </c>
      <c r="Q1345" t="str">
        <f t="shared" si="222"/>
        <v>technology</v>
      </c>
      <c r="R1345" t="str">
        <f t="shared" si="223"/>
        <v>wearables</v>
      </c>
      <c r="S1345" s="28">
        <f t="shared" si="224"/>
        <v>42542.318090277775</v>
      </c>
      <c r="T1345" s="28">
        <f t="shared" si="225"/>
        <v>42600.957638888889</v>
      </c>
      <c r="U1345">
        <f t="shared" si="226"/>
        <v>2016</v>
      </c>
      <c r="V1345" s="15">
        <f t="shared" si="227"/>
        <v>42542</v>
      </c>
      <c r="W1345" s="15">
        <f t="shared" si="228"/>
        <v>42600</v>
      </c>
      <c r="X1345" s="15">
        <v>42542</v>
      </c>
      <c r="Y1345" s="15">
        <v>42600</v>
      </c>
      <c r="Z1345" t="str">
        <f t="shared" si="229"/>
        <v>June</v>
      </c>
      <c r="AA1345" t="str">
        <f t="shared" si="230"/>
        <v>August</v>
      </c>
    </row>
    <row r="1346" spans="1:27" ht="45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14" t="s">
        <v>8219</v>
      </c>
      <c r="G1346" t="s">
        <v>8229</v>
      </c>
      <c r="H1346" t="s">
        <v>8251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ref="O1346:O1409" si="231">SUM(E1346/D1346)*100</f>
        <v>377.73333333333335</v>
      </c>
      <c r="P1346" s="6">
        <f t="shared" ref="P1346:P1409" si="232">SUM(E1346/L1346)</f>
        <v>40.762589928057551</v>
      </c>
      <c r="Q1346" t="str">
        <f t="shared" si="222"/>
        <v>publishing</v>
      </c>
      <c r="R1346" t="str">
        <f t="shared" si="223"/>
        <v>nonfiction</v>
      </c>
      <c r="S1346" s="28">
        <f t="shared" si="224"/>
        <v>42522.581469907404</v>
      </c>
      <c r="T1346" s="28">
        <f t="shared" si="225"/>
        <v>42551.581469907404</v>
      </c>
      <c r="U1346">
        <f t="shared" si="226"/>
        <v>2016</v>
      </c>
      <c r="V1346" s="15">
        <f t="shared" si="227"/>
        <v>42522</v>
      </c>
      <c r="W1346" s="15">
        <f t="shared" si="228"/>
        <v>42551</v>
      </c>
      <c r="X1346" s="15">
        <v>42522</v>
      </c>
      <c r="Y1346" s="15">
        <v>42551</v>
      </c>
      <c r="Z1346" t="str">
        <f t="shared" si="229"/>
        <v>June</v>
      </c>
      <c r="AA1346" t="str">
        <f t="shared" si="230"/>
        <v>June</v>
      </c>
    </row>
    <row r="1347" spans="1:27" ht="45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14" t="s">
        <v>8219</v>
      </c>
      <c r="G1347" t="s">
        <v>8224</v>
      </c>
      <c r="H1347" t="s">
        <v>8246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si="231"/>
        <v>125</v>
      </c>
      <c r="P1347" s="6">
        <f t="shared" si="232"/>
        <v>53.571428571428569</v>
      </c>
      <c r="Q1347" t="str">
        <f t="shared" ref="Q1347:Q1410" si="233">LEFT(N1347,FIND("/", N1347) - 1)</f>
        <v>publishing</v>
      </c>
      <c r="R1347" t="str">
        <f t="shared" ref="R1347:R1410" si="234">RIGHT(N1347,LEN(N1347) - FIND("/",N1347))</f>
        <v>nonfiction</v>
      </c>
      <c r="S1347" s="28">
        <f t="shared" ref="S1347:S1410" si="235">(J1347/86400)+25569+(-5/24)</f>
        <v>41799.606006944443</v>
      </c>
      <c r="T1347" s="28">
        <f t="shared" ref="T1347:T1410" si="236">(I1347/86400)+25569+(-5/24)</f>
        <v>41834.606006944443</v>
      </c>
      <c r="U1347">
        <f t="shared" ref="U1347:U1410" si="237">YEAR(S1347)</f>
        <v>2014</v>
      </c>
      <c r="V1347" s="15">
        <f t="shared" ref="V1347:V1410" si="238">INT(S1347)</f>
        <v>41799</v>
      </c>
      <c r="W1347" s="15">
        <f t="shared" ref="W1347:W1410" si="239">INT(T1347)</f>
        <v>41834</v>
      </c>
      <c r="X1347" s="15">
        <v>41799</v>
      </c>
      <c r="Y1347" s="15">
        <v>41834</v>
      </c>
      <c r="Z1347" t="str">
        <f t="shared" ref="Z1347:Z1410" si="240">TEXT(V1347, "mmmm")</f>
        <v>June</v>
      </c>
      <c r="AA1347" t="str">
        <f t="shared" ref="AA1347:AA1410" si="241">TEXT(W1347, "mmmm")</f>
        <v>July</v>
      </c>
    </row>
    <row r="1348" spans="1:27" ht="45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14" t="s">
        <v>8219</v>
      </c>
      <c r="G1348" t="s">
        <v>8224</v>
      </c>
      <c r="H1348" t="s">
        <v>8246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231"/>
        <v>147.32653061224491</v>
      </c>
      <c r="P1348" s="6">
        <f t="shared" si="232"/>
        <v>48.449664429530202</v>
      </c>
      <c r="Q1348" t="str">
        <f t="shared" si="233"/>
        <v>publishing</v>
      </c>
      <c r="R1348" t="str">
        <f t="shared" si="234"/>
        <v>nonfiction</v>
      </c>
      <c r="S1348" s="28">
        <f t="shared" si="235"/>
        <v>41421.867488425924</v>
      </c>
      <c r="T1348" s="28">
        <f t="shared" si="236"/>
        <v>41451.867488425924</v>
      </c>
      <c r="U1348">
        <f t="shared" si="237"/>
        <v>2013</v>
      </c>
      <c r="V1348" s="15">
        <f t="shared" si="238"/>
        <v>41421</v>
      </c>
      <c r="W1348" s="15">
        <f t="shared" si="239"/>
        <v>41451</v>
      </c>
      <c r="X1348" s="15">
        <v>41421</v>
      </c>
      <c r="Y1348" s="15">
        <v>41451</v>
      </c>
      <c r="Z1348" t="str">
        <f t="shared" si="240"/>
        <v>May</v>
      </c>
      <c r="AA1348" t="str">
        <f t="shared" si="241"/>
        <v>June</v>
      </c>
    </row>
    <row r="1349" spans="1:27" ht="45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14" t="s">
        <v>8219</v>
      </c>
      <c r="G1349" t="s">
        <v>8224</v>
      </c>
      <c r="H1349" t="s">
        <v>8246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231"/>
        <v>102.2</v>
      </c>
      <c r="P1349" s="6">
        <f t="shared" si="232"/>
        <v>82.41935483870968</v>
      </c>
      <c r="Q1349" t="str">
        <f t="shared" si="233"/>
        <v>publishing</v>
      </c>
      <c r="R1349" t="str">
        <f t="shared" si="234"/>
        <v>nonfiction</v>
      </c>
      <c r="S1349" s="28">
        <f t="shared" si="235"/>
        <v>42040.429687499993</v>
      </c>
      <c r="T1349" s="28">
        <f t="shared" si="236"/>
        <v>42070.429687499993</v>
      </c>
      <c r="U1349">
        <f t="shared" si="237"/>
        <v>2015</v>
      </c>
      <c r="V1349" s="15">
        <f t="shared" si="238"/>
        <v>42040</v>
      </c>
      <c r="W1349" s="15">
        <f t="shared" si="239"/>
        <v>42070</v>
      </c>
      <c r="X1349" s="15">
        <v>42040</v>
      </c>
      <c r="Y1349" s="15">
        <v>42070</v>
      </c>
      <c r="Z1349" t="str">
        <f t="shared" si="240"/>
        <v>February</v>
      </c>
      <c r="AA1349" t="str">
        <f t="shared" si="241"/>
        <v>March</v>
      </c>
    </row>
    <row r="1350" spans="1:27" ht="45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14" t="s">
        <v>8219</v>
      </c>
      <c r="G1350" t="s">
        <v>8224</v>
      </c>
      <c r="H1350" t="s">
        <v>8246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231"/>
        <v>101.8723404255319</v>
      </c>
      <c r="P1350" s="6">
        <f t="shared" si="232"/>
        <v>230.19230769230768</v>
      </c>
      <c r="Q1350" t="str">
        <f t="shared" si="233"/>
        <v>publishing</v>
      </c>
      <c r="R1350" t="str">
        <f t="shared" si="234"/>
        <v>nonfiction</v>
      </c>
      <c r="S1350" s="28">
        <f t="shared" si="235"/>
        <v>41963.297835648147</v>
      </c>
      <c r="T1350" s="28">
        <f t="shared" si="236"/>
        <v>41991.297835648147</v>
      </c>
      <c r="U1350">
        <f t="shared" si="237"/>
        <v>2014</v>
      </c>
      <c r="V1350" s="15">
        <f t="shared" si="238"/>
        <v>41963</v>
      </c>
      <c r="W1350" s="15">
        <f t="shared" si="239"/>
        <v>41991</v>
      </c>
      <c r="X1350" s="15">
        <v>41963</v>
      </c>
      <c r="Y1350" s="15">
        <v>41991</v>
      </c>
      <c r="Z1350" t="str">
        <f t="shared" si="240"/>
        <v>November</v>
      </c>
      <c r="AA1350" t="str">
        <f t="shared" si="241"/>
        <v>December</v>
      </c>
    </row>
    <row r="1351" spans="1:27" ht="45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14" t="s">
        <v>8219</v>
      </c>
      <c r="G1351" t="s">
        <v>8229</v>
      </c>
      <c r="H1351" t="s">
        <v>8251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231"/>
        <v>204.2</v>
      </c>
      <c r="P1351" s="6">
        <f t="shared" si="232"/>
        <v>59.360465116279073</v>
      </c>
      <c r="Q1351" t="str">
        <f t="shared" si="233"/>
        <v>publishing</v>
      </c>
      <c r="R1351" t="str">
        <f t="shared" si="234"/>
        <v>nonfiction</v>
      </c>
      <c r="S1351" s="28">
        <f t="shared" si="235"/>
        <v>42317.124247685184</v>
      </c>
      <c r="T1351" s="28">
        <f t="shared" si="236"/>
        <v>42354.082638888889</v>
      </c>
      <c r="U1351">
        <f t="shared" si="237"/>
        <v>2015</v>
      </c>
      <c r="V1351" s="15">
        <f t="shared" si="238"/>
        <v>42317</v>
      </c>
      <c r="W1351" s="15">
        <f t="shared" si="239"/>
        <v>42354</v>
      </c>
      <c r="X1351" s="15">
        <v>42317</v>
      </c>
      <c r="Y1351" s="15">
        <v>42354</v>
      </c>
      <c r="Z1351" t="str">
        <f t="shared" si="240"/>
        <v>November</v>
      </c>
      <c r="AA1351" t="str">
        <f t="shared" si="241"/>
        <v>December</v>
      </c>
    </row>
    <row r="1352" spans="1:27" ht="45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14" t="s">
        <v>8219</v>
      </c>
      <c r="G1352" t="s">
        <v>8224</v>
      </c>
      <c r="H1352" t="s">
        <v>8246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231"/>
        <v>104.05</v>
      </c>
      <c r="P1352" s="6">
        <f t="shared" si="232"/>
        <v>66.698717948717942</v>
      </c>
      <c r="Q1352" t="str">
        <f t="shared" si="233"/>
        <v>publishing</v>
      </c>
      <c r="R1352" t="str">
        <f t="shared" si="234"/>
        <v>nonfiction</v>
      </c>
      <c r="S1352" s="28">
        <f t="shared" si="235"/>
        <v>42333.804791666662</v>
      </c>
      <c r="T1352" s="28">
        <f t="shared" si="236"/>
        <v>42363.804791666662</v>
      </c>
      <c r="U1352">
        <f t="shared" si="237"/>
        <v>2015</v>
      </c>
      <c r="V1352" s="15">
        <f t="shared" si="238"/>
        <v>42333</v>
      </c>
      <c r="W1352" s="15">
        <f t="shared" si="239"/>
        <v>42363</v>
      </c>
      <c r="X1352" s="15">
        <v>42333</v>
      </c>
      <c r="Y1352" s="15">
        <v>42363</v>
      </c>
      <c r="Z1352" t="str">
        <f t="shared" si="240"/>
        <v>November</v>
      </c>
      <c r="AA1352" t="str">
        <f t="shared" si="241"/>
        <v>December</v>
      </c>
    </row>
    <row r="1353" spans="1:27" ht="30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14" t="s">
        <v>8219</v>
      </c>
      <c r="G1353" t="s">
        <v>8224</v>
      </c>
      <c r="H1353" t="s">
        <v>8246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231"/>
        <v>101.265</v>
      </c>
      <c r="P1353" s="6">
        <f t="shared" si="232"/>
        <v>168.77500000000001</v>
      </c>
      <c r="Q1353" t="str">
        <f t="shared" si="233"/>
        <v>publishing</v>
      </c>
      <c r="R1353" t="str">
        <f t="shared" si="234"/>
        <v>nonfiction</v>
      </c>
      <c r="S1353" s="28">
        <f t="shared" si="235"/>
        <v>42382.531759259255</v>
      </c>
      <c r="T1353" s="28">
        <f t="shared" si="236"/>
        <v>42412.531759259255</v>
      </c>
      <c r="U1353">
        <f t="shared" si="237"/>
        <v>2016</v>
      </c>
      <c r="V1353" s="15">
        <f t="shared" si="238"/>
        <v>42382</v>
      </c>
      <c r="W1353" s="15">
        <f t="shared" si="239"/>
        <v>42412</v>
      </c>
      <c r="X1353" s="15">
        <v>42382</v>
      </c>
      <c r="Y1353" s="15">
        <v>42412</v>
      </c>
      <c r="Z1353" t="str">
        <f t="shared" si="240"/>
        <v>January</v>
      </c>
      <c r="AA1353" t="str">
        <f t="shared" si="241"/>
        <v>February</v>
      </c>
    </row>
    <row r="1354" spans="1:27" ht="45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14" t="s">
        <v>8219</v>
      </c>
      <c r="G1354" t="s">
        <v>8224</v>
      </c>
      <c r="H1354" t="s">
        <v>8246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231"/>
        <v>136.13999999999999</v>
      </c>
      <c r="P1354" s="6">
        <f t="shared" si="232"/>
        <v>59.973568281938327</v>
      </c>
      <c r="Q1354" t="str">
        <f t="shared" si="233"/>
        <v>publishing</v>
      </c>
      <c r="R1354" t="str">
        <f t="shared" si="234"/>
        <v>nonfiction</v>
      </c>
      <c r="S1354" s="28">
        <f t="shared" si="235"/>
        <v>42200.369976851849</v>
      </c>
      <c r="T1354" s="28">
        <f t="shared" si="236"/>
        <v>42251.957638888889</v>
      </c>
      <c r="U1354">
        <f t="shared" si="237"/>
        <v>2015</v>
      </c>
      <c r="V1354" s="15">
        <f t="shared" si="238"/>
        <v>42200</v>
      </c>
      <c r="W1354" s="15">
        <f t="shared" si="239"/>
        <v>42251</v>
      </c>
      <c r="X1354" s="15">
        <v>42200</v>
      </c>
      <c r="Y1354" s="15">
        <v>42251</v>
      </c>
      <c r="Z1354" t="str">
        <f t="shared" si="240"/>
        <v>July</v>
      </c>
      <c r="AA1354" t="str">
        <f t="shared" si="241"/>
        <v>September</v>
      </c>
    </row>
    <row r="1355" spans="1:27" ht="30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14" t="s">
        <v>8219</v>
      </c>
      <c r="G1355" t="s">
        <v>8224</v>
      </c>
      <c r="H1355" t="s">
        <v>8246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231"/>
        <v>133.6</v>
      </c>
      <c r="P1355" s="6">
        <f t="shared" si="232"/>
        <v>31.80952380952381</v>
      </c>
      <c r="Q1355" t="str">
        <f t="shared" si="233"/>
        <v>publishing</v>
      </c>
      <c r="R1355" t="str">
        <f t="shared" si="234"/>
        <v>nonfiction</v>
      </c>
      <c r="S1355" s="28">
        <f t="shared" si="235"/>
        <v>41308.909583333334</v>
      </c>
      <c r="T1355" s="28">
        <f t="shared" si="236"/>
        <v>41343.791666666664</v>
      </c>
      <c r="U1355">
        <f t="shared" si="237"/>
        <v>2013</v>
      </c>
      <c r="V1355" s="15">
        <f t="shared" si="238"/>
        <v>41308</v>
      </c>
      <c r="W1355" s="15">
        <f t="shared" si="239"/>
        <v>41343</v>
      </c>
      <c r="X1355" s="15">
        <v>41308</v>
      </c>
      <c r="Y1355" s="15">
        <v>41343</v>
      </c>
      <c r="Z1355" t="str">
        <f t="shared" si="240"/>
        <v>February</v>
      </c>
      <c r="AA1355" t="str">
        <f t="shared" si="241"/>
        <v>March</v>
      </c>
    </row>
    <row r="1356" spans="1:27" ht="45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14" t="s">
        <v>8219</v>
      </c>
      <c r="G1356" t="s">
        <v>8225</v>
      </c>
      <c r="H1356" t="s">
        <v>8247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231"/>
        <v>130.25</v>
      </c>
      <c r="P1356" s="6">
        <f t="shared" si="232"/>
        <v>24.421875</v>
      </c>
      <c r="Q1356" t="str">
        <f t="shared" si="233"/>
        <v>publishing</v>
      </c>
      <c r="R1356" t="str">
        <f t="shared" si="234"/>
        <v>nonfiction</v>
      </c>
      <c r="S1356" s="28">
        <f t="shared" si="235"/>
        <v>42502.599293981482</v>
      </c>
      <c r="T1356" s="28">
        <f t="shared" si="236"/>
        <v>42532.599293981482</v>
      </c>
      <c r="U1356">
        <f t="shared" si="237"/>
        <v>2016</v>
      </c>
      <c r="V1356" s="15">
        <f t="shared" si="238"/>
        <v>42502</v>
      </c>
      <c r="W1356" s="15">
        <f t="shared" si="239"/>
        <v>42532</v>
      </c>
      <c r="X1356" s="15">
        <v>42502</v>
      </c>
      <c r="Y1356" s="15">
        <v>42532</v>
      </c>
      <c r="Z1356" t="str">
        <f t="shared" si="240"/>
        <v>May</v>
      </c>
      <c r="AA1356" t="str">
        <f t="shared" si="241"/>
        <v>June</v>
      </c>
    </row>
    <row r="1357" spans="1:27" ht="45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14" t="s">
        <v>8219</v>
      </c>
      <c r="G1357" t="s">
        <v>8225</v>
      </c>
      <c r="H1357" t="s">
        <v>8247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231"/>
        <v>122.67999999999999</v>
      </c>
      <c r="P1357" s="6">
        <f t="shared" si="232"/>
        <v>25.347107438016529</v>
      </c>
      <c r="Q1357" t="str">
        <f t="shared" si="233"/>
        <v>publishing</v>
      </c>
      <c r="R1357" t="str">
        <f t="shared" si="234"/>
        <v>nonfiction</v>
      </c>
      <c r="S1357" s="28">
        <f t="shared" si="235"/>
        <v>41213.046354166661</v>
      </c>
      <c r="T1357" s="28">
        <f t="shared" si="236"/>
        <v>41243.208333333328</v>
      </c>
      <c r="U1357">
        <f t="shared" si="237"/>
        <v>2012</v>
      </c>
      <c r="V1357" s="15">
        <f t="shared" si="238"/>
        <v>41213</v>
      </c>
      <c r="W1357" s="15">
        <f t="shared" si="239"/>
        <v>41243</v>
      </c>
      <c r="X1357" s="15">
        <v>41213</v>
      </c>
      <c r="Y1357" s="15">
        <v>41243</v>
      </c>
      <c r="Z1357" t="str">
        <f t="shared" si="240"/>
        <v>October</v>
      </c>
      <c r="AA1357" t="str">
        <f t="shared" si="241"/>
        <v>November</v>
      </c>
    </row>
    <row r="1358" spans="1:27" ht="45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14" t="s">
        <v>8219</v>
      </c>
      <c r="G1358" t="s">
        <v>8224</v>
      </c>
      <c r="H1358" t="s">
        <v>8246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231"/>
        <v>182.81058823529412</v>
      </c>
      <c r="P1358" s="6">
        <f t="shared" si="232"/>
        <v>71.443218390804603</v>
      </c>
      <c r="Q1358" t="str">
        <f t="shared" si="233"/>
        <v>publishing</v>
      </c>
      <c r="R1358" t="str">
        <f t="shared" si="234"/>
        <v>nonfiction</v>
      </c>
      <c r="S1358" s="28">
        <f t="shared" si="235"/>
        <v>41429.830555555549</v>
      </c>
      <c r="T1358" s="28">
        <f t="shared" si="236"/>
        <v>41459.830555555549</v>
      </c>
      <c r="U1358">
        <f t="shared" si="237"/>
        <v>2013</v>
      </c>
      <c r="V1358" s="15">
        <f t="shared" si="238"/>
        <v>41429</v>
      </c>
      <c r="W1358" s="15">
        <f t="shared" si="239"/>
        <v>41459</v>
      </c>
      <c r="X1358" s="15">
        <v>41429</v>
      </c>
      <c r="Y1358" s="15">
        <v>41459</v>
      </c>
      <c r="Z1358" t="str">
        <f t="shared" si="240"/>
        <v>June</v>
      </c>
      <c r="AA1358" t="str">
        <f t="shared" si="241"/>
        <v>July</v>
      </c>
    </row>
    <row r="1359" spans="1:27" ht="45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14" t="s">
        <v>8219</v>
      </c>
      <c r="G1359" t="s">
        <v>8224</v>
      </c>
      <c r="H1359" t="s">
        <v>8246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231"/>
        <v>125.29999999999998</v>
      </c>
      <c r="P1359" s="6">
        <f t="shared" si="232"/>
        <v>38.553846153846152</v>
      </c>
      <c r="Q1359" t="str">
        <f t="shared" si="233"/>
        <v>publishing</v>
      </c>
      <c r="R1359" t="str">
        <f t="shared" si="234"/>
        <v>nonfiction</v>
      </c>
      <c r="S1359" s="28">
        <f t="shared" si="235"/>
        <v>41304.753900462958</v>
      </c>
      <c r="T1359" s="28">
        <f t="shared" si="236"/>
        <v>41334.040972222218</v>
      </c>
      <c r="U1359">
        <f t="shared" si="237"/>
        <v>2013</v>
      </c>
      <c r="V1359" s="15">
        <f t="shared" si="238"/>
        <v>41304</v>
      </c>
      <c r="W1359" s="15">
        <f t="shared" si="239"/>
        <v>41334</v>
      </c>
      <c r="X1359" s="15">
        <v>41304</v>
      </c>
      <c r="Y1359" s="15">
        <v>41334</v>
      </c>
      <c r="Z1359" t="str">
        <f t="shared" si="240"/>
        <v>January</v>
      </c>
      <c r="AA1359" t="str">
        <f t="shared" si="241"/>
        <v>March</v>
      </c>
    </row>
    <row r="1360" spans="1:27" ht="45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14" t="s">
        <v>8219</v>
      </c>
      <c r="G1360" t="s">
        <v>8224</v>
      </c>
      <c r="H1360" t="s">
        <v>8246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231"/>
        <v>111.66666666666667</v>
      </c>
      <c r="P1360" s="6">
        <f t="shared" si="232"/>
        <v>68.367346938775512</v>
      </c>
      <c r="Q1360" t="str">
        <f t="shared" si="233"/>
        <v>publishing</v>
      </c>
      <c r="R1360" t="str">
        <f t="shared" si="234"/>
        <v>nonfiction</v>
      </c>
      <c r="S1360" s="28">
        <f t="shared" si="235"/>
        <v>40689.362534722219</v>
      </c>
      <c r="T1360" s="28">
        <f t="shared" si="236"/>
        <v>40719.362534722219</v>
      </c>
      <c r="U1360">
        <f t="shared" si="237"/>
        <v>2011</v>
      </c>
      <c r="V1360" s="15">
        <f t="shared" si="238"/>
        <v>40689</v>
      </c>
      <c r="W1360" s="15">
        <f t="shared" si="239"/>
        <v>40719</v>
      </c>
      <c r="X1360" s="15">
        <v>40689</v>
      </c>
      <c r="Y1360" s="15">
        <v>40719</v>
      </c>
      <c r="Z1360" t="str">
        <f t="shared" si="240"/>
        <v>May</v>
      </c>
      <c r="AA1360" t="str">
        <f t="shared" si="241"/>
        <v>June</v>
      </c>
    </row>
    <row r="1361" spans="1:27" ht="45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14" t="s">
        <v>8219</v>
      </c>
      <c r="G1361" t="s">
        <v>8224</v>
      </c>
      <c r="H1361" t="s">
        <v>8246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231"/>
        <v>115.75757575757575</v>
      </c>
      <c r="P1361" s="6">
        <f t="shared" si="232"/>
        <v>40.210526315789473</v>
      </c>
      <c r="Q1361" t="str">
        <f t="shared" si="233"/>
        <v>publishing</v>
      </c>
      <c r="R1361" t="str">
        <f t="shared" si="234"/>
        <v>nonfiction</v>
      </c>
      <c r="S1361" s="28">
        <f t="shared" si="235"/>
        <v>40668.606365740736</v>
      </c>
      <c r="T1361" s="28">
        <f t="shared" si="236"/>
        <v>40730.606365740736</v>
      </c>
      <c r="U1361">
        <f t="shared" si="237"/>
        <v>2011</v>
      </c>
      <c r="V1361" s="15">
        <f t="shared" si="238"/>
        <v>40668</v>
      </c>
      <c r="W1361" s="15">
        <f t="shared" si="239"/>
        <v>40730</v>
      </c>
      <c r="X1361" s="15">
        <v>40668</v>
      </c>
      <c r="Y1361" s="15">
        <v>40730</v>
      </c>
      <c r="Z1361" t="str">
        <f t="shared" si="240"/>
        <v>May</v>
      </c>
      <c r="AA1361" t="str">
        <f t="shared" si="241"/>
        <v>July</v>
      </c>
    </row>
    <row r="1362" spans="1:27" ht="30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14" t="s">
        <v>8219</v>
      </c>
      <c r="G1362" t="s">
        <v>8224</v>
      </c>
      <c r="H1362" t="s">
        <v>8246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231"/>
        <v>173.2</v>
      </c>
      <c r="P1362" s="6">
        <f t="shared" si="232"/>
        <v>32.074074074074076</v>
      </c>
      <c r="Q1362" t="str">
        <f t="shared" si="233"/>
        <v>publishing</v>
      </c>
      <c r="R1362" t="str">
        <f t="shared" si="234"/>
        <v>nonfiction</v>
      </c>
      <c r="S1362" s="28">
        <f t="shared" si="235"/>
        <v>41095.692361111105</v>
      </c>
      <c r="T1362" s="28">
        <f t="shared" si="236"/>
        <v>41123.692361111105</v>
      </c>
      <c r="U1362">
        <f t="shared" si="237"/>
        <v>2012</v>
      </c>
      <c r="V1362" s="15">
        <f t="shared" si="238"/>
        <v>41095</v>
      </c>
      <c r="W1362" s="15">
        <f t="shared" si="239"/>
        <v>41123</v>
      </c>
      <c r="X1362" s="15">
        <v>41095</v>
      </c>
      <c r="Y1362" s="15">
        <v>41123</v>
      </c>
      <c r="Z1362" t="str">
        <f t="shared" si="240"/>
        <v>July</v>
      </c>
      <c r="AA1362" t="str">
        <f t="shared" si="241"/>
        <v>August</v>
      </c>
    </row>
    <row r="1363" spans="1:27" ht="45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14" t="s">
        <v>8219</v>
      </c>
      <c r="G1363" t="s">
        <v>8225</v>
      </c>
      <c r="H1363" t="s">
        <v>8247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231"/>
        <v>125.98333333333333</v>
      </c>
      <c r="P1363" s="6">
        <f t="shared" si="232"/>
        <v>28.632575757575758</v>
      </c>
      <c r="Q1363" t="str">
        <f t="shared" si="233"/>
        <v>publishing</v>
      </c>
      <c r="R1363" t="str">
        <f t="shared" si="234"/>
        <v>nonfiction</v>
      </c>
      <c r="S1363" s="28">
        <f t="shared" si="235"/>
        <v>41781.508935185186</v>
      </c>
      <c r="T1363" s="28">
        <f t="shared" si="236"/>
        <v>41811.508935185186</v>
      </c>
      <c r="U1363">
        <f t="shared" si="237"/>
        <v>2014</v>
      </c>
      <c r="V1363" s="15">
        <f t="shared" si="238"/>
        <v>41781</v>
      </c>
      <c r="W1363" s="15">
        <f t="shared" si="239"/>
        <v>41811</v>
      </c>
      <c r="X1363" s="15">
        <v>41781</v>
      </c>
      <c r="Y1363" s="15">
        <v>41811</v>
      </c>
      <c r="Z1363" t="str">
        <f t="shared" si="240"/>
        <v>May</v>
      </c>
      <c r="AA1363" t="str">
        <f t="shared" si="241"/>
        <v>June</v>
      </c>
    </row>
    <row r="1364" spans="1:27" ht="30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14" t="s">
        <v>8219</v>
      </c>
      <c r="G1364" t="s">
        <v>8224</v>
      </c>
      <c r="H1364" t="s">
        <v>8246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231"/>
        <v>109.1</v>
      </c>
      <c r="P1364" s="6">
        <f t="shared" si="232"/>
        <v>43.64</v>
      </c>
      <c r="Q1364" t="str">
        <f t="shared" si="233"/>
        <v>publishing</v>
      </c>
      <c r="R1364" t="str">
        <f t="shared" si="234"/>
        <v>nonfiction</v>
      </c>
      <c r="S1364" s="28">
        <f t="shared" si="235"/>
        <v>41464.726053240738</v>
      </c>
      <c r="T1364" s="28">
        <f t="shared" si="236"/>
        <v>41524.726053240738</v>
      </c>
      <c r="U1364">
        <f t="shared" si="237"/>
        <v>2013</v>
      </c>
      <c r="V1364" s="15">
        <f t="shared" si="238"/>
        <v>41464</v>
      </c>
      <c r="W1364" s="15">
        <f t="shared" si="239"/>
        <v>41524</v>
      </c>
      <c r="X1364" s="15">
        <v>41464</v>
      </c>
      <c r="Y1364" s="15">
        <v>41524</v>
      </c>
      <c r="Z1364" t="str">
        <f t="shared" si="240"/>
        <v>July</v>
      </c>
      <c r="AA1364" t="str">
        <f t="shared" si="241"/>
        <v>September</v>
      </c>
    </row>
    <row r="1365" spans="1:27" ht="45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14" t="s">
        <v>8219</v>
      </c>
      <c r="G1365" t="s">
        <v>8224</v>
      </c>
      <c r="H1365" t="s">
        <v>8246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231"/>
        <v>100</v>
      </c>
      <c r="P1365" s="6">
        <f t="shared" si="232"/>
        <v>40</v>
      </c>
      <c r="Q1365" t="str">
        <f t="shared" si="233"/>
        <v>publishing</v>
      </c>
      <c r="R1365" t="str">
        <f t="shared" si="234"/>
        <v>nonfiction</v>
      </c>
      <c r="S1365" s="28">
        <f t="shared" si="235"/>
        <v>42396.635729166665</v>
      </c>
      <c r="T1365" s="28">
        <f t="shared" si="236"/>
        <v>42415.124305555553</v>
      </c>
      <c r="U1365">
        <f t="shared" si="237"/>
        <v>2016</v>
      </c>
      <c r="V1365" s="15">
        <f t="shared" si="238"/>
        <v>42396</v>
      </c>
      <c r="W1365" s="15">
        <f t="shared" si="239"/>
        <v>42415</v>
      </c>
      <c r="X1365" s="15">
        <v>42396</v>
      </c>
      <c r="Y1365" s="15">
        <v>42415</v>
      </c>
      <c r="Z1365" t="str">
        <f t="shared" si="240"/>
        <v>January</v>
      </c>
      <c r="AA1365" t="str">
        <f t="shared" si="241"/>
        <v>February</v>
      </c>
    </row>
    <row r="1366" spans="1:27" ht="45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14" t="s">
        <v>8219</v>
      </c>
      <c r="G1366" t="s">
        <v>8232</v>
      </c>
      <c r="H1366" t="s">
        <v>8253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231"/>
        <v>118.64285714285714</v>
      </c>
      <c r="P1366" s="6">
        <f t="shared" si="232"/>
        <v>346.04166666666669</v>
      </c>
      <c r="Q1366" t="str">
        <f t="shared" si="233"/>
        <v>music</v>
      </c>
      <c r="R1366" t="str">
        <f t="shared" si="234"/>
        <v>rock</v>
      </c>
      <c r="S1366" s="28">
        <f t="shared" si="235"/>
        <v>41951.487337962964</v>
      </c>
      <c r="T1366" s="28">
        <f t="shared" si="236"/>
        <v>42011.487337962964</v>
      </c>
      <c r="U1366">
        <f t="shared" si="237"/>
        <v>2014</v>
      </c>
      <c r="V1366" s="15">
        <f t="shared" si="238"/>
        <v>41951</v>
      </c>
      <c r="W1366" s="15">
        <f t="shared" si="239"/>
        <v>42011</v>
      </c>
      <c r="X1366" s="15">
        <v>41951</v>
      </c>
      <c r="Y1366" s="15">
        <v>42011</v>
      </c>
      <c r="Z1366" t="str">
        <f t="shared" si="240"/>
        <v>November</v>
      </c>
      <c r="AA1366" t="str">
        <f t="shared" si="241"/>
        <v>January</v>
      </c>
    </row>
    <row r="1367" spans="1:27" ht="45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14" t="s">
        <v>8219</v>
      </c>
      <c r="G1367" t="s">
        <v>8224</v>
      </c>
      <c r="H1367" t="s">
        <v>8246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231"/>
        <v>100.26666666666667</v>
      </c>
      <c r="P1367" s="6">
        <f t="shared" si="232"/>
        <v>81.739130434782609</v>
      </c>
      <c r="Q1367" t="str">
        <f t="shared" si="233"/>
        <v>music</v>
      </c>
      <c r="R1367" t="str">
        <f t="shared" si="234"/>
        <v>rock</v>
      </c>
      <c r="S1367" s="28">
        <f t="shared" si="235"/>
        <v>42049.524907407402</v>
      </c>
      <c r="T1367" s="28">
        <f t="shared" si="236"/>
        <v>42079.483240740738</v>
      </c>
      <c r="U1367">
        <f t="shared" si="237"/>
        <v>2015</v>
      </c>
      <c r="V1367" s="15">
        <f t="shared" si="238"/>
        <v>42049</v>
      </c>
      <c r="W1367" s="15">
        <f t="shared" si="239"/>
        <v>42079</v>
      </c>
      <c r="X1367" s="15">
        <v>42049</v>
      </c>
      <c r="Y1367" s="15">
        <v>42079</v>
      </c>
      <c r="Z1367" t="str">
        <f t="shared" si="240"/>
        <v>February</v>
      </c>
      <c r="AA1367" t="str">
        <f t="shared" si="241"/>
        <v>March</v>
      </c>
    </row>
    <row r="1368" spans="1:27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14" t="s">
        <v>8219</v>
      </c>
      <c r="G1368" t="s">
        <v>8224</v>
      </c>
      <c r="H1368" t="s">
        <v>8246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231"/>
        <v>126.48920000000001</v>
      </c>
      <c r="P1368" s="6">
        <f t="shared" si="232"/>
        <v>64.535306122448986</v>
      </c>
      <c r="Q1368" t="str">
        <f t="shared" si="233"/>
        <v>music</v>
      </c>
      <c r="R1368" t="str">
        <f t="shared" si="234"/>
        <v>rock</v>
      </c>
      <c r="S1368" s="28">
        <f t="shared" si="235"/>
        <v>41924.787766203699</v>
      </c>
      <c r="T1368" s="28">
        <f t="shared" si="236"/>
        <v>41969.829432870371</v>
      </c>
      <c r="U1368">
        <f t="shared" si="237"/>
        <v>2014</v>
      </c>
      <c r="V1368" s="15">
        <f t="shared" si="238"/>
        <v>41924</v>
      </c>
      <c r="W1368" s="15">
        <f t="shared" si="239"/>
        <v>41969</v>
      </c>
      <c r="X1368" s="15">
        <v>41924</v>
      </c>
      <c r="Y1368" s="15">
        <v>41969</v>
      </c>
      <c r="Z1368" t="str">
        <f t="shared" si="240"/>
        <v>October</v>
      </c>
      <c r="AA1368" t="str">
        <f t="shared" si="241"/>
        <v>November</v>
      </c>
    </row>
    <row r="1369" spans="1:27" ht="45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14" t="s">
        <v>8219</v>
      </c>
      <c r="G1369" t="s">
        <v>8224</v>
      </c>
      <c r="H1369" t="s">
        <v>8246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231"/>
        <v>114.26</v>
      </c>
      <c r="P1369" s="6">
        <f t="shared" si="232"/>
        <v>63.477777777777774</v>
      </c>
      <c r="Q1369" t="str">
        <f t="shared" si="233"/>
        <v>music</v>
      </c>
      <c r="R1369" t="str">
        <f t="shared" si="234"/>
        <v>rock</v>
      </c>
      <c r="S1369" s="28">
        <f t="shared" si="235"/>
        <v>42291.794560185182</v>
      </c>
      <c r="T1369" s="28">
        <f t="shared" si="236"/>
        <v>42321.836226851847</v>
      </c>
      <c r="U1369">
        <f t="shared" si="237"/>
        <v>2015</v>
      </c>
      <c r="V1369" s="15">
        <f t="shared" si="238"/>
        <v>42291</v>
      </c>
      <c r="W1369" s="15">
        <f t="shared" si="239"/>
        <v>42321</v>
      </c>
      <c r="X1369" s="15">
        <v>42291</v>
      </c>
      <c r="Y1369" s="15">
        <v>42321</v>
      </c>
      <c r="Z1369" t="str">
        <f t="shared" si="240"/>
        <v>October</v>
      </c>
      <c r="AA1369" t="str">
        <f t="shared" si="241"/>
        <v>November</v>
      </c>
    </row>
    <row r="1370" spans="1:27" ht="45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14" t="s">
        <v>8219</v>
      </c>
      <c r="G1370" t="s">
        <v>8224</v>
      </c>
      <c r="H1370" t="s">
        <v>8246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231"/>
        <v>110.7</v>
      </c>
      <c r="P1370" s="6">
        <f t="shared" si="232"/>
        <v>63.620689655172413</v>
      </c>
      <c r="Q1370" t="str">
        <f t="shared" si="233"/>
        <v>music</v>
      </c>
      <c r="R1370" t="str">
        <f t="shared" si="234"/>
        <v>rock</v>
      </c>
      <c r="S1370" s="28">
        <f t="shared" si="235"/>
        <v>42145.982569444437</v>
      </c>
      <c r="T1370" s="28">
        <f t="shared" si="236"/>
        <v>42169.982569444437</v>
      </c>
      <c r="U1370">
        <f t="shared" si="237"/>
        <v>2015</v>
      </c>
      <c r="V1370" s="15">
        <f t="shared" si="238"/>
        <v>42145</v>
      </c>
      <c r="W1370" s="15">
        <f t="shared" si="239"/>
        <v>42169</v>
      </c>
      <c r="X1370" s="15">
        <v>42145</v>
      </c>
      <c r="Y1370" s="15">
        <v>42169</v>
      </c>
      <c r="Z1370" t="str">
        <f t="shared" si="240"/>
        <v>May</v>
      </c>
      <c r="AA1370" t="str">
        <f t="shared" si="241"/>
        <v>June</v>
      </c>
    </row>
    <row r="1371" spans="1:27" ht="45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14" t="s">
        <v>8219</v>
      </c>
      <c r="G1371" t="s">
        <v>8224</v>
      </c>
      <c r="H1371" t="s">
        <v>8246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231"/>
        <v>105.34805315203954</v>
      </c>
      <c r="P1371" s="6">
        <f t="shared" si="232"/>
        <v>83.967068965517228</v>
      </c>
      <c r="Q1371" t="str">
        <f t="shared" si="233"/>
        <v>music</v>
      </c>
      <c r="R1371" t="str">
        <f t="shared" si="234"/>
        <v>rock</v>
      </c>
      <c r="S1371" s="28">
        <f t="shared" si="235"/>
        <v>41710.385949074072</v>
      </c>
      <c r="T1371" s="28">
        <f t="shared" si="236"/>
        <v>41740.385949074072</v>
      </c>
      <c r="U1371">
        <f t="shared" si="237"/>
        <v>2014</v>
      </c>
      <c r="V1371" s="15">
        <f t="shared" si="238"/>
        <v>41710</v>
      </c>
      <c r="W1371" s="15">
        <f t="shared" si="239"/>
        <v>41740</v>
      </c>
      <c r="X1371" s="15">
        <v>41710</v>
      </c>
      <c r="Y1371" s="15">
        <v>41740</v>
      </c>
      <c r="Z1371" t="str">
        <f t="shared" si="240"/>
        <v>March</v>
      </c>
      <c r="AA1371" t="str">
        <f t="shared" si="241"/>
        <v>April</v>
      </c>
    </row>
    <row r="1372" spans="1:27" ht="30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14" t="s">
        <v>8219</v>
      </c>
      <c r="G1372" t="s">
        <v>8224</v>
      </c>
      <c r="H1372" t="s">
        <v>8246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231"/>
        <v>103.66666666666666</v>
      </c>
      <c r="P1372" s="6">
        <f t="shared" si="232"/>
        <v>77.75</v>
      </c>
      <c r="Q1372" t="str">
        <f t="shared" si="233"/>
        <v>music</v>
      </c>
      <c r="R1372" t="str">
        <f t="shared" si="234"/>
        <v>rock</v>
      </c>
      <c r="S1372" s="28">
        <f t="shared" si="235"/>
        <v>41547.795023148145</v>
      </c>
      <c r="T1372" s="28">
        <f t="shared" si="236"/>
        <v>41562.795023148145</v>
      </c>
      <c r="U1372">
        <f t="shared" si="237"/>
        <v>2013</v>
      </c>
      <c r="V1372" s="15">
        <f t="shared" si="238"/>
        <v>41547</v>
      </c>
      <c r="W1372" s="15">
        <f t="shared" si="239"/>
        <v>41562</v>
      </c>
      <c r="X1372" s="15">
        <v>41547</v>
      </c>
      <c r="Y1372" s="15">
        <v>41562</v>
      </c>
      <c r="Z1372" t="str">
        <f t="shared" si="240"/>
        <v>September</v>
      </c>
      <c r="AA1372" t="str">
        <f t="shared" si="241"/>
        <v>October</v>
      </c>
    </row>
    <row r="1373" spans="1:27" ht="45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14" t="s">
        <v>8219</v>
      </c>
      <c r="G1373" t="s">
        <v>8224</v>
      </c>
      <c r="H1373" t="s">
        <v>8246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231"/>
        <v>107.08672667523933</v>
      </c>
      <c r="P1373" s="6">
        <f t="shared" si="232"/>
        <v>107.07142857142857</v>
      </c>
      <c r="Q1373" t="str">
        <f t="shared" si="233"/>
        <v>music</v>
      </c>
      <c r="R1373" t="str">
        <f t="shared" si="234"/>
        <v>rock</v>
      </c>
      <c r="S1373" s="28">
        <f t="shared" si="235"/>
        <v>42101.550254629627</v>
      </c>
      <c r="T1373" s="28">
        <f t="shared" si="236"/>
        <v>42131.550254629627</v>
      </c>
      <c r="U1373">
        <f t="shared" si="237"/>
        <v>2015</v>
      </c>
      <c r="V1373" s="15">
        <f t="shared" si="238"/>
        <v>42101</v>
      </c>
      <c r="W1373" s="15">
        <f t="shared" si="239"/>
        <v>42131</v>
      </c>
      <c r="X1373" s="15">
        <v>42101</v>
      </c>
      <c r="Y1373" s="15">
        <v>42131</v>
      </c>
      <c r="Z1373" t="str">
        <f t="shared" si="240"/>
        <v>April</v>
      </c>
      <c r="AA1373" t="str">
        <f t="shared" si="241"/>
        <v>May</v>
      </c>
    </row>
    <row r="1374" spans="1:27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14" t="s">
        <v>8219</v>
      </c>
      <c r="G1374" t="s">
        <v>8224</v>
      </c>
      <c r="H1374" t="s">
        <v>8246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231"/>
        <v>124</v>
      </c>
      <c r="P1374" s="6">
        <f t="shared" si="232"/>
        <v>38.75</v>
      </c>
      <c r="Q1374" t="str">
        <f t="shared" si="233"/>
        <v>music</v>
      </c>
      <c r="R1374" t="str">
        <f t="shared" si="234"/>
        <v>rock</v>
      </c>
      <c r="S1374" s="28">
        <f t="shared" si="235"/>
        <v>41072.53162037037</v>
      </c>
      <c r="T1374" s="28">
        <f t="shared" si="236"/>
        <v>41102.53162037037</v>
      </c>
      <c r="U1374">
        <f t="shared" si="237"/>
        <v>2012</v>
      </c>
      <c r="V1374" s="15">
        <f t="shared" si="238"/>
        <v>41072</v>
      </c>
      <c r="W1374" s="15">
        <f t="shared" si="239"/>
        <v>41102</v>
      </c>
      <c r="X1374" s="15">
        <v>41072</v>
      </c>
      <c r="Y1374" s="15">
        <v>41102</v>
      </c>
      <c r="Z1374" t="str">
        <f t="shared" si="240"/>
        <v>June</v>
      </c>
      <c r="AA1374" t="str">
        <f t="shared" si="241"/>
        <v>July</v>
      </c>
    </row>
    <row r="1375" spans="1:27" ht="30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14" t="s">
        <v>8219</v>
      </c>
      <c r="G1375" t="s">
        <v>8224</v>
      </c>
      <c r="H1375" t="s">
        <v>8246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231"/>
        <v>105.01</v>
      </c>
      <c r="P1375" s="6">
        <f t="shared" si="232"/>
        <v>201.94230769230768</v>
      </c>
      <c r="Q1375" t="str">
        <f t="shared" si="233"/>
        <v>music</v>
      </c>
      <c r="R1375" t="str">
        <f t="shared" si="234"/>
        <v>rock</v>
      </c>
      <c r="S1375" s="28">
        <f t="shared" si="235"/>
        <v>42704.743437499994</v>
      </c>
      <c r="T1375" s="28">
        <f t="shared" si="236"/>
        <v>42734.743437499994</v>
      </c>
      <c r="U1375">
        <f t="shared" si="237"/>
        <v>2016</v>
      </c>
      <c r="V1375" s="15">
        <f t="shared" si="238"/>
        <v>42704</v>
      </c>
      <c r="W1375" s="15">
        <f t="shared" si="239"/>
        <v>42734</v>
      </c>
      <c r="X1375" s="15">
        <v>42704</v>
      </c>
      <c r="Y1375" s="15">
        <v>42734</v>
      </c>
      <c r="Z1375" t="str">
        <f t="shared" si="240"/>
        <v>November</v>
      </c>
      <c r="AA1375" t="str">
        <f t="shared" si="241"/>
        <v>December</v>
      </c>
    </row>
    <row r="1376" spans="1:27" ht="45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14" t="s">
        <v>8219</v>
      </c>
      <c r="G1376" t="s">
        <v>8224</v>
      </c>
      <c r="H1376" t="s">
        <v>8246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231"/>
        <v>189.46666666666667</v>
      </c>
      <c r="P1376" s="6">
        <f t="shared" si="232"/>
        <v>43.060606060606062</v>
      </c>
      <c r="Q1376" t="str">
        <f t="shared" si="233"/>
        <v>music</v>
      </c>
      <c r="R1376" t="str">
        <f t="shared" si="234"/>
        <v>rock</v>
      </c>
      <c r="S1376" s="28">
        <f t="shared" si="235"/>
        <v>42423.953564814808</v>
      </c>
      <c r="T1376" s="28">
        <f t="shared" si="236"/>
        <v>42453.911898148144</v>
      </c>
      <c r="U1376">
        <f t="shared" si="237"/>
        <v>2016</v>
      </c>
      <c r="V1376" s="15">
        <f t="shared" si="238"/>
        <v>42423</v>
      </c>
      <c r="W1376" s="15">
        <f t="shared" si="239"/>
        <v>42453</v>
      </c>
      <c r="X1376" s="15">
        <v>42423</v>
      </c>
      <c r="Y1376" s="15">
        <v>42453</v>
      </c>
      <c r="Z1376" t="str">
        <f t="shared" si="240"/>
        <v>February</v>
      </c>
      <c r="AA1376" t="str">
        <f t="shared" si="241"/>
        <v>March</v>
      </c>
    </row>
    <row r="1377" spans="1:27" ht="45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14" t="s">
        <v>8219</v>
      </c>
      <c r="G1377" t="s">
        <v>8230</v>
      </c>
      <c r="H1377" t="s">
        <v>8249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231"/>
        <v>171.32499999999999</v>
      </c>
      <c r="P1377" s="6">
        <f t="shared" si="232"/>
        <v>62.871559633027523</v>
      </c>
      <c r="Q1377" t="str">
        <f t="shared" si="233"/>
        <v>music</v>
      </c>
      <c r="R1377" t="str">
        <f t="shared" si="234"/>
        <v>rock</v>
      </c>
      <c r="S1377" s="28">
        <f t="shared" si="235"/>
        <v>42719.857858796291</v>
      </c>
      <c r="T1377" s="28">
        <f t="shared" si="236"/>
        <v>42749.857858796291</v>
      </c>
      <c r="U1377">
        <f t="shared" si="237"/>
        <v>2016</v>
      </c>
      <c r="V1377" s="15">
        <f t="shared" si="238"/>
        <v>42719</v>
      </c>
      <c r="W1377" s="15">
        <f t="shared" si="239"/>
        <v>42749</v>
      </c>
      <c r="X1377" s="15">
        <v>42719</v>
      </c>
      <c r="Y1377" s="15">
        <v>42749</v>
      </c>
      <c r="Z1377" t="str">
        <f t="shared" si="240"/>
        <v>December</v>
      </c>
      <c r="AA1377" t="str">
        <f t="shared" si="241"/>
        <v>January</v>
      </c>
    </row>
    <row r="1378" spans="1:27" ht="30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14" t="s">
        <v>8219</v>
      </c>
      <c r="G1378" t="s">
        <v>8225</v>
      </c>
      <c r="H1378" t="s">
        <v>8247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231"/>
        <v>252.48648648648651</v>
      </c>
      <c r="P1378" s="6">
        <f t="shared" si="232"/>
        <v>55.607142857142854</v>
      </c>
      <c r="Q1378" t="str">
        <f t="shared" si="233"/>
        <v>music</v>
      </c>
      <c r="R1378" t="str">
        <f t="shared" si="234"/>
        <v>rock</v>
      </c>
      <c r="S1378" s="28">
        <f t="shared" si="235"/>
        <v>42677.460717592585</v>
      </c>
      <c r="T1378" s="28">
        <f t="shared" si="236"/>
        <v>42707.502384259256</v>
      </c>
      <c r="U1378">
        <f t="shared" si="237"/>
        <v>2016</v>
      </c>
      <c r="V1378" s="15">
        <f t="shared" si="238"/>
        <v>42677</v>
      </c>
      <c r="W1378" s="15">
        <f t="shared" si="239"/>
        <v>42707</v>
      </c>
      <c r="X1378" s="15">
        <v>42677</v>
      </c>
      <c r="Y1378" s="15">
        <v>42707</v>
      </c>
      <c r="Z1378" t="str">
        <f t="shared" si="240"/>
        <v>November</v>
      </c>
      <c r="AA1378" t="str">
        <f t="shared" si="241"/>
        <v>December</v>
      </c>
    </row>
    <row r="1379" spans="1:27" ht="45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14" t="s">
        <v>8219</v>
      </c>
      <c r="G1379" t="s">
        <v>8224</v>
      </c>
      <c r="H1379" t="s">
        <v>8246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231"/>
        <v>116.15384615384616</v>
      </c>
      <c r="P1379" s="6">
        <f t="shared" si="232"/>
        <v>48.70967741935484</v>
      </c>
      <c r="Q1379" t="str">
        <f t="shared" si="233"/>
        <v>music</v>
      </c>
      <c r="R1379" t="str">
        <f t="shared" si="234"/>
        <v>rock</v>
      </c>
      <c r="S1379" s="28">
        <f t="shared" si="235"/>
        <v>42747.01122685185</v>
      </c>
      <c r="T1379" s="28">
        <f t="shared" si="236"/>
        <v>42768.96597222222</v>
      </c>
      <c r="U1379">
        <f t="shared" si="237"/>
        <v>2017</v>
      </c>
      <c r="V1379" s="15">
        <f t="shared" si="238"/>
        <v>42747</v>
      </c>
      <c r="W1379" s="15">
        <f t="shared" si="239"/>
        <v>42768</v>
      </c>
      <c r="X1379" s="15">
        <v>42747</v>
      </c>
      <c r="Y1379" s="15">
        <v>42768</v>
      </c>
      <c r="Z1379" t="str">
        <f t="shared" si="240"/>
        <v>January</v>
      </c>
      <c r="AA1379" t="str">
        <f t="shared" si="241"/>
        <v>February</v>
      </c>
    </row>
    <row r="1380" spans="1:27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14" t="s">
        <v>8219</v>
      </c>
      <c r="G1380" t="s">
        <v>8225</v>
      </c>
      <c r="H1380" t="s">
        <v>8247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231"/>
        <v>203.35000000000002</v>
      </c>
      <c r="P1380" s="6">
        <f t="shared" si="232"/>
        <v>30.578947368421051</v>
      </c>
      <c r="Q1380" t="str">
        <f t="shared" si="233"/>
        <v>music</v>
      </c>
      <c r="R1380" t="str">
        <f t="shared" si="234"/>
        <v>rock</v>
      </c>
      <c r="S1380" s="28">
        <f t="shared" si="235"/>
        <v>42568.551041666666</v>
      </c>
      <c r="T1380" s="28">
        <f t="shared" si="236"/>
        <v>42583.551041666666</v>
      </c>
      <c r="U1380">
        <f t="shared" si="237"/>
        <v>2016</v>
      </c>
      <c r="V1380" s="15">
        <f t="shared" si="238"/>
        <v>42568</v>
      </c>
      <c r="W1380" s="15">
        <f t="shared" si="239"/>
        <v>42583</v>
      </c>
      <c r="X1380" s="15">
        <v>42568</v>
      </c>
      <c r="Y1380" s="15">
        <v>42583</v>
      </c>
      <c r="Z1380" t="str">
        <f t="shared" si="240"/>
        <v>July</v>
      </c>
      <c r="AA1380" t="str">
        <f t="shared" si="241"/>
        <v>August</v>
      </c>
    </row>
    <row r="1381" spans="1:27" ht="30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14" t="s">
        <v>8219</v>
      </c>
      <c r="G1381" t="s">
        <v>8224</v>
      </c>
      <c r="H1381" t="s">
        <v>8246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231"/>
        <v>111.60000000000001</v>
      </c>
      <c r="P1381" s="6">
        <f t="shared" si="232"/>
        <v>73.907284768211923</v>
      </c>
      <c r="Q1381" t="str">
        <f t="shared" si="233"/>
        <v>music</v>
      </c>
      <c r="R1381" t="str">
        <f t="shared" si="234"/>
        <v>rock</v>
      </c>
      <c r="S1381" s="28">
        <f t="shared" si="235"/>
        <v>42130.283287037033</v>
      </c>
      <c r="T1381" s="28">
        <f t="shared" si="236"/>
        <v>42160.283287037033</v>
      </c>
      <c r="U1381">
        <f t="shared" si="237"/>
        <v>2015</v>
      </c>
      <c r="V1381" s="15">
        <f t="shared" si="238"/>
        <v>42130</v>
      </c>
      <c r="W1381" s="15">
        <f t="shared" si="239"/>
        <v>42160</v>
      </c>
      <c r="X1381" s="15">
        <v>42130</v>
      </c>
      <c r="Y1381" s="15">
        <v>42160</v>
      </c>
      <c r="Z1381" t="str">
        <f t="shared" si="240"/>
        <v>May</v>
      </c>
      <c r="AA1381" t="str">
        <f t="shared" si="241"/>
        <v>June</v>
      </c>
    </row>
    <row r="1382" spans="1:27" ht="30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14" t="s">
        <v>8219</v>
      </c>
      <c r="G1382" t="s">
        <v>8224</v>
      </c>
      <c r="H1382" t="s">
        <v>8246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231"/>
        <v>424</v>
      </c>
      <c r="P1382" s="6">
        <f t="shared" si="232"/>
        <v>21.2</v>
      </c>
      <c r="Q1382" t="str">
        <f t="shared" si="233"/>
        <v>music</v>
      </c>
      <c r="R1382" t="str">
        <f t="shared" si="234"/>
        <v>rock</v>
      </c>
      <c r="S1382" s="28">
        <f t="shared" si="235"/>
        <v>42141.554467592585</v>
      </c>
      <c r="T1382" s="28">
        <f t="shared" si="236"/>
        <v>42163.874999999993</v>
      </c>
      <c r="U1382">
        <f t="shared" si="237"/>
        <v>2015</v>
      </c>
      <c r="V1382" s="15">
        <f t="shared" si="238"/>
        <v>42141</v>
      </c>
      <c r="W1382" s="15">
        <f t="shared" si="239"/>
        <v>42163</v>
      </c>
      <c r="X1382" s="15">
        <v>42141</v>
      </c>
      <c r="Y1382" s="15">
        <v>42163</v>
      </c>
      <c r="Z1382" t="str">
        <f t="shared" si="240"/>
        <v>May</v>
      </c>
      <c r="AA1382" t="str">
        <f t="shared" si="241"/>
        <v>June</v>
      </c>
    </row>
    <row r="1383" spans="1:27" ht="45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14" t="s">
        <v>8219</v>
      </c>
      <c r="G1383" t="s">
        <v>8224</v>
      </c>
      <c r="H1383" t="s">
        <v>8246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231"/>
        <v>107.1</v>
      </c>
      <c r="P1383" s="6">
        <f t="shared" si="232"/>
        <v>73.356164383561648</v>
      </c>
      <c r="Q1383" t="str">
        <f t="shared" si="233"/>
        <v>music</v>
      </c>
      <c r="R1383" t="str">
        <f t="shared" si="234"/>
        <v>rock</v>
      </c>
      <c r="S1383" s="28">
        <f t="shared" si="235"/>
        <v>42703.006076388883</v>
      </c>
      <c r="T1383" s="28">
        <f t="shared" si="236"/>
        <v>42733.006076388883</v>
      </c>
      <c r="U1383">
        <f t="shared" si="237"/>
        <v>2016</v>
      </c>
      <c r="V1383" s="15">
        <f t="shared" si="238"/>
        <v>42703</v>
      </c>
      <c r="W1383" s="15">
        <f t="shared" si="239"/>
        <v>42733</v>
      </c>
      <c r="X1383" s="15">
        <v>42703</v>
      </c>
      <c r="Y1383" s="15">
        <v>42733</v>
      </c>
      <c r="Z1383" t="str">
        <f t="shared" si="240"/>
        <v>November</v>
      </c>
      <c r="AA1383" t="str">
        <f t="shared" si="241"/>
        <v>December</v>
      </c>
    </row>
    <row r="1384" spans="1:27" ht="45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14" t="s">
        <v>8219</v>
      </c>
      <c r="G1384" t="s">
        <v>8224</v>
      </c>
      <c r="H1384" t="s">
        <v>8246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231"/>
        <v>104.3625</v>
      </c>
      <c r="P1384" s="6">
        <f t="shared" si="232"/>
        <v>56.412162162162161</v>
      </c>
      <c r="Q1384" t="str">
        <f t="shared" si="233"/>
        <v>music</v>
      </c>
      <c r="R1384" t="str">
        <f t="shared" si="234"/>
        <v>rock</v>
      </c>
      <c r="S1384" s="28">
        <f t="shared" si="235"/>
        <v>41370.591851851852</v>
      </c>
      <c r="T1384" s="28">
        <f t="shared" si="236"/>
        <v>41400.591851851852</v>
      </c>
      <c r="U1384">
        <f t="shared" si="237"/>
        <v>2013</v>
      </c>
      <c r="V1384" s="15">
        <f t="shared" si="238"/>
        <v>41370</v>
      </c>
      <c r="W1384" s="15">
        <f t="shared" si="239"/>
        <v>41400</v>
      </c>
      <c r="X1384" s="15">
        <v>41370</v>
      </c>
      <c r="Y1384" s="15">
        <v>41400</v>
      </c>
      <c r="Z1384" t="str">
        <f t="shared" si="240"/>
        <v>April</v>
      </c>
      <c r="AA1384" t="str">
        <f t="shared" si="241"/>
        <v>May</v>
      </c>
    </row>
    <row r="1385" spans="1:27" ht="45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14" t="s">
        <v>8219</v>
      </c>
      <c r="G1385" t="s">
        <v>8229</v>
      </c>
      <c r="H1385" t="s">
        <v>8251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231"/>
        <v>212.40909090909091</v>
      </c>
      <c r="P1385" s="6">
        <f t="shared" si="232"/>
        <v>50.247311827956992</v>
      </c>
      <c r="Q1385" t="str">
        <f t="shared" si="233"/>
        <v>music</v>
      </c>
      <c r="R1385" t="str">
        <f t="shared" si="234"/>
        <v>rock</v>
      </c>
      <c r="S1385" s="28">
        <f t="shared" si="235"/>
        <v>42706.866643518515</v>
      </c>
      <c r="T1385" s="28">
        <f t="shared" si="236"/>
        <v>42726.866643518515</v>
      </c>
      <c r="U1385">
        <f t="shared" si="237"/>
        <v>2016</v>
      </c>
      <c r="V1385" s="15">
        <f t="shared" si="238"/>
        <v>42706</v>
      </c>
      <c r="W1385" s="15">
        <f t="shared" si="239"/>
        <v>42726</v>
      </c>
      <c r="X1385" s="15">
        <v>42706</v>
      </c>
      <c r="Y1385" s="15">
        <v>42726</v>
      </c>
      <c r="Z1385" t="str">
        <f t="shared" si="240"/>
        <v>December</v>
      </c>
      <c r="AA1385" t="str">
        <f t="shared" si="241"/>
        <v>December</v>
      </c>
    </row>
    <row r="1386" spans="1:27" ht="45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14" t="s">
        <v>8219</v>
      </c>
      <c r="G1386" t="s">
        <v>8224</v>
      </c>
      <c r="H1386" t="s">
        <v>8246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231"/>
        <v>124.08571428571429</v>
      </c>
      <c r="P1386" s="6">
        <f t="shared" si="232"/>
        <v>68.936507936507937</v>
      </c>
      <c r="Q1386" t="str">
        <f t="shared" si="233"/>
        <v>music</v>
      </c>
      <c r="R1386" t="str">
        <f t="shared" si="234"/>
        <v>rock</v>
      </c>
      <c r="S1386" s="28">
        <f t="shared" si="235"/>
        <v>42160.526874999996</v>
      </c>
      <c r="T1386" s="28">
        <f t="shared" si="236"/>
        <v>42190.526874999996</v>
      </c>
      <c r="U1386">
        <f t="shared" si="237"/>
        <v>2015</v>
      </c>
      <c r="V1386" s="15">
        <f t="shared" si="238"/>
        <v>42160</v>
      </c>
      <c r="W1386" s="15">
        <f t="shared" si="239"/>
        <v>42190</v>
      </c>
      <c r="X1386" s="15">
        <v>42160</v>
      </c>
      <c r="Y1386" s="15">
        <v>42190</v>
      </c>
      <c r="Z1386" t="str">
        <f t="shared" si="240"/>
        <v>June</v>
      </c>
      <c r="AA1386" t="str">
        <f t="shared" si="241"/>
        <v>July</v>
      </c>
    </row>
    <row r="1387" spans="1:27" ht="45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14" t="s">
        <v>8219</v>
      </c>
      <c r="G1387" t="s">
        <v>8236</v>
      </c>
      <c r="H1387" t="s">
        <v>8249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231"/>
        <v>110.406125</v>
      </c>
      <c r="P1387" s="6">
        <f t="shared" si="232"/>
        <v>65.914104477611943</v>
      </c>
      <c r="Q1387" t="str">
        <f t="shared" si="233"/>
        <v>music</v>
      </c>
      <c r="R1387" t="str">
        <f t="shared" si="234"/>
        <v>rock</v>
      </c>
      <c r="S1387" s="28">
        <f t="shared" si="235"/>
        <v>42433.480567129627</v>
      </c>
      <c r="T1387" s="28">
        <f t="shared" si="236"/>
        <v>42489.299305555549</v>
      </c>
      <c r="U1387">
        <f t="shared" si="237"/>
        <v>2016</v>
      </c>
      <c r="V1387" s="15">
        <f t="shared" si="238"/>
        <v>42433</v>
      </c>
      <c r="W1387" s="15">
        <f t="shared" si="239"/>
        <v>42489</v>
      </c>
      <c r="X1387" s="15">
        <v>42433</v>
      </c>
      <c r="Y1387" s="15">
        <v>42489</v>
      </c>
      <c r="Z1387" t="str">
        <f t="shared" si="240"/>
        <v>March</v>
      </c>
      <c r="AA1387" t="str">
        <f t="shared" si="241"/>
        <v>April</v>
      </c>
    </row>
    <row r="1388" spans="1:27" ht="30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14" t="s">
        <v>8219</v>
      </c>
      <c r="G1388" t="s">
        <v>8224</v>
      </c>
      <c r="H1388" t="s">
        <v>8246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231"/>
        <v>218.75</v>
      </c>
      <c r="P1388" s="6">
        <f t="shared" si="232"/>
        <v>62.5</v>
      </c>
      <c r="Q1388" t="str">
        <f t="shared" si="233"/>
        <v>music</v>
      </c>
      <c r="R1388" t="str">
        <f t="shared" si="234"/>
        <v>rock</v>
      </c>
      <c r="S1388" s="28">
        <f t="shared" si="235"/>
        <v>42184.438530092586</v>
      </c>
      <c r="T1388" s="28">
        <f t="shared" si="236"/>
        <v>42214.438530092586</v>
      </c>
      <c r="U1388">
        <f t="shared" si="237"/>
        <v>2015</v>
      </c>
      <c r="V1388" s="15">
        <f t="shared" si="238"/>
        <v>42184</v>
      </c>
      <c r="W1388" s="15">
        <f t="shared" si="239"/>
        <v>42214</v>
      </c>
      <c r="X1388" s="15">
        <v>42184</v>
      </c>
      <c r="Y1388" s="15">
        <v>42214</v>
      </c>
      <c r="Z1388" t="str">
        <f t="shared" si="240"/>
        <v>June</v>
      </c>
      <c r="AA1388" t="str">
        <f t="shared" si="241"/>
        <v>July</v>
      </c>
    </row>
    <row r="1389" spans="1:27" ht="45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14" t="s">
        <v>8219</v>
      </c>
      <c r="G1389" t="s">
        <v>8224</v>
      </c>
      <c r="H1389" t="s">
        <v>8246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231"/>
        <v>136.625</v>
      </c>
      <c r="P1389" s="6">
        <f t="shared" si="232"/>
        <v>70.064102564102569</v>
      </c>
      <c r="Q1389" t="str">
        <f t="shared" si="233"/>
        <v>music</v>
      </c>
      <c r="R1389" t="str">
        <f t="shared" si="234"/>
        <v>rock</v>
      </c>
      <c r="S1389" s="28">
        <f t="shared" si="235"/>
        <v>42126.712905092594</v>
      </c>
      <c r="T1389" s="28">
        <f t="shared" si="236"/>
        <v>42157.979166666664</v>
      </c>
      <c r="U1389">
        <f t="shared" si="237"/>
        <v>2015</v>
      </c>
      <c r="V1389" s="15">
        <f t="shared" si="238"/>
        <v>42126</v>
      </c>
      <c r="W1389" s="15">
        <f t="shared" si="239"/>
        <v>42157</v>
      </c>
      <c r="X1389" s="15">
        <v>42126</v>
      </c>
      <c r="Y1389" s="15">
        <v>42157</v>
      </c>
      <c r="Z1389" t="str">
        <f t="shared" si="240"/>
        <v>May</v>
      </c>
      <c r="AA1389" t="str">
        <f t="shared" si="241"/>
        <v>June</v>
      </c>
    </row>
    <row r="1390" spans="1:27" ht="45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14" t="s">
        <v>8219</v>
      </c>
      <c r="G1390" t="s">
        <v>8224</v>
      </c>
      <c r="H1390" t="s">
        <v>8246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231"/>
        <v>134.8074</v>
      </c>
      <c r="P1390" s="6">
        <f t="shared" si="232"/>
        <v>60.181874999999998</v>
      </c>
      <c r="Q1390" t="str">
        <f t="shared" si="233"/>
        <v>music</v>
      </c>
      <c r="R1390" t="str">
        <f t="shared" si="234"/>
        <v>rock</v>
      </c>
      <c r="S1390" s="28">
        <f t="shared" si="235"/>
        <v>42634.406446759262</v>
      </c>
      <c r="T1390" s="28">
        <f t="shared" si="236"/>
        <v>42660.468055555553</v>
      </c>
      <c r="U1390">
        <f t="shared" si="237"/>
        <v>2016</v>
      </c>
      <c r="V1390" s="15">
        <f t="shared" si="238"/>
        <v>42634</v>
      </c>
      <c r="W1390" s="15">
        <f t="shared" si="239"/>
        <v>42660</v>
      </c>
      <c r="X1390" s="15">
        <v>42634</v>
      </c>
      <c r="Y1390" s="15">
        <v>42660</v>
      </c>
      <c r="Z1390" t="str">
        <f t="shared" si="240"/>
        <v>September</v>
      </c>
      <c r="AA1390" t="str">
        <f t="shared" si="241"/>
        <v>October</v>
      </c>
    </row>
    <row r="1391" spans="1:27" ht="30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14" t="s">
        <v>8219</v>
      </c>
      <c r="G1391" t="s">
        <v>8225</v>
      </c>
      <c r="H1391" t="s">
        <v>8247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231"/>
        <v>145.4</v>
      </c>
      <c r="P1391" s="6">
        <f t="shared" si="232"/>
        <v>21.382352941176471</v>
      </c>
      <c r="Q1391" t="str">
        <f t="shared" si="233"/>
        <v>music</v>
      </c>
      <c r="R1391" t="str">
        <f t="shared" si="234"/>
        <v>rock</v>
      </c>
      <c r="S1391" s="28">
        <f t="shared" si="235"/>
        <v>42565.272650462961</v>
      </c>
      <c r="T1391" s="28">
        <f t="shared" si="236"/>
        <v>42595.272650462961</v>
      </c>
      <c r="U1391">
        <f t="shared" si="237"/>
        <v>2016</v>
      </c>
      <c r="V1391" s="15">
        <f t="shared" si="238"/>
        <v>42565</v>
      </c>
      <c r="W1391" s="15">
        <f t="shared" si="239"/>
        <v>42595</v>
      </c>
      <c r="X1391" s="15">
        <v>42565</v>
      </c>
      <c r="Y1391" s="15">
        <v>42595</v>
      </c>
      <c r="Z1391" t="str">
        <f t="shared" si="240"/>
        <v>July</v>
      </c>
      <c r="AA1391" t="str">
        <f t="shared" si="241"/>
        <v>August</v>
      </c>
    </row>
    <row r="1392" spans="1:27" ht="45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14" t="s">
        <v>8219</v>
      </c>
      <c r="G1392" t="s">
        <v>8224</v>
      </c>
      <c r="H1392" t="s">
        <v>8246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231"/>
        <v>109.10714285714285</v>
      </c>
      <c r="P1392" s="6">
        <f t="shared" si="232"/>
        <v>160.78947368421052</v>
      </c>
      <c r="Q1392" t="str">
        <f t="shared" si="233"/>
        <v>music</v>
      </c>
      <c r="R1392" t="str">
        <f t="shared" si="234"/>
        <v>rock</v>
      </c>
      <c r="S1392" s="28">
        <f t="shared" si="235"/>
        <v>42087.594976851855</v>
      </c>
      <c r="T1392" s="28">
        <f t="shared" si="236"/>
        <v>42121.508333333331</v>
      </c>
      <c r="U1392">
        <f t="shared" si="237"/>
        <v>2015</v>
      </c>
      <c r="V1392" s="15">
        <f t="shared" si="238"/>
        <v>42087</v>
      </c>
      <c r="W1392" s="15">
        <f t="shared" si="239"/>
        <v>42121</v>
      </c>
      <c r="X1392" s="15">
        <v>42087</v>
      </c>
      <c r="Y1392" s="15">
        <v>42121</v>
      </c>
      <c r="Z1392" t="str">
        <f t="shared" si="240"/>
        <v>March</v>
      </c>
      <c r="AA1392" t="str">
        <f t="shared" si="241"/>
        <v>April</v>
      </c>
    </row>
    <row r="1393" spans="1:27" ht="45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14" t="s">
        <v>8219</v>
      </c>
      <c r="G1393" t="s">
        <v>8224</v>
      </c>
      <c r="H1393" t="s">
        <v>8246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231"/>
        <v>110.2</v>
      </c>
      <c r="P1393" s="6">
        <f t="shared" si="232"/>
        <v>42.384615384615387</v>
      </c>
      <c r="Q1393" t="str">
        <f t="shared" si="233"/>
        <v>music</v>
      </c>
      <c r="R1393" t="str">
        <f t="shared" si="234"/>
        <v>rock</v>
      </c>
      <c r="S1393" s="28">
        <f t="shared" si="235"/>
        <v>42193.442337962959</v>
      </c>
      <c r="T1393" s="28">
        <f t="shared" si="236"/>
        <v>42237.999305555553</v>
      </c>
      <c r="U1393">
        <f t="shared" si="237"/>
        <v>2015</v>
      </c>
      <c r="V1393" s="15">
        <f t="shared" si="238"/>
        <v>42193</v>
      </c>
      <c r="W1393" s="15">
        <f t="shared" si="239"/>
        <v>42237</v>
      </c>
      <c r="X1393" s="15">
        <v>42193</v>
      </c>
      <c r="Y1393" s="15">
        <v>42237</v>
      </c>
      <c r="Z1393" t="str">
        <f t="shared" si="240"/>
        <v>July</v>
      </c>
      <c r="AA1393" t="str">
        <f t="shared" si="241"/>
        <v>August</v>
      </c>
    </row>
    <row r="1394" spans="1:27" ht="45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14" t="s">
        <v>8219</v>
      </c>
      <c r="G1394" t="s">
        <v>8224</v>
      </c>
      <c r="H1394" t="s">
        <v>8246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231"/>
        <v>113.64000000000001</v>
      </c>
      <c r="P1394" s="6">
        <f t="shared" si="232"/>
        <v>27.317307692307693</v>
      </c>
      <c r="Q1394" t="str">
        <f t="shared" si="233"/>
        <v>music</v>
      </c>
      <c r="R1394" t="str">
        <f t="shared" si="234"/>
        <v>rock</v>
      </c>
      <c r="S1394" s="28">
        <f t="shared" si="235"/>
        <v>42400.946597222217</v>
      </c>
      <c r="T1394" s="28">
        <f t="shared" si="236"/>
        <v>42431.946597222217</v>
      </c>
      <c r="U1394">
        <f t="shared" si="237"/>
        <v>2016</v>
      </c>
      <c r="V1394" s="15">
        <f t="shared" si="238"/>
        <v>42400</v>
      </c>
      <c r="W1394" s="15">
        <f t="shared" si="239"/>
        <v>42431</v>
      </c>
      <c r="X1394" s="15">
        <v>42400</v>
      </c>
      <c r="Y1394" s="15">
        <v>42431</v>
      </c>
      <c r="Z1394" t="str">
        <f t="shared" si="240"/>
        <v>January</v>
      </c>
      <c r="AA1394" t="str">
        <f t="shared" si="241"/>
        <v>March</v>
      </c>
    </row>
    <row r="1395" spans="1:27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14" t="s">
        <v>8219</v>
      </c>
      <c r="G1395" t="s">
        <v>8224</v>
      </c>
      <c r="H1395" t="s">
        <v>8246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231"/>
        <v>102.35000000000001</v>
      </c>
      <c r="P1395" s="6">
        <f t="shared" si="232"/>
        <v>196.82692307692307</v>
      </c>
      <c r="Q1395" t="str">
        <f t="shared" si="233"/>
        <v>music</v>
      </c>
      <c r="R1395" t="str">
        <f t="shared" si="234"/>
        <v>rock</v>
      </c>
      <c r="S1395" s="28">
        <f t="shared" si="235"/>
        <v>42553.473645833328</v>
      </c>
      <c r="T1395" s="28">
        <f t="shared" si="236"/>
        <v>42583.473645833328</v>
      </c>
      <c r="U1395">
        <f t="shared" si="237"/>
        <v>2016</v>
      </c>
      <c r="V1395" s="15">
        <f t="shared" si="238"/>
        <v>42553</v>
      </c>
      <c r="W1395" s="15">
        <f t="shared" si="239"/>
        <v>42583</v>
      </c>
      <c r="X1395" s="15">
        <v>42553</v>
      </c>
      <c r="Y1395" s="15">
        <v>42583</v>
      </c>
      <c r="Z1395" t="str">
        <f t="shared" si="240"/>
        <v>July</v>
      </c>
      <c r="AA1395" t="str">
        <f t="shared" si="241"/>
        <v>August</v>
      </c>
    </row>
    <row r="1396" spans="1:27" ht="45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14" t="s">
        <v>8219</v>
      </c>
      <c r="G1396" t="s">
        <v>8224</v>
      </c>
      <c r="H1396" t="s">
        <v>8246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231"/>
        <v>122.13333333333334</v>
      </c>
      <c r="P1396" s="6">
        <f t="shared" si="232"/>
        <v>53.882352941176471</v>
      </c>
      <c r="Q1396" t="str">
        <f t="shared" si="233"/>
        <v>music</v>
      </c>
      <c r="R1396" t="str">
        <f t="shared" si="234"/>
        <v>rock</v>
      </c>
      <c r="S1396" s="28">
        <f t="shared" si="235"/>
        <v>42751.936643518515</v>
      </c>
      <c r="T1396" s="28">
        <f t="shared" si="236"/>
        <v>42794.916666666664</v>
      </c>
      <c r="U1396">
        <f t="shared" si="237"/>
        <v>2017</v>
      </c>
      <c r="V1396" s="15">
        <f t="shared" si="238"/>
        <v>42751</v>
      </c>
      <c r="W1396" s="15">
        <f t="shared" si="239"/>
        <v>42794</v>
      </c>
      <c r="X1396" s="15">
        <v>42751</v>
      </c>
      <c r="Y1396" s="15">
        <v>42794</v>
      </c>
      <c r="Z1396" t="str">
        <f t="shared" si="240"/>
        <v>January</v>
      </c>
      <c r="AA1396" t="str">
        <f t="shared" si="241"/>
        <v>February</v>
      </c>
    </row>
    <row r="1397" spans="1:27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14" t="s">
        <v>8219</v>
      </c>
      <c r="G1397" t="s">
        <v>8224</v>
      </c>
      <c r="H1397" t="s">
        <v>8246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231"/>
        <v>111.88571428571427</v>
      </c>
      <c r="P1397" s="6">
        <f t="shared" si="232"/>
        <v>47.756097560975611</v>
      </c>
      <c r="Q1397" t="str">
        <f t="shared" si="233"/>
        <v>music</v>
      </c>
      <c r="R1397" t="str">
        <f t="shared" si="234"/>
        <v>rock</v>
      </c>
      <c r="S1397" s="28">
        <f t="shared" si="235"/>
        <v>42719.700011574074</v>
      </c>
      <c r="T1397" s="28">
        <f t="shared" si="236"/>
        <v>42749.700011574074</v>
      </c>
      <c r="U1397">
        <f t="shared" si="237"/>
        <v>2016</v>
      </c>
      <c r="V1397" s="15">
        <f t="shared" si="238"/>
        <v>42719</v>
      </c>
      <c r="W1397" s="15">
        <f t="shared" si="239"/>
        <v>42749</v>
      </c>
      <c r="X1397" s="15">
        <v>42719</v>
      </c>
      <c r="Y1397" s="15">
        <v>42749</v>
      </c>
      <c r="Z1397" t="str">
        <f t="shared" si="240"/>
        <v>December</v>
      </c>
      <c r="AA1397" t="str">
        <f t="shared" si="241"/>
        <v>January</v>
      </c>
    </row>
    <row r="1398" spans="1:27" ht="45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14" t="s">
        <v>8219</v>
      </c>
      <c r="G1398" t="s">
        <v>8224</v>
      </c>
      <c r="H1398" t="s">
        <v>8246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231"/>
        <v>107.3</v>
      </c>
      <c r="P1398" s="6">
        <f t="shared" si="232"/>
        <v>88.191780821917803</v>
      </c>
      <c r="Q1398" t="str">
        <f t="shared" si="233"/>
        <v>music</v>
      </c>
      <c r="R1398" t="str">
        <f t="shared" si="234"/>
        <v>rock</v>
      </c>
      <c r="S1398" s="28">
        <f t="shared" si="235"/>
        <v>42018.790300925924</v>
      </c>
      <c r="T1398" s="28">
        <f t="shared" si="236"/>
        <v>42048.790300925924</v>
      </c>
      <c r="U1398">
        <f t="shared" si="237"/>
        <v>2015</v>
      </c>
      <c r="V1398" s="15">
        <f t="shared" si="238"/>
        <v>42018</v>
      </c>
      <c r="W1398" s="15">
        <f t="shared" si="239"/>
        <v>42048</v>
      </c>
      <c r="X1398" s="15">
        <v>42018</v>
      </c>
      <c r="Y1398" s="15">
        <v>42048</v>
      </c>
      <c r="Z1398" t="str">
        <f t="shared" si="240"/>
        <v>January</v>
      </c>
      <c r="AA1398" t="str">
        <f t="shared" si="241"/>
        <v>February</v>
      </c>
    </row>
    <row r="1399" spans="1:27" ht="45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14" t="s">
        <v>8219</v>
      </c>
      <c r="G1399" t="s">
        <v>8224</v>
      </c>
      <c r="H1399" t="s">
        <v>8246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231"/>
        <v>113.85000000000001</v>
      </c>
      <c r="P1399" s="6">
        <f t="shared" si="232"/>
        <v>72.056962025316452</v>
      </c>
      <c r="Q1399" t="str">
        <f t="shared" si="233"/>
        <v>music</v>
      </c>
      <c r="R1399" t="str">
        <f t="shared" si="234"/>
        <v>rock</v>
      </c>
      <c r="S1399" s="28">
        <f t="shared" si="235"/>
        <v>42640.709606481476</v>
      </c>
      <c r="T1399" s="28">
        <f t="shared" si="236"/>
        <v>42670.679861111108</v>
      </c>
      <c r="U1399">
        <f t="shared" si="237"/>
        <v>2016</v>
      </c>
      <c r="V1399" s="15">
        <f t="shared" si="238"/>
        <v>42640</v>
      </c>
      <c r="W1399" s="15">
        <f t="shared" si="239"/>
        <v>42670</v>
      </c>
      <c r="X1399" s="15">
        <v>42640</v>
      </c>
      <c r="Y1399" s="15">
        <v>42670</v>
      </c>
      <c r="Z1399" t="str">
        <f t="shared" si="240"/>
        <v>September</v>
      </c>
      <c r="AA1399" t="str">
        <f t="shared" si="241"/>
        <v>October</v>
      </c>
    </row>
    <row r="1400" spans="1:27" ht="45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14" t="s">
        <v>8219</v>
      </c>
      <c r="G1400" t="s">
        <v>8224</v>
      </c>
      <c r="H1400" t="s">
        <v>8246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231"/>
        <v>109.68181818181819</v>
      </c>
      <c r="P1400" s="6">
        <f t="shared" si="232"/>
        <v>74.246153846153845</v>
      </c>
      <c r="Q1400" t="str">
        <f t="shared" si="233"/>
        <v>music</v>
      </c>
      <c r="R1400" t="str">
        <f t="shared" si="234"/>
        <v>rock</v>
      </c>
      <c r="S1400" s="28">
        <f t="shared" si="235"/>
        <v>42526.665902777771</v>
      </c>
      <c r="T1400" s="28">
        <f t="shared" si="236"/>
        <v>42556.665902777771</v>
      </c>
      <c r="U1400">
        <f t="shared" si="237"/>
        <v>2016</v>
      </c>
      <c r="V1400" s="15">
        <f t="shared" si="238"/>
        <v>42526</v>
      </c>
      <c r="W1400" s="15">
        <f t="shared" si="239"/>
        <v>42556</v>
      </c>
      <c r="X1400" s="15">
        <v>42526</v>
      </c>
      <c r="Y1400" s="15">
        <v>42556</v>
      </c>
      <c r="Z1400" t="str">
        <f t="shared" si="240"/>
        <v>June</v>
      </c>
      <c r="AA1400" t="str">
        <f t="shared" si="241"/>
        <v>July</v>
      </c>
    </row>
    <row r="1401" spans="1:27" ht="45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14" t="s">
        <v>8219</v>
      </c>
      <c r="G1401" t="s">
        <v>8224</v>
      </c>
      <c r="H1401" t="s">
        <v>8246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231"/>
        <v>126.14444444444443</v>
      </c>
      <c r="P1401" s="6">
        <f t="shared" si="232"/>
        <v>61.701086956521742</v>
      </c>
      <c r="Q1401" t="str">
        <f t="shared" si="233"/>
        <v>music</v>
      </c>
      <c r="R1401" t="str">
        <f t="shared" si="234"/>
        <v>rock</v>
      </c>
      <c r="S1401" s="28">
        <f t="shared" si="235"/>
        <v>41888.795983796292</v>
      </c>
      <c r="T1401" s="28">
        <f t="shared" si="236"/>
        <v>41918.795983796292</v>
      </c>
      <c r="U1401">
        <f t="shared" si="237"/>
        <v>2014</v>
      </c>
      <c r="V1401" s="15">
        <f t="shared" si="238"/>
        <v>41888</v>
      </c>
      <c r="W1401" s="15">
        <f t="shared" si="239"/>
        <v>41918</v>
      </c>
      <c r="X1401" s="15">
        <v>41888</v>
      </c>
      <c r="Y1401" s="15">
        <v>41918</v>
      </c>
      <c r="Z1401" t="str">
        <f t="shared" si="240"/>
        <v>September</v>
      </c>
      <c r="AA1401" t="str">
        <f t="shared" si="241"/>
        <v>October</v>
      </c>
    </row>
    <row r="1402" spans="1:27" ht="45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14" t="s">
        <v>8219</v>
      </c>
      <c r="G1402" t="s">
        <v>8225</v>
      </c>
      <c r="H1402" t="s">
        <v>8247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231"/>
        <v>167.42857142857144</v>
      </c>
      <c r="P1402" s="6">
        <f t="shared" si="232"/>
        <v>17.235294117647058</v>
      </c>
      <c r="Q1402" t="str">
        <f t="shared" si="233"/>
        <v>music</v>
      </c>
      <c r="R1402" t="str">
        <f t="shared" si="234"/>
        <v>rock</v>
      </c>
      <c r="S1402" s="28">
        <f t="shared" si="235"/>
        <v>42498.132789351854</v>
      </c>
      <c r="T1402" s="28">
        <f t="shared" si="236"/>
        <v>42533.020833333336</v>
      </c>
      <c r="U1402">
        <f t="shared" si="237"/>
        <v>2016</v>
      </c>
      <c r="V1402" s="15">
        <f t="shared" si="238"/>
        <v>42498</v>
      </c>
      <c r="W1402" s="15">
        <f t="shared" si="239"/>
        <v>42533</v>
      </c>
      <c r="X1402" s="15">
        <v>42498</v>
      </c>
      <c r="Y1402" s="15">
        <v>42533</v>
      </c>
      <c r="Z1402" t="str">
        <f t="shared" si="240"/>
        <v>May</v>
      </c>
      <c r="AA1402" t="str">
        <f t="shared" si="241"/>
        <v>June</v>
      </c>
    </row>
    <row r="1403" spans="1:27" ht="45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14" t="s">
        <v>8219</v>
      </c>
      <c r="G1403" t="s">
        <v>8224</v>
      </c>
      <c r="H1403" t="s">
        <v>8246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231"/>
        <v>496.52000000000004</v>
      </c>
      <c r="P1403" s="6">
        <f t="shared" si="232"/>
        <v>51.720833333333331</v>
      </c>
      <c r="Q1403" t="str">
        <f t="shared" si="233"/>
        <v>music</v>
      </c>
      <c r="R1403" t="str">
        <f t="shared" si="234"/>
        <v>rock</v>
      </c>
      <c r="S1403" s="28">
        <f t="shared" si="235"/>
        <v>41399.787893518514</v>
      </c>
      <c r="T1403" s="28">
        <f t="shared" si="236"/>
        <v>41420.787893518514</v>
      </c>
      <c r="U1403">
        <f t="shared" si="237"/>
        <v>2013</v>
      </c>
      <c r="V1403" s="15">
        <f t="shared" si="238"/>
        <v>41399</v>
      </c>
      <c r="W1403" s="15">
        <f t="shared" si="239"/>
        <v>41420</v>
      </c>
      <c r="X1403" s="15">
        <v>41399</v>
      </c>
      <c r="Y1403" s="15">
        <v>41420</v>
      </c>
      <c r="Z1403" t="str">
        <f t="shared" si="240"/>
        <v>May</v>
      </c>
      <c r="AA1403" t="str">
        <f t="shared" si="241"/>
        <v>May</v>
      </c>
    </row>
    <row r="1404" spans="1:27" ht="45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14" t="s">
        <v>8219</v>
      </c>
      <c r="G1404" t="s">
        <v>8225</v>
      </c>
      <c r="H1404" t="s">
        <v>8247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231"/>
        <v>109.16</v>
      </c>
      <c r="P1404" s="6">
        <f t="shared" si="232"/>
        <v>24.150442477876105</v>
      </c>
      <c r="Q1404" t="str">
        <f t="shared" si="233"/>
        <v>music</v>
      </c>
      <c r="R1404" t="str">
        <f t="shared" si="234"/>
        <v>rock</v>
      </c>
      <c r="S1404" s="28">
        <f t="shared" si="235"/>
        <v>42064.845034722217</v>
      </c>
      <c r="T1404" s="28">
        <f t="shared" si="236"/>
        <v>42124.803368055553</v>
      </c>
      <c r="U1404">
        <f t="shared" si="237"/>
        <v>2015</v>
      </c>
      <c r="V1404" s="15">
        <f t="shared" si="238"/>
        <v>42064</v>
      </c>
      <c r="W1404" s="15">
        <f t="shared" si="239"/>
        <v>42124</v>
      </c>
      <c r="X1404" s="15">
        <v>42064</v>
      </c>
      <c r="Y1404" s="15">
        <v>42124</v>
      </c>
      <c r="Z1404" t="str">
        <f t="shared" si="240"/>
        <v>March</v>
      </c>
      <c r="AA1404" t="str">
        <f t="shared" si="241"/>
        <v>April</v>
      </c>
    </row>
    <row r="1405" spans="1:27" ht="45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14" t="s">
        <v>8219</v>
      </c>
      <c r="G1405" t="s">
        <v>8224</v>
      </c>
      <c r="H1405" t="s">
        <v>8246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231"/>
        <v>102.57499999999999</v>
      </c>
      <c r="P1405" s="6">
        <f t="shared" si="232"/>
        <v>62.166666666666664</v>
      </c>
      <c r="Q1405" t="str">
        <f t="shared" si="233"/>
        <v>music</v>
      </c>
      <c r="R1405" t="str">
        <f t="shared" si="234"/>
        <v>rock</v>
      </c>
      <c r="S1405" s="28">
        <f t="shared" si="235"/>
        <v>41450.854571759257</v>
      </c>
      <c r="T1405" s="28">
        <f t="shared" si="236"/>
        <v>41480.854571759257</v>
      </c>
      <c r="U1405">
        <f t="shared" si="237"/>
        <v>2013</v>
      </c>
      <c r="V1405" s="15">
        <f t="shared" si="238"/>
        <v>41450</v>
      </c>
      <c r="W1405" s="15">
        <f t="shared" si="239"/>
        <v>41480</v>
      </c>
      <c r="X1405" s="15">
        <v>41450</v>
      </c>
      <c r="Y1405" s="15">
        <v>41480</v>
      </c>
      <c r="Z1405" t="str">
        <f t="shared" si="240"/>
        <v>June</v>
      </c>
      <c r="AA1405" t="str">
        <f t="shared" si="241"/>
        <v>July</v>
      </c>
    </row>
    <row r="1406" spans="1:27" ht="45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14" t="s">
        <v>8221</v>
      </c>
      <c r="G1406" t="s">
        <v>8225</v>
      </c>
      <c r="H1406" t="s">
        <v>8247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231"/>
        <v>1.6620689655172414</v>
      </c>
      <c r="P1406" s="6">
        <f t="shared" si="232"/>
        <v>48.2</v>
      </c>
      <c r="Q1406" t="str">
        <f t="shared" si="233"/>
        <v>publishing</v>
      </c>
      <c r="R1406" t="str">
        <f t="shared" si="234"/>
        <v>translations</v>
      </c>
      <c r="S1406" s="28">
        <f t="shared" si="235"/>
        <v>42032.30190972222</v>
      </c>
      <c r="T1406" s="28">
        <f t="shared" si="236"/>
        <v>42057.30190972222</v>
      </c>
      <c r="U1406">
        <f t="shared" si="237"/>
        <v>2015</v>
      </c>
      <c r="V1406" s="15">
        <f t="shared" si="238"/>
        <v>42032</v>
      </c>
      <c r="W1406" s="15">
        <f t="shared" si="239"/>
        <v>42057</v>
      </c>
      <c r="X1406" s="15">
        <v>42032</v>
      </c>
      <c r="Y1406" s="15">
        <v>42057</v>
      </c>
      <c r="Z1406" t="str">
        <f t="shared" si="240"/>
        <v>January</v>
      </c>
      <c r="AA1406" t="str">
        <f t="shared" si="241"/>
        <v>February</v>
      </c>
    </row>
    <row r="1407" spans="1:27" ht="30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14" t="s">
        <v>8221</v>
      </c>
      <c r="G1407" t="s">
        <v>8224</v>
      </c>
      <c r="H1407" t="s">
        <v>8246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231"/>
        <v>0.42</v>
      </c>
      <c r="P1407" s="6">
        <f t="shared" si="232"/>
        <v>6.1764705882352944</v>
      </c>
      <c r="Q1407" t="str">
        <f t="shared" si="233"/>
        <v>publishing</v>
      </c>
      <c r="R1407" t="str">
        <f t="shared" si="234"/>
        <v>translations</v>
      </c>
      <c r="S1407" s="28">
        <f t="shared" si="235"/>
        <v>41941.472233796296</v>
      </c>
      <c r="T1407" s="28">
        <f t="shared" si="236"/>
        <v>41971.51390046296</v>
      </c>
      <c r="U1407">
        <f t="shared" si="237"/>
        <v>2014</v>
      </c>
      <c r="V1407" s="15">
        <f t="shared" si="238"/>
        <v>41941</v>
      </c>
      <c r="W1407" s="15">
        <f t="shared" si="239"/>
        <v>41971</v>
      </c>
      <c r="X1407" s="15">
        <v>41941</v>
      </c>
      <c r="Y1407" s="15">
        <v>41971</v>
      </c>
      <c r="Z1407" t="str">
        <f t="shared" si="240"/>
        <v>October</v>
      </c>
      <c r="AA1407" t="str">
        <f t="shared" si="241"/>
        <v>November</v>
      </c>
    </row>
    <row r="1408" spans="1:27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14" t="s">
        <v>8221</v>
      </c>
      <c r="G1408" t="s">
        <v>8237</v>
      </c>
      <c r="H1408" t="s">
        <v>8249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231"/>
        <v>0.125</v>
      </c>
      <c r="P1408" s="6">
        <f t="shared" si="232"/>
        <v>5</v>
      </c>
      <c r="Q1408" t="str">
        <f t="shared" si="233"/>
        <v>publishing</v>
      </c>
      <c r="R1408" t="str">
        <f t="shared" si="234"/>
        <v>translations</v>
      </c>
      <c r="S1408" s="28">
        <f t="shared" si="235"/>
        <v>42297.224618055552</v>
      </c>
      <c r="T1408" s="28">
        <f t="shared" si="236"/>
        <v>42350.208333333336</v>
      </c>
      <c r="U1408">
        <f t="shared" si="237"/>
        <v>2015</v>
      </c>
      <c r="V1408" s="15">
        <f t="shared" si="238"/>
        <v>42297</v>
      </c>
      <c r="W1408" s="15">
        <f t="shared" si="239"/>
        <v>42350</v>
      </c>
      <c r="X1408" s="15">
        <v>42297</v>
      </c>
      <c r="Y1408" s="15">
        <v>42350</v>
      </c>
      <c r="Z1408" t="str">
        <f t="shared" si="240"/>
        <v>October</v>
      </c>
      <c r="AA1408" t="str">
        <f t="shared" si="241"/>
        <v>December</v>
      </c>
    </row>
    <row r="1409" spans="1:27" ht="45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14" t="s">
        <v>8221</v>
      </c>
      <c r="G1409" t="s">
        <v>8224</v>
      </c>
      <c r="H1409" t="s">
        <v>8246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231"/>
        <v>0.5</v>
      </c>
      <c r="P1409" s="6">
        <f t="shared" si="232"/>
        <v>7.5</v>
      </c>
      <c r="Q1409" t="str">
        <f t="shared" si="233"/>
        <v>publishing</v>
      </c>
      <c r="R1409" t="str">
        <f t="shared" si="234"/>
        <v>translations</v>
      </c>
      <c r="S1409" s="28">
        <f t="shared" si="235"/>
        <v>41838.32844907407</v>
      </c>
      <c r="T1409" s="28">
        <f t="shared" si="236"/>
        <v>41863.32844907407</v>
      </c>
      <c r="U1409">
        <f t="shared" si="237"/>
        <v>2014</v>
      </c>
      <c r="V1409" s="15">
        <f t="shared" si="238"/>
        <v>41838</v>
      </c>
      <c r="W1409" s="15">
        <f t="shared" si="239"/>
        <v>41863</v>
      </c>
      <c r="X1409" s="15">
        <v>41838</v>
      </c>
      <c r="Y1409" s="15">
        <v>41863</v>
      </c>
      <c r="Z1409" t="str">
        <f t="shared" si="240"/>
        <v>July</v>
      </c>
      <c r="AA1409" t="str">
        <f t="shared" si="241"/>
        <v>August</v>
      </c>
    </row>
    <row r="1410" spans="1:27" ht="45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14" t="s">
        <v>8221</v>
      </c>
      <c r="G1410" t="s">
        <v>8225</v>
      </c>
      <c r="H1410" t="s">
        <v>8247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ref="O1410:O1473" si="242">SUM(E1410/D1410)*100</f>
        <v>7.1999999999999993</v>
      </c>
      <c r="P1410" s="6">
        <f t="shared" ref="P1410:P1473" si="243">SUM(E1410/L1410)</f>
        <v>12</v>
      </c>
      <c r="Q1410" t="str">
        <f t="shared" si="233"/>
        <v>publishing</v>
      </c>
      <c r="R1410" t="str">
        <f t="shared" si="234"/>
        <v>translations</v>
      </c>
      <c r="S1410" s="28">
        <f t="shared" si="235"/>
        <v>42291.663842592585</v>
      </c>
      <c r="T1410" s="28">
        <f t="shared" si="236"/>
        <v>42321.705509259256</v>
      </c>
      <c r="U1410">
        <f t="shared" si="237"/>
        <v>2015</v>
      </c>
      <c r="V1410" s="15">
        <f t="shared" si="238"/>
        <v>42291</v>
      </c>
      <c r="W1410" s="15">
        <f t="shared" si="239"/>
        <v>42321</v>
      </c>
      <c r="X1410" s="15">
        <v>42291</v>
      </c>
      <c r="Y1410" s="15">
        <v>42321</v>
      </c>
      <c r="Z1410" t="str">
        <f t="shared" si="240"/>
        <v>October</v>
      </c>
      <c r="AA1410" t="str">
        <f t="shared" si="241"/>
        <v>November</v>
      </c>
    </row>
    <row r="1411" spans="1:27" ht="45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14" t="s">
        <v>8221</v>
      </c>
      <c r="G1411" t="s">
        <v>8224</v>
      </c>
      <c r="H1411" t="s">
        <v>8246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si="242"/>
        <v>0</v>
      </c>
      <c r="P1411" s="6" t="e">
        <f t="shared" si="243"/>
        <v>#DIV/0!</v>
      </c>
      <c r="Q1411" t="str">
        <f t="shared" ref="Q1411:Q1474" si="244">LEFT(N1411,FIND("/", N1411) - 1)</f>
        <v>publishing</v>
      </c>
      <c r="R1411" t="str">
        <f t="shared" ref="R1411:R1474" si="245">RIGHT(N1411,LEN(N1411) - FIND("/",N1411))</f>
        <v>translations</v>
      </c>
      <c r="S1411" s="28">
        <f t="shared" ref="S1411:S1474" si="246">(J1411/86400)+25569+(-5/24)</f>
        <v>41944.925173611111</v>
      </c>
      <c r="T1411" s="28">
        <f t="shared" ref="T1411:T1474" si="247">(I1411/86400)+25569+(-5/24)</f>
        <v>42004.966840277775</v>
      </c>
      <c r="U1411">
        <f t="shared" ref="U1411:U1474" si="248">YEAR(S1411)</f>
        <v>2014</v>
      </c>
      <c r="V1411" s="15">
        <f t="shared" ref="V1411:V1474" si="249">INT(S1411)</f>
        <v>41944</v>
      </c>
      <c r="W1411" s="15">
        <f t="shared" ref="W1411:W1474" si="250">INT(T1411)</f>
        <v>42004</v>
      </c>
      <c r="X1411" s="15">
        <v>41944</v>
      </c>
      <c r="Y1411" s="15">
        <v>42004</v>
      </c>
      <c r="Z1411" t="str">
        <f t="shared" ref="Z1411:Z1474" si="251">TEXT(V1411, "mmmm")</f>
        <v>November</v>
      </c>
      <c r="AA1411" t="str">
        <f t="shared" ref="AA1411:AA1474" si="252">TEXT(W1411, "mmmm")</f>
        <v>December</v>
      </c>
    </row>
    <row r="1412" spans="1:27" ht="45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14" t="s">
        <v>8221</v>
      </c>
      <c r="G1412" t="s">
        <v>8237</v>
      </c>
      <c r="H1412" t="s">
        <v>8249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242"/>
        <v>1.6666666666666666E-2</v>
      </c>
      <c r="P1412" s="6">
        <f t="shared" si="243"/>
        <v>1</v>
      </c>
      <c r="Q1412" t="str">
        <f t="shared" si="244"/>
        <v>publishing</v>
      </c>
      <c r="R1412" t="str">
        <f t="shared" si="245"/>
        <v>translations</v>
      </c>
      <c r="S1412" s="28">
        <f t="shared" si="246"/>
        <v>42479.110185185178</v>
      </c>
      <c r="T1412" s="28">
        <f t="shared" si="247"/>
        <v>42524.110185185178</v>
      </c>
      <c r="U1412">
        <f t="shared" si="248"/>
        <v>2016</v>
      </c>
      <c r="V1412" s="15">
        <f t="shared" si="249"/>
        <v>42479</v>
      </c>
      <c r="W1412" s="15">
        <f t="shared" si="250"/>
        <v>42524</v>
      </c>
      <c r="X1412" s="15">
        <v>42479</v>
      </c>
      <c r="Y1412" s="15">
        <v>42524</v>
      </c>
      <c r="Z1412" t="str">
        <f t="shared" si="251"/>
        <v>April</v>
      </c>
      <c r="AA1412" t="str">
        <f t="shared" si="252"/>
        <v>June</v>
      </c>
    </row>
    <row r="1413" spans="1:27" ht="45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14" t="s">
        <v>8221</v>
      </c>
      <c r="G1413" t="s">
        <v>8225</v>
      </c>
      <c r="H1413" t="s">
        <v>8247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242"/>
        <v>0.23333333333333336</v>
      </c>
      <c r="P1413" s="6">
        <f t="shared" si="243"/>
        <v>2.3333333333333335</v>
      </c>
      <c r="Q1413" t="str">
        <f t="shared" si="244"/>
        <v>publishing</v>
      </c>
      <c r="R1413" t="str">
        <f t="shared" si="245"/>
        <v>translations</v>
      </c>
      <c r="S1413" s="28">
        <f t="shared" si="246"/>
        <v>42012.850694444445</v>
      </c>
      <c r="T1413" s="28">
        <f t="shared" si="247"/>
        <v>42040.850694444445</v>
      </c>
      <c r="U1413">
        <f t="shared" si="248"/>
        <v>2015</v>
      </c>
      <c r="V1413" s="15">
        <f t="shared" si="249"/>
        <v>42012</v>
      </c>
      <c r="W1413" s="15">
        <f t="shared" si="250"/>
        <v>42040</v>
      </c>
      <c r="X1413" s="15">
        <v>42012</v>
      </c>
      <c r="Y1413" s="15">
        <v>42040</v>
      </c>
      <c r="Z1413" t="str">
        <f t="shared" si="251"/>
        <v>January</v>
      </c>
      <c r="AA1413" t="str">
        <f t="shared" si="252"/>
        <v>February</v>
      </c>
    </row>
    <row r="1414" spans="1:27" ht="30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14" t="s">
        <v>8221</v>
      </c>
      <c r="G1414" t="s">
        <v>8224</v>
      </c>
      <c r="H1414" t="s">
        <v>8246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242"/>
        <v>4.5714285714285712</v>
      </c>
      <c r="P1414" s="6">
        <f t="shared" si="243"/>
        <v>24.615384615384617</v>
      </c>
      <c r="Q1414" t="str">
        <f t="shared" si="244"/>
        <v>publishing</v>
      </c>
      <c r="R1414" t="str">
        <f t="shared" si="245"/>
        <v>translations</v>
      </c>
      <c r="S1414" s="28">
        <f t="shared" si="246"/>
        <v>41946.855312499996</v>
      </c>
      <c r="T1414" s="28">
        <f t="shared" si="247"/>
        <v>41976.855312499996</v>
      </c>
      <c r="U1414">
        <f t="shared" si="248"/>
        <v>2014</v>
      </c>
      <c r="V1414" s="15">
        <f t="shared" si="249"/>
        <v>41946</v>
      </c>
      <c r="W1414" s="15">
        <f t="shared" si="250"/>
        <v>41976</v>
      </c>
      <c r="X1414" s="15">
        <v>41946</v>
      </c>
      <c r="Y1414" s="15">
        <v>41976</v>
      </c>
      <c r="Z1414" t="str">
        <f t="shared" si="251"/>
        <v>November</v>
      </c>
      <c r="AA1414" t="str">
        <f t="shared" si="252"/>
        <v>December</v>
      </c>
    </row>
    <row r="1415" spans="1:27" ht="45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14" t="s">
        <v>8221</v>
      </c>
      <c r="G1415" t="s">
        <v>8237</v>
      </c>
      <c r="H1415" t="s">
        <v>8249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242"/>
        <v>5</v>
      </c>
      <c r="P1415" s="6">
        <f t="shared" si="243"/>
        <v>100</v>
      </c>
      <c r="Q1415" t="str">
        <f t="shared" si="244"/>
        <v>publishing</v>
      </c>
      <c r="R1415" t="str">
        <f t="shared" si="245"/>
        <v>translations</v>
      </c>
      <c r="S1415" s="28">
        <f t="shared" si="246"/>
        <v>42360.228819444441</v>
      </c>
      <c r="T1415" s="28">
        <f t="shared" si="247"/>
        <v>42420.228819444441</v>
      </c>
      <c r="U1415">
        <f t="shared" si="248"/>
        <v>2015</v>
      </c>
      <c r="V1415" s="15">
        <f t="shared" si="249"/>
        <v>42360</v>
      </c>
      <c r="W1415" s="15">
        <f t="shared" si="250"/>
        <v>42420</v>
      </c>
      <c r="X1415" s="15">
        <v>42360</v>
      </c>
      <c r="Y1415" s="15">
        <v>42420</v>
      </c>
      <c r="Z1415" t="str">
        <f t="shared" si="251"/>
        <v>December</v>
      </c>
      <c r="AA1415" t="str">
        <f t="shared" si="252"/>
        <v>February</v>
      </c>
    </row>
    <row r="1416" spans="1:27" ht="45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14" t="s">
        <v>8221</v>
      </c>
      <c r="G1416" t="s">
        <v>8224</v>
      </c>
      <c r="H1416" t="s">
        <v>8246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242"/>
        <v>0.2</v>
      </c>
      <c r="P1416" s="6">
        <f t="shared" si="243"/>
        <v>1</v>
      </c>
      <c r="Q1416" t="str">
        <f t="shared" si="244"/>
        <v>publishing</v>
      </c>
      <c r="R1416" t="str">
        <f t="shared" si="245"/>
        <v>translations</v>
      </c>
      <c r="S1416" s="28">
        <f t="shared" si="246"/>
        <v>42708.044756944444</v>
      </c>
      <c r="T1416" s="28">
        <f t="shared" si="247"/>
        <v>42738.044756944444</v>
      </c>
      <c r="U1416">
        <f t="shared" si="248"/>
        <v>2016</v>
      </c>
      <c r="V1416" s="15">
        <f t="shared" si="249"/>
        <v>42708</v>
      </c>
      <c r="W1416" s="15">
        <f t="shared" si="250"/>
        <v>42738</v>
      </c>
      <c r="X1416" s="15">
        <v>42708</v>
      </c>
      <c r="Y1416" s="15">
        <v>42738</v>
      </c>
      <c r="Z1416" t="str">
        <f t="shared" si="251"/>
        <v>December</v>
      </c>
      <c r="AA1416" t="str">
        <f t="shared" si="252"/>
        <v>January</v>
      </c>
    </row>
    <row r="1417" spans="1:27" ht="45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14" t="s">
        <v>8221</v>
      </c>
      <c r="G1417" t="s">
        <v>8224</v>
      </c>
      <c r="H1417" t="s">
        <v>8246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242"/>
        <v>18.181818181818183</v>
      </c>
      <c r="P1417" s="6">
        <f t="shared" si="243"/>
        <v>88.888888888888886</v>
      </c>
      <c r="Q1417" t="str">
        <f t="shared" si="244"/>
        <v>publishing</v>
      </c>
      <c r="R1417" t="str">
        <f t="shared" si="245"/>
        <v>translations</v>
      </c>
      <c r="S1417" s="28">
        <f t="shared" si="246"/>
        <v>42192.467488425922</v>
      </c>
      <c r="T1417" s="28">
        <f t="shared" si="247"/>
        <v>42232.467488425922</v>
      </c>
      <c r="U1417">
        <f t="shared" si="248"/>
        <v>2015</v>
      </c>
      <c r="V1417" s="15">
        <f t="shared" si="249"/>
        <v>42192</v>
      </c>
      <c r="W1417" s="15">
        <f t="shared" si="250"/>
        <v>42232</v>
      </c>
      <c r="X1417" s="15">
        <v>42192</v>
      </c>
      <c r="Y1417" s="15">
        <v>42232</v>
      </c>
      <c r="Z1417" t="str">
        <f t="shared" si="251"/>
        <v>July</v>
      </c>
      <c r="AA1417" t="str">
        <f t="shared" si="252"/>
        <v>August</v>
      </c>
    </row>
    <row r="1418" spans="1:27" ht="45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14" t="s">
        <v>8221</v>
      </c>
      <c r="G1418" t="s">
        <v>8224</v>
      </c>
      <c r="H1418" t="s">
        <v>8246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242"/>
        <v>0</v>
      </c>
      <c r="P1418" s="6" t="e">
        <f t="shared" si="243"/>
        <v>#DIV/0!</v>
      </c>
      <c r="Q1418" t="str">
        <f t="shared" si="244"/>
        <v>publishing</v>
      </c>
      <c r="R1418" t="str">
        <f t="shared" si="245"/>
        <v>translations</v>
      </c>
      <c r="S1418" s="28">
        <f t="shared" si="246"/>
        <v>42299.717812499999</v>
      </c>
      <c r="T1418" s="28">
        <f t="shared" si="247"/>
        <v>42329.759479166663</v>
      </c>
      <c r="U1418">
        <f t="shared" si="248"/>
        <v>2015</v>
      </c>
      <c r="V1418" s="15">
        <f t="shared" si="249"/>
        <v>42299</v>
      </c>
      <c r="W1418" s="15">
        <f t="shared" si="250"/>
        <v>42329</v>
      </c>
      <c r="X1418" s="15">
        <v>42299</v>
      </c>
      <c r="Y1418" s="15">
        <v>42329</v>
      </c>
      <c r="Z1418" t="str">
        <f t="shared" si="251"/>
        <v>October</v>
      </c>
      <c r="AA1418" t="str">
        <f t="shared" si="252"/>
        <v>November</v>
      </c>
    </row>
    <row r="1419" spans="1:27" ht="45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14" t="s">
        <v>8221</v>
      </c>
      <c r="G1419" t="s">
        <v>8224</v>
      </c>
      <c r="H1419" t="s">
        <v>8246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242"/>
        <v>1.2222222222222223</v>
      </c>
      <c r="P1419" s="6">
        <f t="shared" si="243"/>
        <v>27.5</v>
      </c>
      <c r="Q1419" t="str">
        <f t="shared" si="244"/>
        <v>publishing</v>
      </c>
      <c r="R1419" t="str">
        <f t="shared" si="245"/>
        <v>translations</v>
      </c>
      <c r="S1419" s="28">
        <f t="shared" si="246"/>
        <v>42231.941828703704</v>
      </c>
      <c r="T1419" s="28">
        <f t="shared" si="247"/>
        <v>42262.257638888885</v>
      </c>
      <c r="U1419">
        <f t="shared" si="248"/>
        <v>2015</v>
      </c>
      <c r="V1419" s="15">
        <f t="shared" si="249"/>
        <v>42231</v>
      </c>
      <c r="W1419" s="15">
        <f t="shared" si="250"/>
        <v>42262</v>
      </c>
      <c r="X1419" s="15">
        <v>42231</v>
      </c>
      <c r="Y1419" s="15">
        <v>42262</v>
      </c>
      <c r="Z1419" t="str">
        <f t="shared" si="251"/>
        <v>August</v>
      </c>
      <c r="AA1419" t="str">
        <f t="shared" si="252"/>
        <v>September</v>
      </c>
    </row>
    <row r="1420" spans="1:27" ht="60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14" t="s">
        <v>8221</v>
      </c>
      <c r="G1420" t="s">
        <v>8227</v>
      </c>
      <c r="H1420" t="s">
        <v>8249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242"/>
        <v>0.2</v>
      </c>
      <c r="P1420" s="6">
        <f t="shared" si="243"/>
        <v>6</v>
      </c>
      <c r="Q1420" t="str">
        <f t="shared" si="244"/>
        <v>publishing</v>
      </c>
      <c r="R1420" t="str">
        <f t="shared" si="245"/>
        <v>translations</v>
      </c>
      <c r="S1420" s="28">
        <f t="shared" si="246"/>
        <v>42395.248078703698</v>
      </c>
      <c r="T1420" s="28">
        <f t="shared" si="247"/>
        <v>42425.248078703698</v>
      </c>
      <c r="U1420">
        <f t="shared" si="248"/>
        <v>2016</v>
      </c>
      <c r="V1420" s="15">
        <f t="shared" si="249"/>
        <v>42395</v>
      </c>
      <c r="W1420" s="15">
        <f t="shared" si="250"/>
        <v>42425</v>
      </c>
      <c r="X1420" s="15">
        <v>42395</v>
      </c>
      <c r="Y1420" s="15">
        <v>42425</v>
      </c>
      <c r="Z1420" t="str">
        <f t="shared" si="251"/>
        <v>January</v>
      </c>
      <c r="AA1420" t="str">
        <f t="shared" si="252"/>
        <v>February</v>
      </c>
    </row>
    <row r="1421" spans="1:27" ht="45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14" t="s">
        <v>8221</v>
      </c>
      <c r="G1421" t="s">
        <v>8224</v>
      </c>
      <c r="H1421" t="s">
        <v>8246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242"/>
        <v>7.0634920634920633</v>
      </c>
      <c r="P1421" s="6">
        <f t="shared" si="243"/>
        <v>44.5</v>
      </c>
      <c r="Q1421" t="str">
        <f t="shared" si="244"/>
        <v>publishing</v>
      </c>
      <c r="R1421" t="str">
        <f t="shared" si="245"/>
        <v>translations</v>
      </c>
      <c r="S1421" s="28">
        <f t="shared" si="246"/>
        <v>42622.24790509259</v>
      </c>
      <c r="T1421" s="28">
        <f t="shared" si="247"/>
        <v>42652.24790509259</v>
      </c>
      <c r="U1421">
        <f t="shared" si="248"/>
        <v>2016</v>
      </c>
      <c r="V1421" s="15">
        <f t="shared" si="249"/>
        <v>42622</v>
      </c>
      <c r="W1421" s="15">
        <f t="shared" si="250"/>
        <v>42652</v>
      </c>
      <c r="X1421" s="15">
        <v>42622</v>
      </c>
      <c r="Y1421" s="15">
        <v>42652</v>
      </c>
      <c r="Z1421" t="str">
        <f t="shared" si="251"/>
        <v>September</v>
      </c>
      <c r="AA1421" t="str">
        <f t="shared" si="252"/>
        <v>October</v>
      </c>
    </row>
    <row r="1422" spans="1:27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14" t="s">
        <v>8221</v>
      </c>
      <c r="G1422" t="s">
        <v>8224</v>
      </c>
      <c r="H1422" t="s">
        <v>8246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242"/>
        <v>2.7272727272727271</v>
      </c>
      <c r="P1422" s="6">
        <f t="shared" si="243"/>
        <v>1</v>
      </c>
      <c r="Q1422" t="str">
        <f t="shared" si="244"/>
        <v>publishing</v>
      </c>
      <c r="R1422" t="str">
        <f t="shared" si="245"/>
        <v>translations</v>
      </c>
      <c r="S1422" s="28">
        <f t="shared" si="246"/>
        <v>42524.459328703706</v>
      </c>
      <c r="T1422" s="28">
        <f t="shared" si="247"/>
        <v>42549.459328703706</v>
      </c>
      <c r="U1422">
        <f t="shared" si="248"/>
        <v>2016</v>
      </c>
      <c r="V1422" s="15">
        <f t="shared" si="249"/>
        <v>42524</v>
      </c>
      <c r="W1422" s="15">
        <f t="shared" si="250"/>
        <v>42549</v>
      </c>
      <c r="X1422" s="15">
        <v>42524</v>
      </c>
      <c r="Y1422" s="15">
        <v>42549</v>
      </c>
      <c r="Z1422" t="str">
        <f t="shared" si="251"/>
        <v>June</v>
      </c>
      <c r="AA1422" t="str">
        <f t="shared" si="252"/>
        <v>June</v>
      </c>
    </row>
    <row r="1423" spans="1:27" ht="45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14" t="s">
        <v>8221</v>
      </c>
      <c r="G1423" t="s">
        <v>8235</v>
      </c>
      <c r="H1423" t="s">
        <v>8255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242"/>
        <v>0.1</v>
      </c>
      <c r="P1423" s="6">
        <f t="shared" si="243"/>
        <v>100</v>
      </c>
      <c r="Q1423" t="str">
        <f t="shared" si="244"/>
        <v>publishing</v>
      </c>
      <c r="R1423" t="str">
        <f t="shared" si="245"/>
        <v>translations</v>
      </c>
      <c r="S1423" s="28">
        <f t="shared" si="246"/>
        <v>42013.707280092589</v>
      </c>
      <c r="T1423" s="28">
        <f t="shared" si="247"/>
        <v>42043.707280092589</v>
      </c>
      <c r="U1423">
        <f t="shared" si="248"/>
        <v>2015</v>
      </c>
      <c r="V1423" s="15">
        <f t="shared" si="249"/>
        <v>42013</v>
      </c>
      <c r="W1423" s="15">
        <f t="shared" si="250"/>
        <v>42043</v>
      </c>
      <c r="X1423" s="15">
        <v>42013</v>
      </c>
      <c r="Y1423" s="15">
        <v>42043</v>
      </c>
      <c r="Z1423" t="str">
        <f t="shared" si="251"/>
        <v>January</v>
      </c>
      <c r="AA1423" t="str">
        <f t="shared" si="252"/>
        <v>February</v>
      </c>
    </row>
    <row r="1424" spans="1:27" ht="45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14" t="s">
        <v>8221</v>
      </c>
      <c r="G1424" t="s">
        <v>8228</v>
      </c>
      <c r="H1424" t="s">
        <v>8250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242"/>
        <v>0.104</v>
      </c>
      <c r="P1424" s="6">
        <f t="shared" si="243"/>
        <v>13</v>
      </c>
      <c r="Q1424" t="str">
        <f t="shared" si="244"/>
        <v>publishing</v>
      </c>
      <c r="R1424" t="str">
        <f t="shared" si="245"/>
        <v>translations</v>
      </c>
      <c r="S1424" s="28">
        <f t="shared" si="246"/>
        <v>42604.031296296293</v>
      </c>
      <c r="T1424" s="28">
        <f t="shared" si="247"/>
        <v>42634.031296296293</v>
      </c>
      <c r="U1424">
        <f t="shared" si="248"/>
        <v>2016</v>
      </c>
      <c r="V1424" s="15">
        <f t="shared" si="249"/>
        <v>42604</v>
      </c>
      <c r="W1424" s="15">
        <f t="shared" si="250"/>
        <v>42634</v>
      </c>
      <c r="X1424" s="15">
        <v>42604</v>
      </c>
      <c r="Y1424" s="15">
        <v>42634</v>
      </c>
      <c r="Z1424" t="str">
        <f t="shared" si="251"/>
        <v>August</v>
      </c>
      <c r="AA1424" t="str">
        <f t="shared" si="252"/>
        <v>September</v>
      </c>
    </row>
    <row r="1425" spans="1:27" ht="45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14" t="s">
        <v>8221</v>
      </c>
      <c r="G1425" t="s">
        <v>8226</v>
      </c>
      <c r="H1425" t="s">
        <v>8248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242"/>
        <v>0.33333333333333337</v>
      </c>
      <c r="P1425" s="6">
        <f t="shared" si="243"/>
        <v>100</v>
      </c>
      <c r="Q1425" t="str">
        <f t="shared" si="244"/>
        <v>publishing</v>
      </c>
      <c r="R1425" t="str">
        <f t="shared" si="245"/>
        <v>translations</v>
      </c>
      <c r="S1425" s="28">
        <f t="shared" si="246"/>
        <v>42340.151979166665</v>
      </c>
      <c r="T1425" s="28">
        <f t="shared" si="247"/>
        <v>42370.151979166665</v>
      </c>
      <c r="U1425">
        <f t="shared" si="248"/>
        <v>2015</v>
      </c>
      <c r="V1425" s="15">
        <f t="shared" si="249"/>
        <v>42340</v>
      </c>
      <c r="W1425" s="15">
        <f t="shared" si="250"/>
        <v>42370</v>
      </c>
      <c r="X1425" s="15">
        <v>42340</v>
      </c>
      <c r="Y1425" s="15">
        <v>42370</v>
      </c>
      <c r="Z1425" t="str">
        <f t="shared" si="251"/>
        <v>December</v>
      </c>
      <c r="AA1425" t="str">
        <f t="shared" si="252"/>
        <v>January</v>
      </c>
    </row>
    <row r="1426" spans="1:27" ht="45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14" t="s">
        <v>8221</v>
      </c>
      <c r="G1426" t="s">
        <v>8224</v>
      </c>
      <c r="H1426" t="s">
        <v>8246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242"/>
        <v>20.36</v>
      </c>
      <c r="P1426" s="6">
        <f t="shared" si="243"/>
        <v>109.07142857142857</v>
      </c>
      <c r="Q1426" t="str">
        <f t="shared" si="244"/>
        <v>publishing</v>
      </c>
      <c r="R1426" t="str">
        <f t="shared" si="245"/>
        <v>translations</v>
      </c>
      <c r="S1426" s="28">
        <f t="shared" si="246"/>
        <v>42676.509282407402</v>
      </c>
      <c r="T1426" s="28">
        <f t="shared" si="247"/>
        <v>42689.550949074073</v>
      </c>
      <c r="U1426">
        <f t="shared" si="248"/>
        <v>2016</v>
      </c>
      <c r="V1426" s="15">
        <f t="shared" si="249"/>
        <v>42676</v>
      </c>
      <c r="W1426" s="15">
        <f t="shared" si="250"/>
        <v>42689</v>
      </c>
      <c r="X1426" s="15">
        <v>42676</v>
      </c>
      <c r="Y1426" s="15">
        <v>42689</v>
      </c>
      <c r="Z1426" t="str">
        <f t="shared" si="251"/>
        <v>November</v>
      </c>
      <c r="AA1426" t="str">
        <f t="shared" si="252"/>
        <v>November</v>
      </c>
    </row>
    <row r="1427" spans="1:27" ht="45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14" t="s">
        <v>8221</v>
      </c>
      <c r="G1427" t="s">
        <v>8224</v>
      </c>
      <c r="H1427" t="s">
        <v>8246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242"/>
        <v>0</v>
      </c>
      <c r="P1427" s="6" t="e">
        <f t="shared" si="243"/>
        <v>#DIV/0!</v>
      </c>
      <c r="Q1427" t="str">
        <f t="shared" si="244"/>
        <v>publishing</v>
      </c>
      <c r="R1427" t="str">
        <f t="shared" si="245"/>
        <v>translations</v>
      </c>
      <c r="S1427" s="28">
        <f t="shared" si="246"/>
        <v>42092.923136574071</v>
      </c>
      <c r="T1427" s="28">
        <f t="shared" si="247"/>
        <v>42122.923136574071</v>
      </c>
      <c r="U1427">
        <f t="shared" si="248"/>
        <v>2015</v>
      </c>
      <c r="V1427" s="15">
        <f t="shared" si="249"/>
        <v>42092</v>
      </c>
      <c r="W1427" s="15">
        <f t="shared" si="250"/>
        <v>42122</v>
      </c>
      <c r="X1427" s="15">
        <v>42092</v>
      </c>
      <c r="Y1427" s="15">
        <v>42122</v>
      </c>
      <c r="Z1427" t="str">
        <f t="shared" si="251"/>
        <v>March</v>
      </c>
      <c r="AA1427" t="str">
        <f t="shared" si="252"/>
        <v>April</v>
      </c>
    </row>
    <row r="1428" spans="1:27" ht="45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14" t="s">
        <v>8221</v>
      </c>
      <c r="G1428" t="s">
        <v>8236</v>
      </c>
      <c r="H1428" t="s">
        <v>8249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242"/>
        <v>0</v>
      </c>
      <c r="P1428" s="6" t="e">
        <f t="shared" si="243"/>
        <v>#DIV/0!</v>
      </c>
      <c r="Q1428" t="str">
        <f t="shared" si="244"/>
        <v>publishing</v>
      </c>
      <c r="R1428" t="str">
        <f t="shared" si="245"/>
        <v>translations</v>
      </c>
      <c r="S1428" s="28">
        <f t="shared" si="246"/>
        <v>42180.181944444441</v>
      </c>
      <c r="T1428" s="28">
        <f t="shared" si="247"/>
        <v>42240.181944444441</v>
      </c>
      <c r="U1428">
        <f t="shared" si="248"/>
        <v>2015</v>
      </c>
      <c r="V1428" s="15">
        <f t="shared" si="249"/>
        <v>42180</v>
      </c>
      <c r="W1428" s="15">
        <f t="shared" si="250"/>
        <v>42240</v>
      </c>
      <c r="X1428" s="15">
        <v>42180</v>
      </c>
      <c r="Y1428" s="15">
        <v>42240</v>
      </c>
      <c r="Z1428" t="str">
        <f t="shared" si="251"/>
        <v>June</v>
      </c>
      <c r="AA1428" t="str">
        <f t="shared" si="252"/>
        <v>August</v>
      </c>
    </row>
    <row r="1429" spans="1:27" ht="45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14" t="s">
        <v>8221</v>
      </c>
      <c r="G1429" t="s">
        <v>8236</v>
      </c>
      <c r="H1429" t="s">
        <v>8249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242"/>
        <v>8.3800000000000008</v>
      </c>
      <c r="P1429" s="6">
        <f t="shared" si="243"/>
        <v>104.75</v>
      </c>
      <c r="Q1429" t="str">
        <f t="shared" si="244"/>
        <v>publishing</v>
      </c>
      <c r="R1429" t="str">
        <f t="shared" si="245"/>
        <v>translations</v>
      </c>
      <c r="S1429" s="28">
        <f t="shared" si="246"/>
        <v>42601.643344907403</v>
      </c>
      <c r="T1429" s="28">
        <f t="shared" si="247"/>
        <v>42631.643344907403</v>
      </c>
      <c r="U1429">
        <f t="shared" si="248"/>
        <v>2016</v>
      </c>
      <c r="V1429" s="15">
        <f t="shared" si="249"/>
        <v>42601</v>
      </c>
      <c r="W1429" s="15">
        <f t="shared" si="250"/>
        <v>42631</v>
      </c>
      <c r="X1429" s="15">
        <v>42601</v>
      </c>
      <c r="Y1429" s="15">
        <v>42631</v>
      </c>
      <c r="Z1429" t="str">
        <f t="shared" si="251"/>
        <v>August</v>
      </c>
      <c r="AA1429" t="str">
        <f t="shared" si="252"/>
        <v>September</v>
      </c>
    </row>
    <row r="1430" spans="1:27" ht="45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14" t="s">
        <v>8221</v>
      </c>
      <c r="G1430" t="s">
        <v>8227</v>
      </c>
      <c r="H1430" t="s">
        <v>8249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242"/>
        <v>4.5</v>
      </c>
      <c r="P1430" s="6">
        <f t="shared" si="243"/>
        <v>15</v>
      </c>
      <c r="Q1430" t="str">
        <f t="shared" si="244"/>
        <v>publishing</v>
      </c>
      <c r="R1430" t="str">
        <f t="shared" si="245"/>
        <v>translations</v>
      </c>
      <c r="S1430" s="28">
        <f t="shared" si="246"/>
        <v>42432.171493055554</v>
      </c>
      <c r="T1430" s="28">
        <f t="shared" si="247"/>
        <v>42462.129826388882</v>
      </c>
      <c r="U1430">
        <f t="shared" si="248"/>
        <v>2016</v>
      </c>
      <c r="V1430" s="15">
        <f t="shared" si="249"/>
        <v>42432</v>
      </c>
      <c r="W1430" s="15">
        <f t="shared" si="250"/>
        <v>42462</v>
      </c>
      <c r="X1430" s="15">
        <v>42432</v>
      </c>
      <c r="Y1430" s="15">
        <v>42462</v>
      </c>
      <c r="Z1430" t="str">
        <f t="shared" si="251"/>
        <v>March</v>
      </c>
      <c r="AA1430" t="str">
        <f t="shared" si="252"/>
        <v>April</v>
      </c>
    </row>
    <row r="1431" spans="1:27" ht="30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14" t="s">
        <v>8221</v>
      </c>
      <c r="G1431" t="s">
        <v>8224</v>
      </c>
      <c r="H1431" t="s">
        <v>8246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242"/>
        <v>0</v>
      </c>
      <c r="P1431" s="6" t="e">
        <f t="shared" si="243"/>
        <v>#DIV/0!</v>
      </c>
      <c r="Q1431" t="str">
        <f t="shared" si="244"/>
        <v>publishing</v>
      </c>
      <c r="R1431" t="str">
        <f t="shared" si="245"/>
        <v>translations</v>
      </c>
      <c r="S1431" s="28">
        <f t="shared" si="246"/>
        <v>42073.852337962962</v>
      </c>
      <c r="T1431" s="28">
        <f t="shared" si="247"/>
        <v>42103.852337962962</v>
      </c>
      <c r="U1431">
        <f t="shared" si="248"/>
        <v>2015</v>
      </c>
      <c r="V1431" s="15">
        <f t="shared" si="249"/>
        <v>42073</v>
      </c>
      <c r="W1431" s="15">
        <f t="shared" si="250"/>
        <v>42103</v>
      </c>
      <c r="X1431" s="15">
        <v>42073</v>
      </c>
      <c r="Y1431" s="15">
        <v>42103</v>
      </c>
      <c r="Z1431" t="str">
        <f t="shared" si="251"/>
        <v>March</v>
      </c>
      <c r="AA1431" t="str">
        <f t="shared" si="252"/>
        <v>April</v>
      </c>
    </row>
    <row r="1432" spans="1:27" ht="45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14" t="s">
        <v>8221</v>
      </c>
      <c r="G1432" t="s">
        <v>8224</v>
      </c>
      <c r="H1432" t="s">
        <v>8246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242"/>
        <v>8.06</v>
      </c>
      <c r="P1432" s="6">
        <f t="shared" si="243"/>
        <v>80.599999999999994</v>
      </c>
      <c r="Q1432" t="str">
        <f t="shared" si="244"/>
        <v>publishing</v>
      </c>
      <c r="R1432" t="str">
        <f t="shared" si="245"/>
        <v>translations</v>
      </c>
      <c r="S1432" s="28">
        <f t="shared" si="246"/>
        <v>41961.605185185188</v>
      </c>
      <c r="T1432" s="28">
        <f t="shared" si="247"/>
        <v>41992.605185185188</v>
      </c>
      <c r="U1432">
        <f t="shared" si="248"/>
        <v>2014</v>
      </c>
      <c r="V1432" s="15">
        <f t="shared" si="249"/>
        <v>41961</v>
      </c>
      <c r="W1432" s="15">
        <f t="shared" si="250"/>
        <v>41992</v>
      </c>
      <c r="X1432" s="15">
        <v>41961</v>
      </c>
      <c r="Y1432" s="15">
        <v>41992</v>
      </c>
      <c r="Z1432" t="str">
        <f t="shared" si="251"/>
        <v>November</v>
      </c>
      <c r="AA1432" t="str">
        <f t="shared" si="252"/>
        <v>December</v>
      </c>
    </row>
    <row r="1433" spans="1:27" ht="45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14" t="s">
        <v>8221</v>
      </c>
      <c r="G1433" t="s">
        <v>8224</v>
      </c>
      <c r="H1433" t="s">
        <v>8246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242"/>
        <v>31.94705882352941</v>
      </c>
      <c r="P1433" s="6">
        <f t="shared" si="243"/>
        <v>115.55319148936171</v>
      </c>
      <c r="Q1433" t="str">
        <f t="shared" si="244"/>
        <v>publishing</v>
      </c>
      <c r="R1433" t="str">
        <f t="shared" si="245"/>
        <v>translations</v>
      </c>
      <c r="S1433" s="28">
        <f t="shared" si="246"/>
        <v>42304.002499999995</v>
      </c>
      <c r="T1433" s="28">
        <f t="shared" si="247"/>
        <v>42334.044166666667</v>
      </c>
      <c r="U1433">
        <f t="shared" si="248"/>
        <v>2015</v>
      </c>
      <c r="V1433" s="15">
        <f t="shared" si="249"/>
        <v>42304</v>
      </c>
      <c r="W1433" s="15">
        <f t="shared" si="250"/>
        <v>42334</v>
      </c>
      <c r="X1433" s="15">
        <v>42304</v>
      </c>
      <c r="Y1433" s="15">
        <v>42334</v>
      </c>
      <c r="Z1433" t="str">
        <f t="shared" si="251"/>
        <v>October</v>
      </c>
      <c r="AA1433" t="str">
        <f t="shared" si="252"/>
        <v>November</v>
      </c>
    </row>
    <row r="1434" spans="1:27" ht="45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14" t="s">
        <v>8221</v>
      </c>
      <c r="G1434" t="s">
        <v>8224</v>
      </c>
      <c r="H1434" t="s">
        <v>8246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242"/>
        <v>0</v>
      </c>
      <c r="P1434" s="6" t="e">
        <f t="shared" si="243"/>
        <v>#DIV/0!</v>
      </c>
      <c r="Q1434" t="str">
        <f t="shared" si="244"/>
        <v>publishing</v>
      </c>
      <c r="R1434" t="str">
        <f t="shared" si="245"/>
        <v>translations</v>
      </c>
      <c r="S1434" s="28">
        <f t="shared" si="246"/>
        <v>42175.572083333333</v>
      </c>
      <c r="T1434" s="28">
        <f t="shared" si="247"/>
        <v>42205.572083333333</v>
      </c>
      <c r="U1434">
        <f t="shared" si="248"/>
        <v>2015</v>
      </c>
      <c r="V1434" s="15">
        <f t="shared" si="249"/>
        <v>42175</v>
      </c>
      <c r="W1434" s="15">
        <f t="shared" si="250"/>
        <v>42205</v>
      </c>
      <c r="X1434" s="15">
        <v>42175</v>
      </c>
      <c r="Y1434" s="15">
        <v>42205</v>
      </c>
      <c r="Z1434" t="str">
        <f t="shared" si="251"/>
        <v>June</v>
      </c>
      <c r="AA1434" t="str">
        <f t="shared" si="252"/>
        <v>July</v>
      </c>
    </row>
    <row r="1435" spans="1:27" ht="45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14" t="s">
        <v>8221</v>
      </c>
      <c r="G1435" t="s">
        <v>8237</v>
      </c>
      <c r="H1435" t="s">
        <v>8249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242"/>
        <v>6.708333333333333</v>
      </c>
      <c r="P1435" s="6">
        <f t="shared" si="243"/>
        <v>80.5</v>
      </c>
      <c r="Q1435" t="str">
        <f t="shared" si="244"/>
        <v>publishing</v>
      </c>
      <c r="R1435" t="str">
        <f t="shared" si="245"/>
        <v>translations</v>
      </c>
      <c r="S1435" s="28">
        <f t="shared" si="246"/>
        <v>42673.417534722219</v>
      </c>
      <c r="T1435" s="28">
        <f t="shared" si="247"/>
        <v>42714.249999999993</v>
      </c>
      <c r="U1435">
        <f t="shared" si="248"/>
        <v>2016</v>
      </c>
      <c r="V1435" s="15">
        <f t="shared" si="249"/>
        <v>42673</v>
      </c>
      <c r="W1435" s="15">
        <f t="shared" si="250"/>
        <v>42714</v>
      </c>
      <c r="X1435" s="15">
        <v>42673</v>
      </c>
      <c r="Y1435" s="15">
        <v>42714</v>
      </c>
      <c r="Z1435" t="str">
        <f t="shared" si="251"/>
        <v>October</v>
      </c>
      <c r="AA1435" t="str">
        <f t="shared" si="252"/>
        <v>December</v>
      </c>
    </row>
    <row r="1436" spans="1:27" ht="45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14" t="s">
        <v>8221</v>
      </c>
      <c r="G1436" t="s">
        <v>8232</v>
      </c>
      <c r="H1436" t="s">
        <v>8253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242"/>
        <v>9.9878048780487809</v>
      </c>
      <c r="P1436" s="6">
        <f t="shared" si="243"/>
        <v>744.5454545454545</v>
      </c>
      <c r="Q1436" t="str">
        <f t="shared" si="244"/>
        <v>publishing</v>
      </c>
      <c r="R1436" t="str">
        <f t="shared" si="245"/>
        <v>translations</v>
      </c>
      <c r="S1436" s="28">
        <f t="shared" si="246"/>
        <v>42142.558773148143</v>
      </c>
      <c r="T1436" s="28">
        <f t="shared" si="247"/>
        <v>42163.416666666664</v>
      </c>
      <c r="U1436">
        <f t="shared" si="248"/>
        <v>2015</v>
      </c>
      <c r="V1436" s="15">
        <f t="shared" si="249"/>
        <v>42142</v>
      </c>
      <c r="W1436" s="15">
        <f t="shared" si="250"/>
        <v>42163</v>
      </c>
      <c r="X1436" s="15">
        <v>42142</v>
      </c>
      <c r="Y1436" s="15">
        <v>42163</v>
      </c>
      <c r="Z1436" t="str">
        <f t="shared" si="251"/>
        <v>May</v>
      </c>
      <c r="AA1436" t="str">
        <f t="shared" si="252"/>
        <v>June</v>
      </c>
    </row>
    <row r="1437" spans="1:27" ht="3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14" t="s">
        <v>8221</v>
      </c>
      <c r="G1437" t="s">
        <v>8237</v>
      </c>
      <c r="H1437" t="s">
        <v>8249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242"/>
        <v>0.1</v>
      </c>
      <c r="P1437" s="6">
        <f t="shared" si="243"/>
        <v>7.5</v>
      </c>
      <c r="Q1437" t="str">
        <f t="shared" si="244"/>
        <v>publishing</v>
      </c>
      <c r="R1437" t="str">
        <f t="shared" si="245"/>
        <v>translations</v>
      </c>
      <c r="S1437" s="28">
        <f t="shared" si="246"/>
        <v>42258.57199074074</v>
      </c>
      <c r="T1437" s="28">
        <f t="shared" si="247"/>
        <v>42288.57199074074</v>
      </c>
      <c r="U1437">
        <f t="shared" si="248"/>
        <v>2015</v>
      </c>
      <c r="V1437" s="15">
        <f t="shared" si="249"/>
        <v>42258</v>
      </c>
      <c r="W1437" s="15">
        <f t="shared" si="250"/>
        <v>42288</v>
      </c>
      <c r="X1437" s="15">
        <v>42258</v>
      </c>
      <c r="Y1437" s="15">
        <v>42288</v>
      </c>
      <c r="Z1437" t="str">
        <f t="shared" si="251"/>
        <v>September</v>
      </c>
      <c r="AA1437" t="str">
        <f t="shared" si="252"/>
        <v>October</v>
      </c>
    </row>
    <row r="1438" spans="1:27" ht="45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14" t="s">
        <v>8221</v>
      </c>
      <c r="G1438" t="s">
        <v>8236</v>
      </c>
      <c r="H1438" t="s">
        <v>8249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242"/>
        <v>0.77</v>
      </c>
      <c r="P1438" s="6">
        <f t="shared" si="243"/>
        <v>38.5</v>
      </c>
      <c r="Q1438" t="str">
        <f t="shared" si="244"/>
        <v>publishing</v>
      </c>
      <c r="R1438" t="str">
        <f t="shared" si="245"/>
        <v>translations</v>
      </c>
      <c r="S1438" s="28">
        <f t="shared" si="246"/>
        <v>42391.141863425924</v>
      </c>
      <c r="T1438" s="28">
        <f t="shared" si="247"/>
        <v>42421.141863425924</v>
      </c>
      <c r="U1438">
        <f t="shared" si="248"/>
        <v>2016</v>
      </c>
      <c r="V1438" s="15">
        <f t="shared" si="249"/>
        <v>42391</v>
      </c>
      <c r="W1438" s="15">
        <f t="shared" si="250"/>
        <v>42421</v>
      </c>
      <c r="X1438" s="15">
        <v>42391</v>
      </c>
      <c r="Y1438" s="15">
        <v>42421</v>
      </c>
      <c r="Z1438" t="str">
        <f t="shared" si="251"/>
        <v>January</v>
      </c>
      <c r="AA1438" t="str">
        <f t="shared" si="252"/>
        <v>February</v>
      </c>
    </row>
    <row r="1439" spans="1:27" ht="45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14" t="s">
        <v>8221</v>
      </c>
      <c r="G1439" t="s">
        <v>8224</v>
      </c>
      <c r="H1439" t="s">
        <v>8246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242"/>
        <v>26.900000000000002</v>
      </c>
      <c r="P1439" s="6">
        <f t="shared" si="243"/>
        <v>36.68181818181818</v>
      </c>
      <c r="Q1439" t="str">
        <f t="shared" si="244"/>
        <v>publishing</v>
      </c>
      <c r="R1439" t="str">
        <f t="shared" si="245"/>
        <v>translations</v>
      </c>
      <c r="S1439" s="28">
        <f t="shared" si="246"/>
        <v>41796.32336805555</v>
      </c>
      <c r="T1439" s="28">
        <f t="shared" si="247"/>
        <v>41832.999305555553</v>
      </c>
      <c r="U1439">
        <f t="shared" si="248"/>
        <v>2014</v>
      </c>
      <c r="V1439" s="15">
        <f t="shared" si="249"/>
        <v>41796</v>
      </c>
      <c r="W1439" s="15">
        <f t="shared" si="250"/>
        <v>41832</v>
      </c>
      <c r="X1439" s="15">
        <v>41796</v>
      </c>
      <c r="Y1439" s="15">
        <v>41832</v>
      </c>
      <c r="Z1439" t="str">
        <f t="shared" si="251"/>
        <v>June</v>
      </c>
      <c r="AA1439" t="str">
        <f t="shared" si="252"/>
        <v>July</v>
      </c>
    </row>
    <row r="1440" spans="1:27" ht="45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14" t="s">
        <v>8221</v>
      </c>
      <c r="G1440" t="s">
        <v>8232</v>
      </c>
      <c r="H1440" t="s">
        <v>8253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242"/>
        <v>3</v>
      </c>
      <c r="P1440" s="6">
        <f t="shared" si="243"/>
        <v>75</v>
      </c>
      <c r="Q1440" t="str">
        <f t="shared" si="244"/>
        <v>publishing</v>
      </c>
      <c r="R1440" t="str">
        <f t="shared" si="245"/>
        <v>translations</v>
      </c>
      <c r="S1440" s="28">
        <f t="shared" si="246"/>
        <v>42457.663182870368</v>
      </c>
      <c r="T1440" s="28">
        <f t="shared" si="247"/>
        <v>42487.371527777774</v>
      </c>
      <c r="U1440">
        <f t="shared" si="248"/>
        <v>2016</v>
      </c>
      <c r="V1440" s="15">
        <f t="shared" si="249"/>
        <v>42457</v>
      </c>
      <c r="W1440" s="15">
        <f t="shared" si="250"/>
        <v>42487</v>
      </c>
      <c r="X1440" s="15">
        <v>42457</v>
      </c>
      <c r="Y1440" s="15">
        <v>42487</v>
      </c>
      <c r="Z1440" t="str">
        <f t="shared" si="251"/>
        <v>March</v>
      </c>
      <c r="AA1440" t="str">
        <f t="shared" si="252"/>
        <v>April</v>
      </c>
    </row>
    <row r="1441" spans="1:27" ht="45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14" t="s">
        <v>8221</v>
      </c>
      <c r="G1441" t="s">
        <v>8229</v>
      </c>
      <c r="H1441" t="s">
        <v>8251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242"/>
        <v>6.6055045871559637</v>
      </c>
      <c r="P1441" s="6">
        <f t="shared" si="243"/>
        <v>30</v>
      </c>
      <c r="Q1441" t="str">
        <f t="shared" si="244"/>
        <v>publishing</v>
      </c>
      <c r="R1441" t="str">
        <f t="shared" si="245"/>
        <v>translations</v>
      </c>
      <c r="S1441" s="28">
        <f t="shared" si="246"/>
        <v>42040.621539351851</v>
      </c>
      <c r="T1441" s="28">
        <f t="shared" si="247"/>
        <v>42070.621539351851</v>
      </c>
      <c r="U1441">
        <f t="shared" si="248"/>
        <v>2015</v>
      </c>
      <c r="V1441" s="15">
        <f t="shared" si="249"/>
        <v>42040</v>
      </c>
      <c r="W1441" s="15">
        <f t="shared" si="250"/>
        <v>42070</v>
      </c>
      <c r="X1441" s="15">
        <v>42040</v>
      </c>
      <c r="Y1441" s="15">
        <v>42070</v>
      </c>
      <c r="Z1441" t="str">
        <f t="shared" si="251"/>
        <v>February</v>
      </c>
      <c r="AA1441" t="str">
        <f t="shared" si="252"/>
        <v>March</v>
      </c>
    </row>
    <row r="1442" spans="1:27" ht="45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14" t="s">
        <v>8221</v>
      </c>
      <c r="G1442" t="s">
        <v>8237</v>
      </c>
      <c r="H1442" t="s">
        <v>8249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242"/>
        <v>7.6923076923076927E-3</v>
      </c>
      <c r="P1442" s="6">
        <f t="shared" si="243"/>
        <v>1</v>
      </c>
      <c r="Q1442" t="str">
        <f t="shared" si="244"/>
        <v>publishing</v>
      </c>
      <c r="R1442" t="str">
        <f t="shared" si="245"/>
        <v>translations</v>
      </c>
      <c r="S1442" s="28">
        <f t="shared" si="246"/>
        <v>42486.540081018517</v>
      </c>
      <c r="T1442" s="28">
        <f t="shared" si="247"/>
        <v>42516.540081018517</v>
      </c>
      <c r="U1442">
        <f t="shared" si="248"/>
        <v>2016</v>
      </c>
      <c r="V1442" s="15">
        <f t="shared" si="249"/>
        <v>42486</v>
      </c>
      <c r="W1442" s="15">
        <f t="shared" si="250"/>
        <v>42516</v>
      </c>
      <c r="X1442" s="15">
        <v>42486</v>
      </c>
      <c r="Y1442" s="15">
        <v>42516</v>
      </c>
      <c r="Z1442" t="str">
        <f t="shared" si="251"/>
        <v>April</v>
      </c>
      <c r="AA1442" t="str">
        <f t="shared" si="252"/>
        <v>May</v>
      </c>
    </row>
    <row r="1443" spans="1:27" ht="45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14" t="s">
        <v>8221</v>
      </c>
      <c r="G1443" t="s">
        <v>8225</v>
      </c>
      <c r="H1443" t="s">
        <v>8247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242"/>
        <v>1.1222222222222222</v>
      </c>
      <c r="P1443" s="6">
        <f t="shared" si="243"/>
        <v>673.33333333333337</v>
      </c>
      <c r="Q1443" t="str">
        <f t="shared" si="244"/>
        <v>publishing</v>
      </c>
      <c r="R1443" t="str">
        <f t="shared" si="245"/>
        <v>translations</v>
      </c>
      <c r="S1443" s="28">
        <f t="shared" si="246"/>
        <v>42198.557511574072</v>
      </c>
      <c r="T1443" s="28">
        <f t="shared" si="247"/>
        <v>42258.557511574072</v>
      </c>
      <c r="U1443">
        <f t="shared" si="248"/>
        <v>2015</v>
      </c>
      <c r="V1443" s="15">
        <f t="shared" si="249"/>
        <v>42198</v>
      </c>
      <c r="W1443" s="15">
        <f t="shared" si="250"/>
        <v>42258</v>
      </c>
      <c r="X1443" s="15">
        <v>42198</v>
      </c>
      <c r="Y1443" s="15">
        <v>42258</v>
      </c>
      <c r="Z1443" t="str">
        <f t="shared" si="251"/>
        <v>July</v>
      </c>
      <c r="AA1443" t="str">
        <f t="shared" si="252"/>
        <v>September</v>
      </c>
    </row>
    <row r="1444" spans="1:27" ht="45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14" t="s">
        <v>8221</v>
      </c>
      <c r="G1444" t="s">
        <v>8224</v>
      </c>
      <c r="H1444" t="s">
        <v>8246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242"/>
        <v>0</v>
      </c>
      <c r="P1444" s="6" t="e">
        <f t="shared" si="243"/>
        <v>#DIV/0!</v>
      </c>
      <c r="Q1444" t="str">
        <f t="shared" si="244"/>
        <v>publishing</v>
      </c>
      <c r="R1444" t="str">
        <f t="shared" si="245"/>
        <v>translations</v>
      </c>
      <c r="S1444" s="28">
        <f t="shared" si="246"/>
        <v>42485.437013888884</v>
      </c>
      <c r="T1444" s="28">
        <f t="shared" si="247"/>
        <v>42515.437013888884</v>
      </c>
      <c r="U1444">
        <f t="shared" si="248"/>
        <v>2016</v>
      </c>
      <c r="V1444" s="15">
        <f t="shared" si="249"/>
        <v>42485</v>
      </c>
      <c r="W1444" s="15">
        <f t="shared" si="250"/>
        <v>42515</v>
      </c>
      <c r="X1444" s="15">
        <v>42485</v>
      </c>
      <c r="Y1444" s="15">
        <v>42515</v>
      </c>
      <c r="Z1444" t="str">
        <f t="shared" si="251"/>
        <v>April</v>
      </c>
      <c r="AA1444" t="str">
        <f t="shared" si="252"/>
        <v>May</v>
      </c>
    </row>
    <row r="1445" spans="1:27" ht="4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14" t="s">
        <v>8221</v>
      </c>
      <c r="G1445" t="s">
        <v>8230</v>
      </c>
      <c r="H1445" t="s">
        <v>8249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242"/>
        <v>0</v>
      </c>
      <c r="P1445" s="6" t="e">
        <f t="shared" si="243"/>
        <v>#DIV/0!</v>
      </c>
      <c r="Q1445" t="str">
        <f t="shared" si="244"/>
        <v>publishing</v>
      </c>
      <c r="R1445" t="str">
        <f t="shared" si="245"/>
        <v>translations</v>
      </c>
      <c r="S1445" s="28">
        <f t="shared" si="246"/>
        <v>42707.71769675926</v>
      </c>
      <c r="T1445" s="28">
        <f t="shared" si="247"/>
        <v>42737.71769675926</v>
      </c>
      <c r="U1445">
        <f t="shared" si="248"/>
        <v>2016</v>
      </c>
      <c r="V1445" s="15">
        <f t="shared" si="249"/>
        <v>42707</v>
      </c>
      <c r="W1445" s="15">
        <f t="shared" si="250"/>
        <v>42737</v>
      </c>
      <c r="X1445" s="15">
        <v>42707</v>
      </c>
      <c r="Y1445" s="15">
        <v>42737</v>
      </c>
      <c r="Z1445" t="str">
        <f t="shared" si="251"/>
        <v>December</v>
      </c>
      <c r="AA1445" t="str">
        <f t="shared" si="252"/>
        <v>January</v>
      </c>
    </row>
    <row r="1446" spans="1:27" ht="30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14" t="s">
        <v>8221</v>
      </c>
      <c r="G1446" t="s">
        <v>8236</v>
      </c>
      <c r="H1446" t="s">
        <v>8249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242"/>
        <v>0</v>
      </c>
      <c r="P1446" s="6" t="e">
        <f t="shared" si="243"/>
        <v>#DIV/0!</v>
      </c>
      <c r="Q1446" t="str">
        <f t="shared" si="244"/>
        <v>publishing</v>
      </c>
      <c r="R1446" t="str">
        <f t="shared" si="245"/>
        <v>translations</v>
      </c>
      <c r="S1446" s="28">
        <f t="shared" si="246"/>
        <v>42199.665069444447</v>
      </c>
      <c r="T1446" s="28">
        <f t="shared" si="247"/>
        <v>42259.665069444447</v>
      </c>
      <c r="U1446">
        <f t="shared" si="248"/>
        <v>2015</v>
      </c>
      <c r="V1446" s="15">
        <f t="shared" si="249"/>
        <v>42199</v>
      </c>
      <c r="W1446" s="15">
        <f t="shared" si="250"/>
        <v>42259</v>
      </c>
      <c r="X1446" s="15">
        <v>42199</v>
      </c>
      <c r="Y1446" s="15">
        <v>42259</v>
      </c>
      <c r="Z1446" t="str">
        <f t="shared" si="251"/>
        <v>July</v>
      </c>
      <c r="AA1446" t="str">
        <f t="shared" si="252"/>
        <v>September</v>
      </c>
    </row>
    <row r="1447" spans="1:27" ht="45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14" t="s">
        <v>8221</v>
      </c>
      <c r="G1447" t="s">
        <v>8236</v>
      </c>
      <c r="H1447" t="s">
        <v>8249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242"/>
        <v>0</v>
      </c>
      <c r="P1447" s="6" t="e">
        <f t="shared" si="243"/>
        <v>#DIV/0!</v>
      </c>
      <c r="Q1447" t="str">
        <f t="shared" si="244"/>
        <v>publishing</v>
      </c>
      <c r="R1447" t="str">
        <f t="shared" si="245"/>
        <v>translations</v>
      </c>
      <c r="S1447" s="28">
        <f t="shared" si="246"/>
        <v>42139.333969907406</v>
      </c>
      <c r="T1447" s="28">
        <f t="shared" si="247"/>
        <v>42169.333969907406</v>
      </c>
      <c r="U1447">
        <f t="shared" si="248"/>
        <v>2015</v>
      </c>
      <c r="V1447" s="15">
        <f t="shared" si="249"/>
        <v>42139</v>
      </c>
      <c r="W1447" s="15">
        <f t="shared" si="250"/>
        <v>42169</v>
      </c>
      <c r="X1447" s="15">
        <v>42139</v>
      </c>
      <c r="Y1447" s="15">
        <v>42169</v>
      </c>
      <c r="Z1447" t="str">
        <f t="shared" si="251"/>
        <v>May</v>
      </c>
      <c r="AA1447" t="str">
        <f t="shared" si="252"/>
        <v>June</v>
      </c>
    </row>
    <row r="1448" spans="1:27" ht="45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14" t="s">
        <v>8221</v>
      </c>
      <c r="G1448" t="s">
        <v>8237</v>
      </c>
      <c r="H1448" t="s">
        <v>8249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242"/>
        <v>0</v>
      </c>
      <c r="P1448" s="6" t="e">
        <f t="shared" si="243"/>
        <v>#DIV/0!</v>
      </c>
      <c r="Q1448" t="str">
        <f t="shared" si="244"/>
        <v>publishing</v>
      </c>
      <c r="R1448" t="str">
        <f t="shared" si="245"/>
        <v>translations</v>
      </c>
      <c r="S1448" s="28">
        <f t="shared" si="246"/>
        <v>42461.239328703705</v>
      </c>
      <c r="T1448" s="28">
        <f t="shared" si="247"/>
        <v>42481.239328703705</v>
      </c>
      <c r="U1448">
        <f t="shared" si="248"/>
        <v>2016</v>
      </c>
      <c r="V1448" s="15">
        <f t="shared" si="249"/>
        <v>42461</v>
      </c>
      <c r="W1448" s="15">
        <f t="shared" si="250"/>
        <v>42481</v>
      </c>
      <c r="X1448" s="15">
        <v>42461</v>
      </c>
      <c r="Y1448" s="15">
        <v>42481</v>
      </c>
      <c r="Z1448" t="str">
        <f t="shared" si="251"/>
        <v>April</v>
      </c>
      <c r="AA1448" t="str">
        <f t="shared" si="252"/>
        <v>April</v>
      </c>
    </row>
    <row r="1449" spans="1:27" ht="3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14" t="s">
        <v>8221</v>
      </c>
      <c r="G1449" t="s">
        <v>8224</v>
      </c>
      <c r="H1449" t="s">
        <v>8246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242"/>
        <v>1.4999999999999999E-2</v>
      </c>
      <c r="P1449" s="6">
        <f t="shared" si="243"/>
        <v>25</v>
      </c>
      <c r="Q1449" t="str">
        <f t="shared" si="244"/>
        <v>publishing</v>
      </c>
      <c r="R1449" t="str">
        <f t="shared" si="245"/>
        <v>translations</v>
      </c>
      <c r="S1449" s="28">
        <f t="shared" si="246"/>
        <v>42529.52238425926</v>
      </c>
      <c r="T1449" s="28">
        <f t="shared" si="247"/>
        <v>42559.52238425926</v>
      </c>
      <c r="U1449">
        <f t="shared" si="248"/>
        <v>2016</v>
      </c>
      <c r="V1449" s="15">
        <f t="shared" si="249"/>
        <v>42529</v>
      </c>
      <c r="W1449" s="15">
        <f t="shared" si="250"/>
        <v>42559</v>
      </c>
      <c r="X1449" s="15">
        <v>42529</v>
      </c>
      <c r="Y1449" s="15">
        <v>42559</v>
      </c>
      <c r="Z1449" t="str">
        <f t="shared" si="251"/>
        <v>June</v>
      </c>
      <c r="AA1449" t="str">
        <f t="shared" si="252"/>
        <v>July</v>
      </c>
    </row>
    <row r="1450" spans="1:27" ht="4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14" t="s">
        <v>8221</v>
      </c>
      <c r="G1450" t="s">
        <v>8226</v>
      </c>
      <c r="H1450" t="s">
        <v>8248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242"/>
        <v>0</v>
      </c>
      <c r="P1450" s="6" t="e">
        <f t="shared" si="243"/>
        <v>#DIV/0!</v>
      </c>
      <c r="Q1450" t="str">
        <f t="shared" si="244"/>
        <v>publishing</v>
      </c>
      <c r="R1450" t="str">
        <f t="shared" si="245"/>
        <v>translations</v>
      </c>
      <c r="S1450" s="28">
        <f t="shared" si="246"/>
        <v>42115.728217592587</v>
      </c>
      <c r="T1450" s="28">
        <f t="shared" si="247"/>
        <v>42146.017361111109</v>
      </c>
      <c r="U1450">
        <f t="shared" si="248"/>
        <v>2015</v>
      </c>
      <c r="V1450" s="15">
        <f t="shared" si="249"/>
        <v>42115</v>
      </c>
      <c r="W1450" s="15">
        <f t="shared" si="250"/>
        <v>42146</v>
      </c>
      <c r="X1450" s="15">
        <v>42115</v>
      </c>
      <c r="Y1450" s="15">
        <v>42146</v>
      </c>
      <c r="Z1450" t="str">
        <f t="shared" si="251"/>
        <v>April</v>
      </c>
      <c r="AA1450" t="str">
        <f t="shared" si="252"/>
        <v>May</v>
      </c>
    </row>
    <row r="1451" spans="1:27" ht="45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14" t="s">
        <v>8221</v>
      </c>
      <c r="G1451" t="s">
        <v>8224</v>
      </c>
      <c r="H1451" t="s">
        <v>8246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242"/>
        <v>0</v>
      </c>
      <c r="P1451" s="6" t="e">
        <f t="shared" si="243"/>
        <v>#DIV/0!</v>
      </c>
      <c r="Q1451" t="str">
        <f t="shared" si="244"/>
        <v>publishing</v>
      </c>
      <c r="R1451" t="str">
        <f t="shared" si="245"/>
        <v>translations</v>
      </c>
      <c r="S1451" s="28">
        <f t="shared" si="246"/>
        <v>42086.603067129625</v>
      </c>
      <c r="T1451" s="28">
        <f t="shared" si="247"/>
        <v>42134.603067129625</v>
      </c>
      <c r="U1451">
        <f t="shared" si="248"/>
        <v>2015</v>
      </c>
      <c r="V1451" s="15">
        <f t="shared" si="249"/>
        <v>42086</v>
      </c>
      <c r="W1451" s="15">
        <f t="shared" si="250"/>
        <v>42134</v>
      </c>
      <c r="X1451" s="15">
        <v>42086</v>
      </c>
      <c r="Y1451" s="15">
        <v>42134</v>
      </c>
      <c r="Z1451" t="str">
        <f t="shared" si="251"/>
        <v>March</v>
      </c>
      <c r="AA1451" t="str">
        <f t="shared" si="252"/>
        <v>May</v>
      </c>
    </row>
    <row r="1452" spans="1:27" ht="45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14" t="s">
        <v>8221</v>
      </c>
      <c r="G1452" t="s">
        <v>8224</v>
      </c>
      <c r="H1452" t="s">
        <v>8246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242"/>
        <v>1E-3</v>
      </c>
      <c r="P1452" s="6">
        <f t="shared" si="243"/>
        <v>1</v>
      </c>
      <c r="Q1452" t="str">
        <f t="shared" si="244"/>
        <v>publishing</v>
      </c>
      <c r="R1452" t="str">
        <f t="shared" si="245"/>
        <v>translations</v>
      </c>
      <c r="S1452" s="28">
        <f t="shared" si="246"/>
        <v>42389.962928240733</v>
      </c>
      <c r="T1452" s="28">
        <f t="shared" si="247"/>
        <v>42419.962928240733</v>
      </c>
      <c r="U1452">
        <f t="shared" si="248"/>
        <v>2016</v>
      </c>
      <c r="V1452" s="15">
        <f t="shared" si="249"/>
        <v>42389</v>
      </c>
      <c r="W1452" s="15">
        <f t="shared" si="250"/>
        <v>42419</v>
      </c>
      <c r="X1452" s="15">
        <v>42389</v>
      </c>
      <c r="Y1452" s="15">
        <v>42419</v>
      </c>
      <c r="Z1452" t="str">
        <f t="shared" si="251"/>
        <v>January</v>
      </c>
      <c r="AA1452" t="str">
        <f t="shared" si="252"/>
        <v>February</v>
      </c>
    </row>
    <row r="1453" spans="1:27" ht="3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14" t="s">
        <v>8220</v>
      </c>
      <c r="G1453" t="s">
        <v>8224</v>
      </c>
      <c r="H1453" t="s">
        <v>8246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242"/>
        <v>1.0554089709762533E-2</v>
      </c>
      <c r="P1453" s="6">
        <f t="shared" si="243"/>
        <v>1</v>
      </c>
      <c r="Q1453" t="str">
        <f t="shared" si="244"/>
        <v>publishing</v>
      </c>
      <c r="R1453" t="str">
        <f t="shared" si="245"/>
        <v>translations</v>
      </c>
      <c r="S1453" s="28">
        <f t="shared" si="246"/>
        <v>41931.75068287037</v>
      </c>
      <c r="T1453" s="28">
        <f t="shared" si="247"/>
        <v>41961.792349537034</v>
      </c>
      <c r="U1453">
        <f t="shared" si="248"/>
        <v>2014</v>
      </c>
      <c r="V1453" s="15">
        <f t="shared" si="249"/>
        <v>41931</v>
      </c>
      <c r="W1453" s="15">
        <f t="shared" si="250"/>
        <v>41961</v>
      </c>
      <c r="X1453" s="15">
        <v>41931</v>
      </c>
      <c r="Y1453" s="15">
        <v>41961</v>
      </c>
      <c r="Z1453" t="str">
        <f t="shared" si="251"/>
        <v>October</v>
      </c>
      <c r="AA1453" t="str">
        <f t="shared" si="252"/>
        <v>November</v>
      </c>
    </row>
    <row r="1454" spans="1:27" ht="30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14" t="s">
        <v>8220</v>
      </c>
      <c r="G1454" t="s">
        <v>8224</v>
      </c>
      <c r="H1454" t="s">
        <v>8246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242"/>
        <v>0</v>
      </c>
      <c r="P1454" s="6" t="e">
        <f t="shared" si="243"/>
        <v>#DIV/0!</v>
      </c>
      <c r="Q1454" t="str">
        <f t="shared" si="244"/>
        <v>publishing</v>
      </c>
      <c r="R1454" t="str">
        <f t="shared" si="245"/>
        <v>translations</v>
      </c>
      <c r="S1454" s="28">
        <f t="shared" si="246"/>
        <v>41818.494942129626</v>
      </c>
      <c r="T1454" s="28">
        <f t="shared" si="247"/>
        <v>41848.494942129626</v>
      </c>
      <c r="U1454">
        <f t="shared" si="248"/>
        <v>2014</v>
      </c>
      <c r="V1454" s="15">
        <f t="shared" si="249"/>
        <v>41818</v>
      </c>
      <c r="W1454" s="15">
        <f t="shared" si="250"/>
        <v>41848</v>
      </c>
      <c r="X1454" s="15">
        <v>41818</v>
      </c>
      <c r="Y1454" s="15">
        <v>41848</v>
      </c>
      <c r="Z1454" t="str">
        <f t="shared" si="251"/>
        <v>June</v>
      </c>
      <c r="AA1454" t="str">
        <f t="shared" si="252"/>
        <v>July</v>
      </c>
    </row>
    <row r="1455" spans="1:27" ht="45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14" t="s">
        <v>8220</v>
      </c>
      <c r="G1455" t="s">
        <v>8230</v>
      </c>
      <c r="H1455" t="s">
        <v>8249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242"/>
        <v>0</v>
      </c>
      <c r="P1455" s="6" t="e">
        <f t="shared" si="243"/>
        <v>#DIV/0!</v>
      </c>
      <c r="Q1455" t="str">
        <f t="shared" si="244"/>
        <v>publishing</v>
      </c>
      <c r="R1455" t="str">
        <f t="shared" si="245"/>
        <v>translations</v>
      </c>
      <c r="S1455" s="28">
        <f t="shared" si="246"/>
        <v>42795.487812499996</v>
      </c>
      <c r="T1455" s="28">
        <f t="shared" si="247"/>
        <v>42840.446145833332</v>
      </c>
      <c r="U1455">
        <f t="shared" si="248"/>
        <v>2017</v>
      </c>
      <c r="V1455" s="15">
        <f t="shared" si="249"/>
        <v>42795</v>
      </c>
      <c r="W1455" s="15">
        <f t="shared" si="250"/>
        <v>42840</v>
      </c>
      <c r="X1455" s="15">
        <v>42795</v>
      </c>
      <c r="Y1455" s="15">
        <v>42840</v>
      </c>
      <c r="Z1455" t="str">
        <f t="shared" si="251"/>
        <v>March</v>
      </c>
      <c r="AA1455" t="str">
        <f t="shared" si="252"/>
        <v>April</v>
      </c>
    </row>
    <row r="1456" spans="1:27" ht="45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14" t="s">
        <v>8220</v>
      </c>
      <c r="G1456" t="s">
        <v>8227</v>
      </c>
      <c r="H1456" t="s">
        <v>8249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242"/>
        <v>0.85714285714285721</v>
      </c>
      <c r="P1456" s="6">
        <f t="shared" si="243"/>
        <v>15</v>
      </c>
      <c r="Q1456" t="str">
        <f t="shared" si="244"/>
        <v>publishing</v>
      </c>
      <c r="R1456" t="str">
        <f t="shared" si="245"/>
        <v>translations</v>
      </c>
      <c r="S1456" s="28">
        <f t="shared" si="246"/>
        <v>42463.658333333333</v>
      </c>
      <c r="T1456" s="28">
        <f t="shared" si="247"/>
        <v>42484.707638888889</v>
      </c>
      <c r="U1456">
        <f t="shared" si="248"/>
        <v>2016</v>
      </c>
      <c r="V1456" s="15">
        <f t="shared" si="249"/>
        <v>42463</v>
      </c>
      <c r="W1456" s="15">
        <f t="shared" si="250"/>
        <v>42484</v>
      </c>
      <c r="X1456" s="15">
        <v>42463</v>
      </c>
      <c r="Y1456" s="15">
        <v>42484</v>
      </c>
      <c r="Z1456" t="str">
        <f t="shared" si="251"/>
        <v>April</v>
      </c>
      <c r="AA1456" t="str">
        <f t="shared" si="252"/>
        <v>April</v>
      </c>
    </row>
    <row r="1457" spans="1:27" ht="45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14" t="s">
        <v>8220</v>
      </c>
      <c r="G1457" t="s">
        <v>8224</v>
      </c>
      <c r="H1457" t="s">
        <v>8246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242"/>
        <v>10.5</v>
      </c>
      <c r="P1457" s="6">
        <f t="shared" si="243"/>
        <v>225</v>
      </c>
      <c r="Q1457" t="str">
        <f t="shared" si="244"/>
        <v>publishing</v>
      </c>
      <c r="R1457" t="str">
        <f t="shared" si="245"/>
        <v>translations</v>
      </c>
      <c r="S1457" s="28">
        <f t="shared" si="246"/>
        <v>41832.46435185185</v>
      </c>
      <c r="T1457" s="28">
        <f t="shared" si="247"/>
        <v>41887.360416666663</v>
      </c>
      <c r="U1457">
        <f t="shared" si="248"/>
        <v>2014</v>
      </c>
      <c r="V1457" s="15">
        <f t="shared" si="249"/>
        <v>41832</v>
      </c>
      <c r="W1457" s="15">
        <f t="shared" si="250"/>
        <v>41887</v>
      </c>
      <c r="X1457" s="15">
        <v>41832</v>
      </c>
      <c r="Y1457" s="15">
        <v>41887</v>
      </c>
      <c r="Z1457" t="str">
        <f t="shared" si="251"/>
        <v>July</v>
      </c>
      <c r="AA1457" t="str">
        <f t="shared" si="252"/>
        <v>September</v>
      </c>
    </row>
    <row r="1458" spans="1:27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14" t="s">
        <v>8220</v>
      </c>
      <c r="G1458" t="s">
        <v>8237</v>
      </c>
      <c r="H1458" t="s">
        <v>8249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242"/>
        <v>2.9000000000000004</v>
      </c>
      <c r="P1458" s="6">
        <f t="shared" si="243"/>
        <v>48.333333333333336</v>
      </c>
      <c r="Q1458" t="str">
        <f t="shared" si="244"/>
        <v>publishing</v>
      </c>
      <c r="R1458" t="str">
        <f t="shared" si="245"/>
        <v>translations</v>
      </c>
      <c r="S1458" s="28">
        <f t="shared" si="246"/>
        <v>42708.460243055553</v>
      </c>
      <c r="T1458" s="28">
        <f t="shared" si="247"/>
        <v>42738.460243055553</v>
      </c>
      <c r="U1458">
        <f t="shared" si="248"/>
        <v>2016</v>
      </c>
      <c r="V1458" s="15">
        <f t="shared" si="249"/>
        <v>42708</v>
      </c>
      <c r="W1458" s="15">
        <f t="shared" si="250"/>
        <v>42738</v>
      </c>
      <c r="X1458" s="15">
        <v>42708</v>
      </c>
      <c r="Y1458" s="15">
        <v>42738</v>
      </c>
      <c r="Z1458" t="str">
        <f t="shared" si="251"/>
        <v>December</v>
      </c>
      <c r="AA1458" t="str">
        <f t="shared" si="252"/>
        <v>January</v>
      </c>
    </row>
    <row r="1459" spans="1:27" ht="30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14" t="s">
        <v>8220</v>
      </c>
      <c r="G1459" t="s">
        <v>8224</v>
      </c>
      <c r="H1459" t="s">
        <v>8246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242"/>
        <v>0</v>
      </c>
      <c r="P1459" s="6" t="e">
        <f t="shared" si="243"/>
        <v>#DIV/0!</v>
      </c>
      <c r="Q1459" t="str">
        <f t="shared" si="244"/>
        <v>publishing</v>
      </c>
      <c r="R1459" t="str">
        <f t="shared" si="245"/>
        <v>translations</v>
      </c>
      <c r="S1459" s="28">
        <f t="shared" si="246"/>
        <v>42289.688009259255</v>
      </c>
      <c r="T1459" s="28">
        <f t="shared" si="247"/>
        <v>42319.729675925926</v>
      </c>
      <c r="U1459">
        <f t="shared" si="248"/>
        <v>2015</v>
      </c>
      <c r="V1459" s="15">
        <f t="shared" si="249"/>
        <v>42289</v>
      </c>
      <c r="W1459" s="15">
        <f t="shared" si="250"/>
        <v>42319</v>
      </c>
      <c r="X1459" s="15">
        <v>42289</v>
      </c>
      <c r="Y1459" s="15">
        <v>42319</v>
      </c>
      <c r="Z1459" t="str">
        <f t="shared" si="251"/>
        <v>October</v>
      </c>
      <c r="AA1459" t="str">
        <f t="shared" si="252"/>
        <v>November</v>
      </c>
    </row>
    <row r="1460" spans="1:27" ht="45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14" t="s">
        <v>8220</v>
      </c>
      <c r="G1460" t="s">
        <v>8224</v>
      </c>
      <c r="H1460" t="s">
        <v>8246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242"/>
        <v>0</v>
      </c>
      <c r="P1460" s="6" t="e">
        <f t="shared" si="243"/>
        <v>#DIV/0!</v>
      </c>
      <c r="Q1460" t="str">
        <f t="shared" si="244"/>
        <v>publishing</v>
      </c>
      <c r="R1460" t="str">
        <f t="shared" si="245"/>
        <v>translations</v>
      </c>
      <c r="S1460" s="28">
        <f t="shared" si="246"/>
        <v>41831.49722222222</v>
      </c>
      <c r="T1460" s="28">
        <f t="shared" si="247"/>
        <v>41861.958333333328</v>
      </c>
      <c r="U1460">
        <f t="shared" si="248"/>
        <v>2014</v>
      </c>
      <c r="V1460" s="15">
        <f t="shared" si="249"/>
        <v>41831</v>
      </c>
      <c r="W1460" s="15">
        <f t="shared" si="250"/>
        <v>41861</v>
      </c>
      <c r="X1460" s="15">
        <v>41831</v>
      </c>
      <c r="Y1460" s="15">
        <v>41861</v>
      </c>
      <c r="Z1460" t="str">
        <f t="shared" si="251"/>
        <v>July</v>
      </c>
      <c r="AA1460" t="str">
        <f t="shared" si="252"/>
        <v>August</v>
      </c>
    </row>
    <row r="1461" spans="1:27" ht="45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14" t="s">
        <v>8220</v>
      </c>
      <c r="G1461" t="s">
        <v>8232</v>
      </c>
      <c r="H1461" t="s">
        <v>8253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242"/>
        <v>0</v>
      </c>
      <c r="P1461" s="6" t="e">
        <f t="shared" si="243"/>
        <v>#DIV/0!</v>
      </c>
      <c r="Q1461" t="str">
        <f t="shared" si="244"/>
        <v>publishing</v>
      </c>
      <c r="R1461" t="str">
        <f t="shared" si="245"/>
        <v>translations</v>
      </c>
      <c r="S1461" s="28">
        <f t="shared" si="246"/>
        <v>42311.996481481481</v>
      </c>
      <c r="T1461" s="28">
        <f t="shared" si="247"/>
        <v>42340.517361111109</v>
      </c>
      <c r="U1461">
        <f t="shared" si="248"/>
        <v>2015</v>
      </c>
      <c r="V1461" s="15">
        <f t="shared" si="249"/>
        <v>42311</v>
      </c>
      <c r="W1461" s="15">
        <f t="shared" si="250"/>
        <v>42340</v>
      </c>
      <c r="X1461" s="15">
        <v>42311</v>
      </c>
      <c r="Y1461" s="15">
        <v>42340</v>
      </c>
      <c r="Z1461" t="str">
        <f t="shared" si="251"/>
        <v>November</v>
      </c>
      <c r="AA1461" t="str">
        <f t="shared" si="252"/>
        <v>December</v>
      </c>
    </row>
    <row r="1462" spans="1:27" ht="45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14" t="s">
        <v>8220</v>
      </c>
      <c r="G1462" t="s">
        <v>8224</v>
      </c>
      <c r="H1462" t="s">
        <v>8246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242"/>
        <v>0</v>
      </c>
      <c r="P1462" s="6" t="e">
        <f t="shared" si="243"/>
        <v>#DIV/0!</v>
      </c>
      <c r="Q1462" t="str">
        <f t="shared" si="244"/>
        <v>publishing</v>
      </c>
      <c r="R1462" t="str">
        <f t="shared" si="245"/>
        <v>translations</v>
      </c>
      <c r="S1462" s="28">
        <f t="shared" si="246"/>
        <v>41915.688634259255</v>
      </c>
      <c r="T1462" s="28">
        <f t="shared" si="247"/>
        <v>41973.781249999993</v>
      </c>
      <c r="U1462">
        <f t="shared" si="248"/>
        <v>2014</v>
      </c>
      <c r="V1462" s="15">
        <f t="shared" si="249"/>
        <v>41915</v>
      </c>
      <c r="W1462" s="15">
        <f t="shared" si="250"/>
        <v>41973</v>
      </c>
      <c r="X1462" s="15">
        <v>41915</v>
      </c>
      <c r="Y1462" s="15">
        <v>41973</v>
      </c>
      <c r="Z1462" t="str">
        <f t="shared" si="251"/>
        <v>October</v>
      </c>
      <c r="AA1462" t="str">
        <f t="shared" si="252"/>
        <v>November</v>
      </c>
    </row>
    <row r="1463" spans="1:27" ht="30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14" t="s">
        <v>8219</v>
      </c>
      <c r="G1463" t="s">
        <v>8224</v>
      </c>
      <c r="H1463" t="s">
        <v>8246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242"/>
        <v>101.24459999999999</v>
      </c>
      <c r="P1463" s="6">
        <f t="shared" si="243"/>
        <v>44.66673529411765</v>
      </c>
      <c r="Q1463" t="str">
        <f t="shared" si="244"/>
        <v>publishing</v>
      </c>
      <c r="R1463" t="str">
        <f t="shared" si="245"/>
        <v>radio &amp; podcasts</v>
      </c>
      <c r="S1463" s="28">
        <f t="shared" si="246"/>
        <v>41899.436967592592</v>
      </c>
      <c r="T1463" s="28">
        <f t="shared" si="247"/>
        <v>41932.791666666664</v>
      </c>
      <c r="U1463">
        <f t="shared" si="248"/>
        <v>2014</v>
      </c>
      <c r="V1463" s="15">
        <f t="shared" si="249"/>
        <v>41899</v>
      </c>
      <c r="W1463" s="15">
        <f t="shared" si="250"/>
        <v>41932</v>
      </c>
      <c r="X1463" s="15">
        <v>41899</v>
      </c>
      <c r="Y1463" s="15">
        <v>41932</v>
      </c>
      <c r="Z1463" t="str">
        <f t="shared" si="251"/>
        <v>September</v>
      </c>
      <c r="AA1463" t="str">
        <f t="shared" si="252"/>
        <v>October</v>
      </c>
    </row>
    <row r="1464" spans="1:27" ht="30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14" t="s">
        <v>8219</v>
      </c>
      <c r="G1464" t="s">
        <v>8224</v>
      </c>
      <c r="H1464" t="s">
        <v>8246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242"/>
        <v>108.5175</v>
      </c>
      <c r="P1464" s="6">
        <f t="shared" si="243"/>
        <v>28.937999999999999</v>
      </c>
      <c r="Q1464" t="str">
        <f t="shared" si="244"/>
        <v>publishing</v>
      </c>
      <c r="R1464" t="str">
        <f t="shared" si="245"/>
        <v>radio &amp; podcasts</v>
      </c>
      <c r="S1464" s="28">
        <f t="shared" si="246"/>
        <v>41344.454525462963</v>
      </c>
      <c r="T1464" s="28">
        <f t="shared" si="247"/>
        <v>41374.454525462963</v>
      </c>
      <c r="U1464">
        <f t="shared" si="248"/>
        <v>2013</v>
      </c>
      <c r="V1464" s="15">
        <f t="shared" si="249"/>
        <v>41344</v>
      </c>
      <c r="W1464" s="15">
        <f t="shared" si="250"/>
        <v>41374</v>
      </c>
      <c r="X1464" s="15">
        <v>41344</v>
      </c>
      <c r="Y1464" s="15">
        <v>41374</v>
      </c>
      <c r="Z1464" t="str">
        <f t="shared" si="251"/>
        <v>March</v>
      </c>
      <c r="AA1464" t="str">
        <f t="shared" si="252"/>
        <v>April</v>
      </c>
    </row>
    <row r="1465" spans="1:27" ht="45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14" t="s">
        <v>8219</v>
      </c>
      <c r="G1465" t="s">
        <v>8224</v>
      </c>
      <c r="H1465" t="s">
        <v>8246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242"/>
        <v>147.66666666666666</v>
      </c>
      <c r="P1465" s="6">
        <f t="shared" si="243"/>
        <v>35.44</v>
      </c>
      <c r="Q1465" t="str">
        <f t="shared" si="244"/>
        <v>publishing</v>
      </c>
      <c r="R1465" t="str">
        <f t="shared" si="245"/>
        <v>radio &amp; podcasts</v>
      </c>
      <c r="S1465" s="28">
        <f t="shared" si="246"/>
        <v>41326.702986111108</v>
      </c>
      <c r="T1465" s="28">
        <f t="shared" si="247"/>
        <v>41371.661319444444</v>
      </c>
      <c r="U1465">
        <f t="shared" si="248"/>
        <v>2013</v>
      </c>
      <c r="V1465" s="15">
        <f t="shared" si="249"/>
        <v>41326</v>
      </c>
      <c r="W1465" s="15">
        <f t="shared" si="250"/>
        <v>41371</v>
      </c>
      <c r="X1465" s="15">
        <v>41326</v>
      </c>
      <c r="Y1465" s="15">
        <v>41371</v>
      </c>
      <c r="Z1465" t="str">
        <f t="shared" si="251"/>
        <v>February</v>
      </c>
      <c r="AA1465" t="str">
        <f t="shared" si="252"/>
        <v>April</v>
      </c>
    </row>
    <row r="1466" spans="1:27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14" t="s">
        <v>8219</v>
      </c>
      <c r="G1466" t="s">
        <v>8224</v>
      </c>
      <c r="H1466" t="s">
        <v>8246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242"/>
        <v>163.19999999999999</v>
      </c>
      <c r="P1466" s="6">
        <f t="shared" si="243"/>
        <v>34.871794871794869</v>
      </c>
      <c r="Q1466" t="str">
        <f t="shared" si="244"/>
        <v>publishing</v>
      </c>
      <c r="R1466" t="str">
        <f t="shared" si="245"/>
        <v>radio &amp; podcasts</v>
      </c>
      <c r="S1466" s="28">
        <f t="shared" si="246"/>
        <v>41291.453217592592</v>
      </c>
      <c r="T1466" s="28">
        <f t="shared" si="247"/>
        <v>41321.453217592592</v>
      </c>
      <c r="U1466">
        <f t="shared" si="248"/>
        <v>2013</v>
      </c>
      <c r="V1466" s="15">
        <f t="shared" si="249"/>
        <v>41291</v>
      </c>
      <c r="W1466" s="15">
        <f t="shared" si="250"/>
        <v>41321</v>
      </c>
      <c r="X1466" s="15">
        <v>41291</v>
      </c>
      <c r="Y1466" s="15">
        <v>41321</v>
      </c>
      <c r="Z1466" t="str">
        <f t="shared" si="251"/>
        <v>January</v>
      </c>
      <c r="AA1466" t="str">
        <f t="shared" si="252"/>
        <v>February</v>
      </c>
    </row>
    <row r="1467" spans="1:27" ht="45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14" t="s">
        <v>8219</v>
      </c>
      <c r="G1467" t="s">
        <v>8224</v>
      </c>
      <c r="H1467" t="s">
        <v>8246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242"/>
        <v>456.41449999999998</v>
      </c>
      <c r="P1467" s="6">
        <f t="shared" si="243"/>
        <v>52.622732513451197</v>
      </c>
      <c r="Q1467" t="str">
        <f t="shared" si="244"/>
        <v>publishing</v>
      </c>
      <c r="R1467" t="str">
        <f t="shared" si="245"/>
        <v>radio &amp; podcasts</v>
      </c>
      <c r="S1467" s="28">
        <f t="shared" si="246"/>
        <v>40959.526064814811</v>
      </c>
      <c r="T1467" s="28">
        <f t="shared" si="247"/>
        <v>40989.916666666664</v>
      </c>
      <c r="U1467">
        <f t="shared" si="248"/>
        <v>2012</v>
      </c>
      <c r="V1467" s="15">
        <f t="shared" si="249"/>
        <v>40959</v>
      </c>
      <c r="W1467" s="15">
        <f t="shared" si="250"/>
        <v>40989</v>
      </c>
      <c r="X1467" s="15">
        <v>40959</v>
      </c>
      <c r="Y1467" s="15">
        <v>40989</v>
      </c>
      <c r="Z1467" t="str">
        <f t="shared" si="251"/>
        <v>February</v>
      </c>
      <c r="AA1467" t="str">
        <f t="shared" si="252"/>
        <v>March</v>
      </c>
    </row>
    <row r="1468" spans="1:27" ht="45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14" t="s">
        <v>8219</v>
      </c>
      <c r="G1468" t="s">
        <v>8224</v>
      </c>
      <c r="H1468" t="s">
        <v>8246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242"/>
        <v>107.87731249999999</v>
      </c>
      <c r="P1468" s="6">
        <f t="shared" si="243"/>
        <v>69.598266129032254</v>
      </c>
      <c r="Q1468" t="str">
        <f t="shared" si="244"/>
        <v>publishing</v>
      </c>
      <c r="R1468" t="str">
        <f t="shared" si="245"/>
        <v>radio &amp; podcasts</v>
      </c>
      <c r="S1468" s="28">
        <f t="shared" si="246"/>
        <v>42339.963726851849</v>
      </c>
      <c r="T1468" s="28">
        <f t="shared" si="247"/>
        <v>42380.999999999993</v>
      </c>
      <c r="U1468">
        <f t="shared" si="248"/>
        <v>2015</v>
      </c>
      <c r="V1468" s="15">
        <f t="shared" si="249"/>
        <v>42339</v>
      </c>
      <c r="W1468" s="15">
        <f t="shared" si="250"/>
        <v>42381</v>
      </c>
      <c r="X1468" s="15">
        <v>42339</v>
      </c>
      <c r="Y1468" s="15">
        <v>42381</v>
      </c>
      <c r="Z1468" t="str">
        <f t="shared" si="251"/>
        <v>December</v>
      </c>
      <c r="AA1468" t="str">
        <f t="shared" si="252"/>
        <v>January</v>
      </c>
    </row>
    <row r="1469" spans="1:27" ht="30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14" t="s">
        <v>8219</v>
      </c>
      <c r="G1469" t="s">
        <v>8224</v>
      </c>
      <c r="H1469" t="s">
        <v>8246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242"/>
        <v>115.08</v>
      </c>
      <c r="P1469" s="6">
        <f t="shared" si="243"/>
        <v>76.72</v>
      </c>
      <c r="Q1469" t="str">
        <f t="shared" si="244"/>
        <v>publishing</v>
      </c>
      <c r="R1469" t="str">
        <f t="shared" si="245"/>
        <v>radio &amp; podcasts</v>
      </c>
      <c r="S1469" s="28">
        <f t="shared" si="246"/>
        <v>40933.593576388885</v>
      </c>
      <c r="T1469" s="28">
        <f t="shared" si="247"/>
        <v>40993.55190972222</v>
      </c>
      <c r="U1469">
        <f t="shared" si="248"/>
        <v>2012</v>
      </c>
      <c r="V1469" s="15">
        <f t="shared" si="249"/>
        <v>40933</v>
      </c>
      <c r="W1469" s="15">
        <f t="shared" si="250"/>
        <v>40993</v>
      </c>
      <c r="X1469" s="15">
        <v>40933</v>
      </c>
      <c r="Y1469" s="15">
        <v>40993</v>
      </c>
      <c r="Z1469" t="str">
        <f t="shared" si="251"/>
        <v>January</v>
      </c>
      <c r="AA1469" t="str">
        <f t="shared" si="252"/>
        <v>March</v>
      </c>
    </row>
    <row r="1470" spans="1:27" ht="45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14" t="s">
        <v>8219</v>
      </c>
      <c r="G1470" t="s">
        <v>8224</v>
      </c>
      <c r="H1470" t="s">
        <v>8246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242"/>
        <v>102.36842105263158</v>
      </c>
      <c r="P1470" s="6">
        <f t="shared" si="243"/>
        <v>33.191126279863482</v>
      </c>
      <c r="Q1470" t="str">
        <f t="shared" si="244"/>
        <v>publishing</v>
      </c>
      <c r="R1470" t="str">
        <f t="shared" si="245"/>
        <v>radio &amp; podcasts</v>
      </c>
      <c r="S1470" s="28">
        <f t="shared" si="246"/>
        <v>40645.806122685179</v>
      </c>
      <c r="T1470" s="28">
        <f t="shared" si="247"/>
        <v>40705.806122685179</v>
      </c>
      <c r="U1470">
        <f t="shared" si="248"/>
        <v>2011</v>
      </c>
      <c r="V1470" s="15">
        <f t="shared" si="249"/>
        <v>40645</v>
      </c>
      <c r="W1470" s="15">
        <f t="shared" si="250"/>
        <v>40705</v>
      </c>
      <c r="X1470" s="15">
        <v>40645</v>
      </c>
      <c r="Y1470" s="15">
        <v>40705</v>
      </c>
      <c r="Z1470" t="str">
        <f t="shared" si="251"/>
        <v>April</v>
      </c>
      <c r="AA1470" t="str">
        <f t="shared" si="252"/>
        <v>June</v>
      </c>
    </row>
    <row r="1471" spans="1:27" ht="30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14" t="s">
        <v>8219</v>
      </c>
      <c r="G1471" t="s">
        <v>8224</v>
      </c>
      <c r="H1471" t="s">
        <v>8246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242"/>
        <v>108.42485875706214</v>
      </c>
      <c r="P1471" s="6">
        <f t="shared" si="243"/>
        <v>149.46417445482865</v>
      </c>
      <c r="Q1471" t="str">
        <f t="shared" si="244"/>
        <v>publishing</v>
      </c>
      <c r="R1471" t="str">
        <f t="shared" si="245"/>
        <v>radio &amp; podcasts</v>
      </c>
      <c r="S1471" s="28">
        <f t="shared" si="246"/>
        <v>41290.390150462961</v>
      </c>
      <c r="T1471" s="28">
        <f t="shared" si="247"/>
        <v>41320.390150462961</v>
      </c>
      <c r="U1471">
        <f t="shared" si="248"/>
        <v>2013</v>
      </c>
      <c r="V1471" s="15">
        <f t="shared" si="249"/>
        <v>41290</v>
      </c>
      <c r="W1471" s="15">
        <f t="shared" si="250"/>
        <v>41320</v>
      </c>
      <c r="X1471" s="15">
        <v>41290</v>
      </c>
      <c r="Y1471" s="15">
        <v>41320</v>
      </c>
      <c r="Z1471" t="str">
        <f t="shared" si="251"/>
        <v>January</v>
      </c>
      <c r="AA1471" t="str">
        <f t="shared" si="252"/>
        <v>February</v>
      </c>
    </row>
    <row r="1472" spans="1:27" ht="45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14" t="s">
        <v>8219</v>
      </c>
      <c r="G1472" t="s">
        <v>8224</v>
      </c>
      <c r="H1472" t="s">
        <v>8246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242"/>
        <v>125.13333333333334</v>
      </c>
      <c r="P1472" s="6">
        <f t="shared" si="243"/>
        <v>23.172839506172838</v>
      </c>
      <c r="Q1472" t="str">
        <f t="shared" si="244"/>
        <v>publishing</v>
      </c>
      <c r="R1472" t="str">
        <f t="shared" si="245"/>
        <v>radio &amp; podcasts</v>
      </c>
      <c r="S1472" s="28">
        <f t="shared" si="246"/>
        <v>41250.618784722217</v>
      </c>
      <c r="T1472" s="28">
        <f t="shared" si="247"/>
        <v>41271.618784722217</v>
      </c>
      <c r="U1472">
        <f t="shared" si="248"/>
        <v>2012</v>
      </c>
      <c r="V1472" s="15">
        <f t="shared" si="249"/>
        <v>41250</v>
      </c>
      <c r="W1472" s="15">
        <f t="shared" si="250"/>
        <v>41271</v>
      </c>
      <c r="X1472" s="15">
        <v>41250</v>
      </c>
      <c r="Y1472" s="15">
        <v>41271</v>
      </c>
      <c r="Z1472" t="str">
        <f t="shared" si="251"/>
        <v>December</v>
      </c>
      <c r="AA1472" t="str">
        <f t="shared" si="252"/>
        <v>December</v>
      </c>
    </row>
    <row r="1473" spans="1:27" ht="45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14" t="s">
        <v>8219</v>
      </c>
      <c r="G1473" t="s">
        <v>8224</v>
      </c>
      <c r="H1473" t="s">
        <v>8246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242"/>
        <v>103.840625</v>
      </c>
      <c r="P1473" s="6">
        <f t="shared" si="243"/>
        <v>96.877551020408163</v>
      </c>
      <c r="Q1473" t="str">
        <f t="shared" si="244"/>
        <v>publishing</v>
      </c>
      <c r="R1473" t="str">
        <f t="shared" si="245"/>
        <v>radio &amp; podcasts</v>
      </c>
      <c r="S1473" s="28">
        <f t="shared" si="246"/>
        <v>42073.749236111107</v>
      </c>
      <c r="T1473" s="28">
        <f t="shared" si="247"/>
        <v>42103.749236111107</v>
      </c>
      <c r="U1473">
        <f t="shared" si="248"/>
        <v>2015</v>
      </c>
      <c r="V1473" s="15">
        <f t="shared" si="249"/>
        <v>42073</v>
      </c>
      <c r="W1473" s="15">
        <f t="shared" si="250"/>
        <v>42103</v>
      </c>
      <c r="X1473" s="15">
        <v>42073</v>
      </c>
      <c r="Y1473" s="15">
        <v>42103</v>
      </c>
      <c r="Z1473" t="str">
        <f t="shared" si="251"/>
        <v>March</v>
      </c>
      <c r="AA1473" t="str">
        <f t="shared" si="252"/>
        <v>April</v>
      </c>
    </row>
    <row r="1474" spans="1:27" ht="45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14" t="s">
        <v>8219</v>
      </c>
      <c r="G1474" t="s">
        <v>8224</v>
      </c>
      <c r="H1474" t="s">
        <v>8246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ref="O1474:O1537" si="253">SUM(E1474/D1474)*100</f>
        <v>138.70400000000001</v>
      </c>
      <c r="P1474" s="6">
        <f t="shared" ref="P1474:P1537" si="254">SUM(E1474/L1474)</f>
        <v>103.20238095238095</v>
      </c>
      <c r="Q1474" t="str">
        <f t="shared" si="244"/>
        <v>publishing</v>
      </c>
      <c r="R1474" t="str">
        <f t="shared" si="245"/>
        <v>radio &amp; podcasts</v>
      </c>
      <c r="S1474" s="28">
        <f t="shared" si="246"/>
        <v>41533.33452546296</v>
      </c>
      <c r="T1474" s="28">
        <f t="shared" si="247"/>
        <v>41563.33452546296</v>
      </c>
      <c r="U1474">
        <f t="shared" si="248"/>
        <v>2013</v>
      </c>
      <c r="V1474" s="15">
        <f t="shared" si="249"/>
        <v>41533</v>
      </c>
      <c r="W1474" s="15">
        <f t="shared" si="250"/>
        <v>41563</v>
      </c>
      <c r="X1474" s="15">
        <v>41533</v>
      </c>
      <c r="Y1474" s="15">
        <v>41563</v>
      </c>
      <c r="Z1474" t="str">
        <f t="shared" si="251"/>
        <v>September</v>
      </c>
      <c r="AA1474" t="str">
        <f t="shared" si="252"/>
        <v>October</v>
      </c>
    </row>
    <row r="1475" spans="1:27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14" t="s">
        <v>8219</v>
      </c>
      <c r="G1475" t="s">
        <v>8224</v>
      </c>
      <c r="H1475" t="s">
        <v>8246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si="253"/>
        <v>120.51600000000001</v>
      </c>
      <c r="P1475" s="6">
        <f t="shared" si="254"/>
        <v>38.462553191489363</v>
      </c>
      <c r="Q1475" t="str">
        <f t="shared" ref="Q1475:Q1538" si="255">LEFT(N1475,FIND("/", N1475) - 1)</f>
        <v>publishing</v>
      </c>
      <c r="R1475" t="str">
        <f t="shared" ref="R1475:R1538" si="256">RIGHT(N1475,LEN(N1475) - FIND("/",N1475))</f>
        <v>radio &amp; podcasts</v>
      </c>
      <c r="S1475" s="28">
        <f t="shared" ref="S1475:S1538" si="257">(J1475/86400)+25569+(-5/24)</f>
        <v>40939.771284722221</v>
      </c>
      <c r="T1475" s="28">
        <f t="shared" ref="T1475:T1538" si="258">(I1475/86400)+25569+(-5/24)</f>
        <v>40969.771284722221</v>
      </c>
      <c r="U1475">
        <f t="shared" ref="U1475:U1538" si="259">YEAR(S1475)</f>
        <v>2012</v>
      </c>
      <c r="V1475" s="15">
        <f t="shared" ref="V1475:V1538" si="260">INT(S1475)</f>
        <v>40939</v>
      </c>
      <c r="W1475" s="15">
        <f t="shared" ref="W1475:W1538" si="261">INT(T1475)</f>
        <v>40969</v>
      </c>
      <c r="X1475" s="15">
        <v>40939</v>
      </c>
      <c r="Y1475" s="15">
        <v>40969</v>
      </c>
      <c r="Z1475" t="str">
        <f t="shared" ref="Z1475:Z1538" si="262">TEXT(V1475, "mmmm")</f>
        <v>January</v>
      </c>
      <c r="AA1475" t="str">
        <f t="shared" ref="AA1475:AA1538" si="263">TEXT(W1475, "mmmm")</f>
        <v>March</v>
      </c>
    </row>
    <row r="1476" spans="1:27" ht="45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14" t="s">
        <v>8219</v>
      </c>
      <c r="G1476" t="s">
        <v>8224</v>
      </c>
      <c r="H1476" t="s">
        <v>8246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253"/>
        <v>112.26666666666667</v>
      </c>
      <c r="P1476" s="6">
        <f t="shared" si="254"/>
        <v>44.315789473684212</v>
      </c>
      <c r="Q1476" t="str">
        <f t="shared" si="255"/>
        <v>publishing</v>
      </c>
      <c r="R1476" t="str">
        <f t="shared" si="256"/>
        <v>radio &amp; podcasts</v>
      </c>
      <c r="S1476" s="28">
        <f t="shared" si="257"/>
        <v>41500.519583333335</v>
      </c>
      <c r="T1476" s="28">
        <f t="shared" si="258"/>
        <v>41530.519583333335</v>
      </c>
      <c r="U1476">
        <f t="shared" si="259"/>
        <v>2013</v>
      </c>
      <c r="V1476" s="15">
        <f t="shared" si="260"/>
        <v>41500</v>
      </c>
      <c r="W1476" s="15">
        <f t="shared" si="261"/>
        <v>41530</v>
      </c>
      <c r="X1476" s="15">
        <v>41500</v>
      </c>
      <c r="Y1476" s="15">
        <v>41530</v>
      </c>
      <c r="Z1476" t="str">
        <f t="shared" si="262"/>
        <v>August</v>
      </c>
      <c r="AA1476" t="str">
        <f t="shared" si="263"/>
        <v>September</v>
      </c>
    </row>
    <row r="1477" spans="1:27" ht="45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14" t="s">
        <v>8219</v>
      </c>
      <c r="G1477" t="s">
        <v>8224</v>
      </c>
      <c r="H1477" t="s">
        <v>8246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253"/>
        <v>188.66966666666667</v>
      </c>
      <c r="P1477" s="6">
        <f t="shared" si="254"/>
        <v>64.173356009070289</v>
      </c>
      <c r="Q1477" t="str">
        <f t="shared" si="255"/>
        <v>publishing</v>
      </c>
      <c r="R1477" t="str">
        <f t="shared" si="256"/>
        <v>radio &amp; podcasts</v>
      </c>
      <c r="S1477" s="28">
        <f t="shared" si="257"/>
        <v>41960.514618055553</v>
      </c>
      <c r="T1477" s="28">
        <f t="shared" si="258"/>
        <v>41992.999305555553</v>
      </c>
      <c r="U1477">
        <f t="shared" si="259"/>
        <v>2014</v>
      </c>
      <c r="V1477" s="15">
        <f t="shared" si="260"/>
        <v>41960</v>
      </c>
      <c r="W1477" s="15">
        <f t="shared" si="261"/>
        <v>41992</v>
      </c>
      <c r="X1477" s="15">
        <v>41960</v>
      </c>
      <c r="Y1477" s="15">
        <v>41992</v>
      </c>
      <c r="Z1477" t="str">
        <f t="shared" si="262"/>
        <v>November</v>
      </c>
      <c r="AA1477" t="str">
        <f t="shared" si="263"/>
        <v>December</v>
      </c>
    </row>
    <row r="1478" spans="1:27" ht="30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14" t="s">
        <v>8219</v>
      </c>
      <c r="G1478" t="s">
        <v>8224</v>
      </c>
      <c r="H1478" t="s">
        <v>8246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253"/>
        <v>661.55466666666666</v>
      </c>
      <c r="P1478" s="6">
        <f t="shared" si="254"/>
        <v>43.333275109170302</v>
      </c>
      <c r="Q1478" t="str">
        <f t="shared" si="255"/>
        <v>publishing</v>
      </c>
      <c r="R1478" t="str">
        <f t="shared" si="256"/>
        <v>radio &amp; podcasts</v>
      </c>
      <c r="S1478" s="28">
        <f t="shared" si="257"/>
        <v>40765.833587962959</v>
      </c>
      <c r="T1478" s="28">
        <f t="shared" si="258"/>
        <v>40795.833587962959</v>
      </c>
      <c r="U1478">
        <f t="shared" si="259"/>
        <v>2011</v>
      </c>
      <c r="V1478" s="15">
        <f t="shared" si="260"/>
        <v>40765</v>
      </c>
      <c r="W1478" s="15">
        <f t="shared" si="261"/>
        <v>40795</v>
      </c>
      <c r="X1478" s="15">
        <v>40765</v>
      </c>
      <c r="Y1478" s="15">
        <v>40795</v>
      </c>
      <c r="Z1478" t="str">
        <f t="shared" si="262"/>
        <v>August</v>
      </c>
      <c r="AA1478" t="str">
        <f t="shared" si="263"/>
        <v>September</v>
      </c>
    </row>
    <row r="1479" spans="1:27" ht="45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14" t="s">
        <v>8219</v>
      </c>
      <c r="G1479" t="s">
        <v>8224</v>
      </c>
      <c r="H1479" t="s">
        <v>8246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253"/>
        <v>111.31</v>
      </c>
      <c r="P1479" s="6">
        <f t="shared" si="254"/>
        <v>90.495934959349597</v>
      </c>
      <c r="Q1479" t="str">
        <f t="shared" si="255"/>
        <v>publishing</v>
      </c>
      <c r="R1479" t="str">
        <f t="shared" si="256"/>
        <v>radio &amp; podcasts</v>
      </c>
      <c r="S1479" s="28">
        <f t="shared" si="257"/>
        <v>40840.407453703701</v>
      </c>
      <c r="T1479" s="28">
        <f t="shared" si="258"/>
        <v>40899.916666666664</v>
      </c>
      <c r="U1479">
        <f t="shared" si="259"/>
        <v>2011</v>
      </c>
      <c r="V1479" s="15">
        <f t="shared" si="260"/>
        <v>40840</v>
      </c>
      <c r="W1479" s="15">
        <f t="shared" si="261"/>
        <v>40899</v>
      </c>
      <c r="X1479" s="15">
        <v>40840</v>
      </c>
      <c r="Y1479" s="15">
        <v>40899</v>
      </c>
      <c r="Z1479" t="str">
        <f t="shared" si="262"/>
        <v>October</v>
      </c>
      <c r="AA1479" t="str">
        <f t="shared" si="263"/>
        <v>December</v>
      </c>
    </row>
    <row r="1480" spans="1:27" ht="45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14" t="s">
        <v>8219</v>
      </c>
      <c r="G1480" t="s">
        <v>8224</v>
      </c>
      <c r="H1480" t="s">
        <v>8246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253"/>
        <v>1181.6142199999999</v>
      </c>
      <c r="P1480" s="6">
        <f t="shared" si="254"/>
        <v>29.187190495010373</v>
      </c>
      <c r="Q1480" t="str">
        <f t="shared" si="255"/>
        <v>publishing</v>
      </c>
      <c r="R1480" t="str">
        <f t="shared" si="256"/>
        <v>radio &amp; podcasts</v>
      </c>
      <c r="S1480" s="28">
        <f t="shared" si="257"/>
        <v>41394.663344907407</v>
      </c>
      <c r="T1480" s="28">
        <f t="shared" si="258"/>
        <v>41408.663344907407</v>
      </c>
      <c r="U1480">
        <f t="shared" si="259"/>
        <v>2013</v>
      </c>
      <c r="V1480" s="15">
        <f t="shared" si="260"/>
        <v>41394</v>
      </c>
      <c r="W1480" s="15">
        <f t="shared" si="261"/>
        <v>41408</v>
      </c>
      <c r="X1480" s="15">
        <v>41394</v>
      </c>
      <c r="Y1480" s="15">
        <v>41408</v>
      </c>
      <c r="Z1480" t="str">
        <f t="shared" si="262"/>
        <v>April</v>
      </c>
      <c r="AA1480" t="str">
        <f t="shared" si="263"/>
        <v>May</v>
      </c>
    </row>
    <row r="1481" spans="1:27" ht="45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14" t="s">
        <v>8219</v>
      </c>
      <c r="G1481" t="s">
        <v>8224</v>
      </c>
      <c r="H1481" t="s">
        <v>8246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253"/>
        <v>137.375</v>
      </c>
      <c r="P1481" s="6">
        <f t="shared" si="254"/>
        <v>30.95774647887324</v>
      </c>
      <c r="Q1481" t="str">
        <f t="shared" si="255"/>
        <v>publishing</v>
      </c>
      <c r="R1481" t="str">
        <f t="shared" si="256"/>
        <v>radio &amp; podcasts</v>
      </c>
      <c r="S1481" s="28">
        <f t="shared" si="257"/>
        <v>41754.536909722221</v>
      </c>
      <c r="T1481" s="28">
        <f t="shared" si="258"/>
        <v>41768.957638888889</v>
      </c>
      <c r="U1481">
        <f t="shared" si="259"/>
        <v>2014</v>
      </c>
      <c r="V1481" s="15">
        <f t="shared" si="260"/>
        <v>41754</v>
      </c>
      <c r="W1481" s="15">
        <f t="shared" si="261"/>
        <v>41768</v>
      </c>
      <c r="X1481" s="15">
        <v>41754</v>
      </c>
      <c r="Y1481" s="15">
        <v>41768</v>
      </c>
      <c r="Z1481" t="str">
        <f t="shared" si="262"/>
        <v>April</v>
      </c>
      <c r="AA1481" t="str">
        <f t="shared" si="263"/>
        <v>May</v>
      </c>
    </row>
    <row r="1482" spans="1:27" ht="45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14" t="s">
        <v>8219</v>
      </c>
      <c r="G1482" t="s">
        <v>8224</v>
      </c>
      <c r="H1482" t="s">
        <v>8246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253"/>
        <v>117.04040000000001</v>
      </c>
      <c r="P1482" s="6">
        <f t="shared" si="254"/>
        <v>92.157795275590544</v>
      </c>
      <c r="Q1482" t="str">
        <f t="shared" si="255"/>
        <v>publishing</v>
      </c>
      <c r="R1482" t="str">
        <f t="shared" si="256"/>
        <v>radio &amp; podcasts</v>
      </c>
      <c r="S1482" s="28">
        <f t="shared" si="257"/>
        <v>41464.725682870368</v>
      </c>
      <c r="T1482" s="28">
        <f t="shared" si="258"/>
        <v>41481.5</v>
      </c>
      <c r="U1482">
        <f t="shared" si="259"/>
        <v>2013</v>
      </c>
      <c r="V1482" s="15">
        <f t="shared" si="260"/>
        <v>41464</v>
      </c>
      <c r="W1482" s="15">
        <f t="shared" si="261"/>
        <v>41481</v>
      </c>
      <c r="X1482" s="15">
        <v>41464</v>
      </c>
      <c r="Y1482" s="15">
        <v>41481</v>
      </c>
      <c r="Z1482" t="str">
        <f t="shared" si="262"/>
        <v>July</v>
      </c>
      <c r="AA1482" t="str">
        <f t="shared" si="263"/>
        <v>July</v>
      </c>
    </row>
    <row r="1483" spans="1:27" ht="45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14" t="s">
        <v>8221</v>
      </c>
      <c r="G1483" t="s">
        <v>8229</v>
      </c>
      <c r="H1483" t="s">
        <v>8251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253"/>
        <v>2.1</v>
      </c>
      <c r="P1483" s="6">
        <f t="shared" si="254"/>
        <v>17.5</v>
      </c>
      <c r="Q1483" t="str">
        <f t="shared" si="255"/>
        <v>publishing</v>
      </c>
      <c r="R1483" t="str">
        <f t="shared" si="256"/>
        <v>fiction</v>
      </c>
      <c r="S1483" s="28">
        <f t="shared" si="257"/>
        <v>41550.714641203704</v>
      </c>
      <c r="T1483" s="28">
        <f t="shared" si="258"/>
        <v>41580.714641203704</v>
      </c>
      <c r="U1483">
        <f t="shared" si="259"/>
        <v>2013</v>
      </c>
      <c r="V1483" s="15">
        <f t="shared" si="260"/>
        <v>41550</v>
      </c>
      <c r="W1483" s="15">
        <f t="shared" si="261"/>
        <v>41580</v>
      </c>
      <c r="X1483" s="15">
        <v>41550</v>
      </c>
      <c r="Y1483" s="15">
        <v>41580</v>
      </c>
      <c r="Z1483" t="str">
        <f t="shared" si="262"/>
        <v>October</v>
      </c>
      <c r="AA1483" t="str">
        <f t="shared" si="263"/>
        <v>November</v>
      </c>
    </row>
    <row r="1484" spans="1:27" ht="4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14" t="s">
        <v>8221</v>
      </c>
      <c r="G1484" t="s">
        <v>8224</v>
      </c>
      <c r="H1484" t="s">
        <v>8246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253"/>
        <v>0.1</v>
      </c>
      <c r="P1484" s="6">
        <f t="shared" si="254"/>
        <v>5</v>
      </c>
      <c r="Q1484" t="str">
        <f t="shared" si="255"/>
        <v>publishing</v>
      </c>
      <c r="R1484" t="str">
        <f t="shared" si="256"/>
        <v>fiction</v>
      </c>
      <c r="S1484" s="28">
        <f t="shared" si="257"/>
        <v>41136.649722222217</v>
      </c>
      <c r="T1484" s="28">
        <f t="shared" si="258"/>
        <v>41159.118750000001</v>
      </c>
      <c r="U1484">
        <f t="shared" si="259"/>
        <v>2012</v>
      </c>
      <c r="V1484" s="15">
        <f t="shared" si="260"/>
        <v>41136</v>
      </c>
      <c r="W1484" s="15">
        <f t="shared" si="261"/>
        <v>41159</v>
      </c>
      <c r="X1484" s="15">
        <v>41136</v>
      </c>
      <c r="Y1484" s="15">
        <v>41159</v>
      </c>
      <c r="Z1484" t="str">
        <f t="shared" si="262"/>
        <v>August</v>
      </c>
      <c r="AA1484" t="str">
        <f t="shared" si="263"/>
        <v>September</v>
      </c>
    </row>
    <row r="1485" spans="1:27" ht="45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14" t="s">
        <v>8221</v>
      </c>
      <c r="G1485" t="s">
        <v>8224</v>
      </c>
      <c r="H1485" t="s">
        <v>8246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253"/>
        <v>0.7142857142857143</v>
      </c>
      <c r="P1485" s="6">
        <f t="shared" si="254"/>
        <v>25</v>
      </c>
      <c r="Q1485" t="str">
        <f t="shared" si="255"/>
        <v>publishing</v>
      </c>
      <c r="R1485" t="str">
        <f t="shared" si="256"/>
        <v>fiction</v>
      </c>
      <c r="S1485" s="28">
        <f t="shared" si="257"/>
        <v>42547.984664351847</v>
      </c>
      <c r="T1485" s="28">
        <f t="shared" si="258"/>
        <v>42572.984664351847</v>
      </c>
      <c r="U1485">
        <f t="shared" si="259"/>
        <v>2016</v>
      </c>
      <c r="V1485" s="15">
        <f t="shared" si="260"/>
        <v>42547</v>
      </c>
      <c r="W1485" s="15">
        <f t="shared" si="261"/>
        <v>42572</v>
      </c>
      <c r="X1485" s="15">
        <v>42547</v>
      </c>
      <c r="Y1485" s="15">
        <v>42572</v>
      </c>
      <c r="Z1485" t="str">
        <f t="shared" si="262"/>
        <v>June</v>
      </c>
      <c r="AA1485" t="str">
        <f t="shared" si="263"/>
        <v>July</v>
      </c>
    </row>
    <row r="1486" spans="1:27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14" t="s">
        <v>8221</v>
      </c>
      <c r="G1486" t="s">
        <v>8224</v>
      </c>
      <c r="H1486" t="s">
        <v>8246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253"/>
        <v>0</v>
      </c>
      <c r="P1486" s="6" t="e">
        <f t="shared" si="254"/>
        <v>#DIV/0!</v>
      </c>
      <c r="Q1486" t="str">
        <f t="shared" si="255"/>
        <v>publishing</v>
      </c>
      <c r="R1486" t="str">
        <f t="shared" si="256"/>
        <v>fiction</v>
      </c>
      <c r="S1486" s="28">
        <f t="shared" si="257"/>
        <v>41052.992627314808</v>
      </c>
      <c r="T1486" s="28">
        <f t="shared" si="258"/>
        <v>41111.410416666666</v>
      </c>
      <c r="U1486">
        <f t="shared" si="259"/>
        <v>2012</v>
      </c>
      <c r="V1486" s="15">
        <f t="shared" si="260"/>
        <v>41052</v>
      </c>
      <c r="W1486" s="15">
        <f t="shared" si="261"/>
        <v>41111</v>
      </c>
      <c r="X1486" s="15">
        <v>41052</v>
      </c>
      <c r="Y1486" s="15">
        <v>41111</v>
      </c>
      <c r="Z1486" t="str">
        <f t="shared" si="262"/>
        <v>May</v>
      </c>
      <c r="AA1486" t="str">
        <f t="shared" si="263"/>
        <v>July</v>
      </c>
    </row>
    <row r="1487" spans="1:27" ht="45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14" t="s">
        <v>8221</v>
      </c>
      <c r="G1487" t="s">
        <v>8224</v>
      </c>
      <c r="H1487" t="s">
        <v>8246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253"/>
        <v>2.2388059701492535</v>
      </c>
      <c r="P1487" s="6">
        <f t="shared" si="254"/>
        <v>50</v>
      </c>
      <c r="Q1487" t="str">
        <f t="shared" si="255"/>
        <v>publishing</v>
      </c>
      <c r="R1487" t="str">
        <f t="shared" si="256"/>
        <v>fiction</v>
      </c>
      <c r="S1487" s="28">
        <f t="shared" si="257"/>
        <v>42130.587650462963</v>
      </c>
      <c r="T1487" s="28">
        <f t="shared" si="258"/>
        <v>42175.587650462963</v>
      </c>
      <c r="U1487">
        <f t="shared" si="259"/>
        <v>2015</v>
      </c>
      <c r="V1487" s="15">
        <f t="shared" si="260"/>
        <v>42130</v>
      </c>
      <c r="W1487" s="15">
        <f t="shared" si="261"/>
        <v>42175</v>
      </c>
      <c r="X1487" s="15">
        <v>42130</v>
      </c>
      <c r="Y1487" s="15">
        <v>42175</v>
      </c>
      <c r="Z1487" t="str">
        <f t="shared" si="262"/>
        <v>May</v>
      </c>
      <c r="AA1487" t="str">
        <f t="shared" si="263"/>
        <v>June</v>
      </c>
    </row>
    <row r="1488" spans="1:27" ht="45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14" t="s">
        <v>8221</v>
      </c>
      <c r="G1488" t="s">
        <v>8224</v>
      </c>
      <c r="H1488" t="s">
        <v>8246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253"/>
        <v>0.24</v>
      </c>
      <c r="P1488" s="6">
        <f t="shared" si="254"/>
        <v>16</v>
      </c>
      <c r="Q1488" t="str">
        <f t="shared" si="255"/>
        <v>publishing</v>
      </c>
      <c r="R1488" t="str">
        <f t="shared" si="256"/>
        <v>fiction</v>
      </c>
      <c r="S1488" s="28">
        <f t="shared" si="257"/>
        <v>42031.960196759253</v>
      </c>
      <c r="T1488" s="28">
        <f t="shared" si="258"/>
        <v>42061.960196759253</v>
      </c>
      <c r="U1488">
        <f t="shared" si="259"/>
        <v>2015</v>
      </c>
      <c r="V1488" s="15">
        <f t="shared" si="260"/>
        <v>42031</v>
      </c>
      <c r="W1488" s="15">
        <f t="shared" si="261"/>
        <v>42061</v>
      </c>
      <c r="X1488" s="15">
        <v>42031</v>
      </c>
      <c r="Y1488" s="15">
        <v>42061</v>
      </c>
      <c r="Z1488" t="str">
        <f t="shared" si="262"/>
        <v>January</v>
      </c>
      <c r="AA1488" t="str">
        <f t="shared" si="263"/>
        <v>February</v>
      </c>
    </row>
    <row r="1489" spans="1:27" ht="45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14" t="s">
        <v>8221</v>
      </c>
      <c r="G1489" t="s">
        <v>8224</v>
      </c>
      <c r="H1489" t="s">
        <v>8246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253"/>
        <v>0</v>
      </c>
      <c r="P1489" s="6" t="e">
        <f t="shared" si="254"/>
        <v>#DIV/0!</v>
      </c>
      <c r="Q1489" t="str">
        <f t="shared" si="255"/>
        <v>publishing</v>
      </c>
      <c r="R1489" t="str">
        <f t="shared" si="256"/>
        <v>fiction</v>
      </c>
      <c r="S1489" s="28">
        <f t="shared" si="257"/>
        <v>42554.709155092591</v>
      </c>
      <c r="T1489" s="28">
        <f t="shared" si="258"/>
        <v>42584.709155092591</v>
      </c>
      <c r="U1489">
        <f t="shared" si="259"/>
        <v>2016</v>
      </c>
      <c r="V1489" s="15">
        <f t="shared" si="260"/>
        <v>42554</v>
      </c>
      <c r="W1489" s="15">
        <f t="shared" si="261"/>
        <v>42584</v>
      </c>
      <c r="X1489" s="15">
        <v>42554</v>
      </c>
      <c r="Y1489" s="15">
        <v>42584</v>
      </c>
      <c r="Z1489" t="str">
        <f t="shared" si="262"/>
        <v>July</v>
      </c>
      <c r="AA1489" t="str">
        <f t="shared" si="263"/>
        <v>August</v>
      </c>
    </row>
    <row r="1490" spans="1:27" ht="45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14" t="s">
        <v>8221</v>
      </c>
      <c r="G1490" t="s">
        <v>8226</v>
      </c>
      <c r="H1490" t="s">
        <v>8248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253"/>
        <v>2.4</v>
      </c>
      <c r="P1490" s="6">
        <f t="shared" si="254"/>
        <v>60</v>
      </c>
      <c r="Q1490" t="str">
        <f t="shared" si="255"/>
        <v>publishing</v>
      </c>
      <c r="R1490" t="str">
        <f t="shared" si="256"/>
        <v>fiction</v>
      </c>
      <c r="S1490" s="28">
        <f t="shared" si="257"/>
        <v>41614.354861111111</v>
      </c>
      <c r="T1490" s="28">
        <f t="shared" si="258"/>
        <v>41644.354861111111</v>
      </c>
      <c r="U1490">
        <f t="shared" si="259"/>
        <v>2013</v>
      </c>
      <c r="V1490" s="15">
        <f t="shared" si="260"/>
        <v>41614</v>
      </c>
      <c r="W1490" s="15">
        <f t="shared" si="261"/>
        <v>41644</v>
      </c>
      <c r="X1490" s="15">
        <v>41614</v>
      </c>
      <c r="Y1490" s="15">
        <v>41644</v>
      </c>
      <c r="Z1490" t="str">
        <f t="shared" si="262"/>
        <v>December</v>
      </c>
      <c r="AA1490" t="str">
        <f t="shared" si="263"/>
        <v>January</v>
      </c>
    </row>
    <row r="1491" spans="1:27" ht="45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14" t="s">
        <v>8221</v>
      </c>
      <c r="G1491" t="s">
        <v>8224</v>
      </c>
      <c r="H1491" t="s">
        <v>8246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253"/>
        <v>0</v>
      </c>
      <c r="P1491" s="6" t="e">
        <f t="shared" si="254"/>
        <v>#DIV/0!</v>
      </c>
      <c r="Q1491" t="str">
        <f t="shared" si="255"/>
        <v>publishing</v>
      </c>
      <c r="R1491" t="str">
        <f t="shared" si="256"/>
        <v>fiction</v>
      </c>
      <c r="S1491" s="28">
        <f t="shared" si="257"/>
        <v>41198.403379629628</v>
      </c>
      <c r="T1491" s="28">
        <f t="shared" si="258"/>
        <v>41228.445046296292</v>
      </c>
      <c r="U1491">
        <f t="shared" si="259"/>
        <v>2012</v>
      </c>
      <c r="V1491" s="15">
        <f t="shared" si="260"/>
        <v>41198</v>
      </c>
      <c r="W1491" s="15">
        <f t="shared" si="261"/>
        <v>41228</v>
      </c>
      <c r="X1491" s="15">
        <v>41198</v>
      </c>
      <c r="Y1491" s="15">
        <v>41228</v>
      </c>
      <c r="Z1491" t="str">
        <f t="shared" si="262"/>
        <v>October</v>
      </c>
      <c r="AA1491" t="str">
        <f t="shared" si="263"/>
        <v>November</v>
      </c>
    </row>
    <row r="1492" spans="1:27" ht="45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14" t="s">
        <v>8221</v>
      </c>
      <c r="G1492" t="s">
        <v>8224</v>
      </c>
      <c r="H1492" t="s">
        <v>8246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253"/>
        <v>30.862068965517242</v>
      </c>
      <c r="P1492" s="6">
        <f t="shared" si="254"/>
        <v>47.10526315789474</v>
      </c>
      <c r="Q1492" t="str">
        <f t="shared" si="255"/>
        <v>publishing</v>
      </c>
      <c r="R1492" t="str">
        <f t="shared" si="256"/>
        <v>fiction</v>
      </c>
      <c r="S1492" s="28">
        <f t="shared" si="257"/>
        <v>41520.352708333332</v>
      </c>
      <c r="T1492" s="28">
        <f t="shared" si="258"/>
        <v>41549.352708333332</v>
      </c>
      <c r="U1492">
        <f t="shared" si="259"/>
        <v>2013</v>
      </c>
      <c r="V1492" s="15">
        <f t="shared" si="260"/>
        <v>41520</v>
      </c>
      <c r="W1492" s="15">
        <f t="shared" si="261"/>
        <v>41549</v>
      </c>
      <c r="X1492" s="15">
        <v>41520</v>
      </c>
      <c r="Y1492" s="15">
        <v>41549</v>
      </c>
      <c r="Z1492" t="str">
        <f t="shared" si="262"/>
        <v>September</v>
      </c>
      <c r="AA1492" t="str">
        <f t="shared" si="263"/>
        <v>October</v>
      </c>
    </row>
    <row r="1493" spans="1:27" ht="30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14" t="s">
        <v>8221</v>
      </c>
      <c r="G1493" t="s">
        <v>8224</v>
      </c>
      <c r="H1493" t="s">
        <v>8246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253"/>
        <v>8.3333333333333321</v>
      </c>
      <c r="P1493" s="6">
        <f t="shared" si="254"/>
        <v>100</v>
      </c>
      <c r="Q1493" t="str">
        <f t="shared" si="255"/>
        <v>publishing</v>
      </c>
      <c r="R1493" t="str">
        <f t="shared" si="256"/>
        <v>fiction</v>
      </c>
      <c r="S1493" s="28">
        <f t="shared" si="257"/>
        <v>41991.505127314813</v>
      </c>
      <c r="T1493" s="28">
        <f t="shared" si="258"/>
        <v>42050.443055555552</v>
      </c>
      <c r="U1493">
        <f t="shared" si="259"/>
        <v>2014</v>
      </c>
      <c r="V1493" s="15">
        <f t="shared" si="260"/>
        <v>41991</v>
      </c>
      <c r="W1493" s="15">
        <f t="shared" si="261"/>
        <v>42050</v>
      </c>
      <c r="X1493" s="15">
        <v>41991</v>
      </c>
      <c r="Y1493" s="15">
        <v>42050</v>
      </c>
      <c r="Z1493" t="str">
        <f t="shared" si="262"/>
        <v>December</v>
      </c>
      <c r="AA1493" t="str">
        <f t="shared" si="263"/>
        <v>February</v>
      </c>
    </row>
    <row r="1494" spans="1:27" ht="45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14" t="s">
        <v>8221</v>
      </c>
      <c r="G1494" t="s">
        <v>8224</v>
      </c>
      <c r="H1494" t="s">
        <v>8246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253"/>
        <v>0.75</v>
      </c>
      <c r="P1494" s="6">
        <f t="shared" si="254"/>
        <v>15</v>
      </c>
      <c r="Q1494" t="str">
        <f t="shared" si="255"/>
        <v>publishing</v>
      </c>
      <c r="R1494" t="str">
        <f t="shared" si="256"/>
        <v>fiction</v>
      </c>
      <c r="S1494" s="28">
        <f t="shared" si="257"/>
        <v>40682.676458333335</v>
      </c>
      <c r="T1494" s="28">
        <f t="shared" si="258"/>
        <v>40712.676458333335</v>
      </c>
      <c r="U1494">
        <f t="shared" si="259"/>
        <v>2011</v>
      </c>
      <c r="V1494" s="15">
        <f t="shared" si="260"/>
        <v>40682</v>
      </c>
      <c r="W1494" s="15">
        <f t="shared" si="261"/>
        <v>40712</v>
      </c>
      <c r="X1494" s="15">
        <v>40682</v>
      </c>
      <c r="Y1494" s="15">
        <v>40712</v>
      </c>
      <c r="Z1494" t="str">
        <f t="shared" si="262"/>
        <v>May</v>
      </c>
      <c r="AA1494" t="str">
        <f t="shared" si="263"/>
        <v>June</v>
      </c>
    </row>
    <row r="1495" spans="1:27" ht="30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14" t="s">
        <v>8221</v>
      </c>
      <c r="G1495" t="s">
        <v>8224</v>
      </c>
      <c r="H1495" t="s">
        <v>8246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253"/>
        <v>0</v>
      </c>
      <c r="P1495" s="6" t="e">
        <f t="shared" si="254"/>
        <v>#DIV/0!</v>
      </c>
      <c r="Q1495" t="str">
        <f t="shared" si="255"/>
        <v>publishing</v>
      </c>
      <c r="R1495" t="str">
        <f t="shared" si="256"/>
        <v>fiction</v>
      </c>
      <c r="S1495" s="28">
        <f t="shared" si="257"/>
        <v>41411.658275462956</v>
      </c>
      <c r="T1495" s="28">
        <f t="shared" si="258"/>
        <v>41441.658275462956</v>
      </c>
      <c r="U1495">
        <f t="shared" si="259"/>
        <v>2013</v>
      </c>
      <c r="V1495" s="15">
        <f t="shared" si="260"/>
        <v>41411</v>
      </c>
      <c r="W1495" s="15">
        <f t="shared" si="261"/>
        <v>41441</v>
      </c>
      <c r="X1495" s="15">
        <v>41411</v>
      </c>
      <c r="Y1495" s="15">
        <v>41441</v>
      </c>
      <c r="Z1495" t="str">
        <f t="shared" si="262"/>
        <v>May</v>
      </c>
      <c r="AA1495" t="str">
        <f t="shared" si="263"/>
        <v>June</v>
      </c>
    </row>
    <row r="1496" spans="1:27" ht="45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14" t="s">
        <v>8221</v>
      </c>
      <c r="G1496" t="s">
        <v>8224</v>
      </c>
      <c r="H1496" t="s">
        <v>8246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253"/>
        <v>8.9</v>
      </c>
      <c r="P1496" s="6">
        <f t="shared" si="254"/>
        <v>40.454545454545453</v>
      </c>
      <c r="Q1496" t="str">
        <f t="shared" si="255"/>
        <v>publishing</v>
      </c>
      <c r="R1496" t="str">
        <f t="shared" si="256"/>
        <v>fiction</v>
      </c>
      <c r="S1496" s="28">
        <f t="shared" si="257"/>
        <v>42067.514039351845</v>
      </c>
      <c r="T1496" s="28">
        <f t="shared" si="258"/>
        <v>42097.443055555552</v>
      </c>
      <c r="U1496">
        <f t="shared" si="259"/>
        <v>2015</v>
      </c>
      <c r="V1496" s="15">
        <f t="shared" si="260"/>
        <v>42067</v>
      </c>
      <c r="W1496" s="15">
        <f t="shared" si="261"/>
        <v>42097</v>
      </c>
      <c r="X1496" s="15">
        <v>42067</v>
      </c>
      <c r="Y1496" s="15">
        <v>42097</v>
      </c>
      <c r="Z1496" t="str">
        <f t="shared" si="262"/>
        <v>March</v>
      </c>
      <c r="AA1496" t="str">
        <f t="shared" si="263"/>
        <v>April</v>
      </c>
    </row>
    <row r="1497" spans="1:27" ht="30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14" t="s">
        <v>8221</v>
      </c>
      <c r="G1497" t="s">
        <v>8224</v>
      </c>
      <c r="H1497" t="s">
        <v>8246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253"/>
        <v>0</v>
      </c>
      <c r="P1497" s="6" t="e">
        <f t="shared" si="254"/>
        <v>#DIV/0!</v>
      </c>
      <c r="Q1497" t="str">
        <f t="shared" si="255"/>
        <v>publishing</v>
      </c>
      <c r="R1497" t="str">
        <f t="shared" si="256"/>
        <v>fiction</v>
      </c>
      <c r="S1497" s="28">
        <f t="shared" si="257"/>
        <v>40752.581377314811</v>
      </c>
      <c r="T1497" s="28">
        <f t="shared" si="258"/>
        <v>40782.581377314811</v>
      </c>
      <c r="U1497">
        <f t="shared" si="259"/>
        <v>2011</v>
      </c>
      <c r="V1497" s="15">
        <f t="shared" si="260"/>
        <v>40752</v>
      </c>
      <c r="W1497" s="15">
        <f t="shared" si="261"/>
        <v>40782</v>
      </c>
      <c r="X1497" s="15">
        <v>40752</v>
      </c>
      <c r="Y1497" s="15">
        <v>40782</v>
      </c>
      <c r="Z1497" t="str">
        <f t="shared" si="262"/>
        <v>July</v>
      </c>
      <c r="AA1497" t="str">
        <f t="shared" si="263"/>
        <v>August</v>
      </c>
    </row>
    <row r="1498" spans="1:27" ht="45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14" t="s">
        <v>8221</v>
      </c>
      <c r="G1498" t="s">
        <v>8224</v>
      </c>
      <c r="H1498" t="s">
        <v>8246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253"/>
        <v>0</v>
      </c>
      <c r="P1498" s="6" t="e">
        <f t="shared" si="254"/>
        <v>#DIV/0!</v>
      </c>
      <c r="Q1498" t="str">
        <f t="shared" si="255"/>
        <v>publishing</v>
      </c>
      <c r="R1498" t="str">
        <f t="shared" si="256"/>
        <v>fiction</v>
      </c>
      <c r="S1498" s="28">
        <f t="shared" si="257"/>
        <v>41838.266886574071</v>
      </c>
      <c r="T1498" s="28">
        <f t="shared" si="258"/>
        <v>41898.266886574071</v>
      </c>
      <c r="U1498">
        <f t="shared" si="259"/>
        <v>2014</v>
      </c>
      <c r="V1498" s="15">
        <f t="shared" si="260"/>
        <v>41838</v>
      </c>
      <c r="W1498" s="15">
        <f t="shared" si="261"/>
        <v>41898</v>
      </c>
      <c r="X1498" s="15">
        <v>41838</v>
      </c>
      <c r="Y1498" s="15">
        <v>41898</v>
      </c>
      <c r="Z1498" t="str">
        <f t="shared" si="262"/>
        <v>July</v>
      </c>
      <c r="AA1498" t="str">
        <f t="shared" si="263"/>
        <v>September</v>
      </c>
    </row>
    <row r="1499" spans="1:27" ht="45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14" t="s">
        <v>8221</v>
      </c>
      <c r="G1499" t="s">
        <v>8224</v>
      </c>
      <c r="H1499" t="s">
        <v>8246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253"/>
        <v>6.6666666666666671E-3</v>
      </c>
      <c r="P1499" s="6">
        <f t="shared" si="254"/>
        <v>1</v>
      </c>
      <c r="Q1499" t="str">
        <f t="shared" si="255"/>
        <v>publishing</v>
      </c>
      <c r="R1499" t="str">
        <f t="shared" si="256"/>
        <v>fiction</v>
      </c>
      <c r="S1499" s="28">
        <f t="shared" si="257"/>
        <v>41444.434282407405</v>
      </c>
      <c r="T1499" s="28">
        <f t="shared" si="258"/>
        <v>41486.613194444442</v>
      </c>
      <c r="U1499">
        <f t="shared" si="259"/>
        <v>2013</v>
      </c>
      <c r="V1499" s="15">
        <f t="shared" si="260"/>
        <v>41444</v>
      </c>
      <c r="W1499" s="15">
        <f t="shared" si="261"/>
        <v>41486</v>
      </c>
      <c r="X1499" s="15">
        <v>41444</v>
      </c>
      <c r="Y1499" s="15">
        <v>41486</v>
      </c>
      <c r="Z1499" t="str">
        <f t="shared" si="262"/>
        <v>June</v>
      </c>
      <c r="AA1499" t="str">
        <f t="shared" si="263"/>
        <v>July</v>
      </c>
    </row>
    <row r="1500" spans="1:27" ht="45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14" t="s">
        <v>8221</v>
      </c>
      <c r="G1500" t="s">
        <v>8224</v>
      </c>
      <c r="H1500" t="s">
        <v>8246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253"/>
        <v>1.9</v>
      </c>
      <c r="P1500" s="6">
        <f t="shared" si="254"/>
        <v>19</v>
      </c>
      <c r="Q1500" t="str">
        <f t="shared" si="255"/>
        <v>publishing</v>
      </c>
      <c r="R1500" t="str">
        <f t="shared" si="256"/>
        <v>fiction</v>
      </c>
      <c r="S1500" s="28">
        <f t="shared" si="257"/>
        <v>41840.775208333333</v>
      </c>
      <c r="T1500" s="28">
        <f t="shared" si="258"/>
        <v>41885.775208333333</v>
      </c>
      <c r="U1500">
        <f t="shared" si="259"/>
        <v>2014</v>
      </c>
      <c r="V1500" s="15">
        <f t="shared" si="260"/>
        <v>41840</v>
      </c>
      <c r="W1500" s="15">
        <f t="shared" si="261"/>
        <v>41885</v>
      </c>
      <c r="X1500" s="15">
        <v>41840</v>
      </c>
      <c r="Y1500" s="15">
        <v>41885</v>
      </c>
      <c r="Z1500" t="str">
        <f t="shared" si="262"/>
        <v>July</v>
      </c>
      <c r="AA1500" t="str">
        <f t="shared" si="263"/>
        <v>September</v>
      </c>
    </row>
    <row r="1501" spans="1:27" ht="45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14" t="s">
        <v>8221</v>
      </c>
      <c r="G1501" t="s">
        <v>8224</v>
      </c>
      <c r="H1501" t="s">
        <v>8246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253"/>
        <v>0.25</v>
      </c>
      <c r="P1501" s="6">
        <f t="shared" si="254"/>
        <v>5</v>
      </c>
      <c r="Q1501" t="str">
        <f t="shared" si="255"/>
        <v>publishing</v>
      </c>
      <c r="R1501" t="str">
        <f t="shared" si="256"/>
        <v>fiction</v>
      </c>
      <c r="S1501" s="28">
        <f t="shared" si="257"/>
        <v>42526.798993055556</v>
      </c>
      <c r="T1501" s="28">
        <f t="shared" si="258"/>
        <v>42586.798993055556</v>
      </c>
      <c r="U1501">
        <f t="shared" si="259"/>
        <v>2016</v>
      </c>
      <c r="V1501" s="15">
        <f t="shared" si="260"/>
        <v>42526</v>
      </c>
      <c r="W1501" s="15">
        <f t="shared" si="261"/>
        <v>42586</v>
      </c>
      <c r="X1501" s="15">
        <v>42526</v>
      </c>
      <c r="Y1501" s="15">
        <v>42586</v>
      </c>
      <c r="Z1501" t="str">
        <f t="shared" si="262"/>
        <v>June</v>
      </c>
      <c r="AA1501" t="str">
        <f t="shared" si="263"/>
        <v>August</v>
      </c>
    </row>
    <row r="1502" spans="1:27" ht="45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14" t="s">
        <v>8221</v>
      </c>
      <c r="G1502" t="s">
        <v>8224</v>
      </c>
      <c r="H1502" t="s">
        <v>8246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253"/>
        <v>25.035714285714285</v>
      </c>
      <c r="P1502" s="6">
        <f t="shared" si="254"/>
        <v>46.733333333333334</v>
      </c>
      <c r="Q1502" t="str">
        <f t="shared" si="255"/>
        <v>publishing</v>
      </c>
      <c r="R1502" t="str">
        <f t="shared" si="256"/>
        <v>fiction</v>
      </c>
      <c r="S1502" s="28">
        <f t="shared" si="257"/>
        <v>41365.69626157407</v>
      </c>
      <c r="T1502" s="28">
        <f t="shared" si="258"/>
        <v>41395.69626157407</v>
      </c>
      <c r="U1502">
        <f t="shared" si="259"/>
        <v>2013</v>
      </c>
      <c r="V1502" s="15">
        <f t="shared" si="260"/>
        <v>41365</v>
      </c>
      <c r="W1502" s="15">
        <f t="shared" si="261"/>
        <v>41395</v>
      </c>
      <c r="X1502" s="15">
        <v>41365</v>
      </c>
      <c r="Y1502" s="15">
        <v>41395</v>
      </c>
      <c r="Z1502" t="str">
        <f t="shared" si="262"/>
        <v>April</v>
      </c>
      <c r="AA1502" t="str">
        <f t="shared" si="263"/>
        <v>May</v>
      </c>
    </row>
    <row r="1503" spans="1:27" ht="30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14" t="s">
        <v>8219</v>
      </c>
      <c r="G1503" t="s">
        <v>8229</v>
      </c>
      <c r="H1503" t="s">
        <v>8251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253"/>
        <v>166.33076923076925</v>
      </c>
      <c r="P1503" s="6">
        <f t="shared" si="254"/>
        <v>97.731073446327684</v>
      </c>
      <c r="Q1503" t="str">
        <f t="shared" si="255"/>
        <v>photography</v>
      </c>
      <c r="R1503" t="str">
        <f t="shared" si="256"/>
        <v>photobooks</v>
      </c>
      <c r="S1503" s="28">
        <f t="shared" si="257"/>
        <v>42163.3752662037</v>
      </c>
      <c r="T1503" s="28">
        <f t="shared" si="258"/>
        <v>42193.3752662037</v>
      </c>
      <c r="U1503">
        <f t="shared" si="259"/>
        <v>2015</v>
      </c>
      <c r="V1503" s="15">
        <f t="shared" si="260"/>
        <v>42163</v>
      </c>
      <c r="W1503" s="15">
        <f t="shared" si="261"/>
        <v>42193</v>
      </c>
      <c r="X1503" s="15">
        <v>42163</v>
      </c>
      <c r="Y1503" s="15">
        <v>42193</v>
      </c>
      <c r="Z1503" t="str">
        <f t="shared" si="262"/>
        <v>June</v>
      </c>
      <c r="AA1503" t="str">
        <f t="shared" si="263"/>
        <v>July</v>
      </c>
    </row>
    <row r="1504" spans="1:27" ht="45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14" t="s">
        <v>8219</v>
      </c>
      <c r="G1504" t="s">
        <v>8225</v>
      </c>
      <c r="H1504" t="s">
        <v>8247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253"/>
        <v>101.44545454545455</v>
      </c>
      <c r="P1504" s="6">
        <f t="shared" si="254"/>
        <v>67.835866261398181</v>
      </c>
      <c r="Q1504" t="str">
        <f t="shared" si="255"/>
        <v>photography</v>
      </c>
      <c r="R1504" t="str">
        <f t="shared" si="256"/>
        <v>photobooks</v>
      </c>
      <c r="S1504" s="28">
        <f t="shared" si="257"/>
        <v>42426.33425925926</v>
      </c>
      <c r="T1504" s="28">
        <f t="shared" si="258"/>
        <v>42454.708333333336</v>
      </c>
      <c r="U1504">
        <f t="shared" si="259"/>
        <v>2016</v>
      </c>
      <c r="V1504" s="15">
        <f t="shared" si="260"/>
        <v>42426</v>
      </c>
      <c r="W1504" s="15">
        <f t="shared" si="261"/>
        <v>42454</v>
      </c>
      <c r="X1504" s="15">
        <v>42426</v>
      </c>
      <c r="Y1504" s="15">
        <v>42454</v>
      </c>
      <c r="Z1504" t="str">
        <f t="shared" si="262"/>
        <v>February</v>
      </c>
      <c r="AA1504" t="str">
        <f t="shared" si="263"/>
        <v>March</v>
      </c>
    </row>
    <row r="1505" spans="1:27" ht="45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14" t="s">
        <v>8219</v>
      </c>
      <c r="G1505" t="s">
        <v>8242</v>
      </c>
      <c r="H1505" t="s">
        <v>8249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253"/>
        <v>107.89146666666667</v>
      </c>
      <c r="P1505" s="6">
        <f t="shared" si="254"/>
        <v>56.98492957746479</v>
      </c>
      <c r="Q1505" t="str">
        <f t="shared" si="255"/>
        <v>photography</v>
      </c>
      <c r="R1505" t="str">
        <f t="shared" si="256"/>
        <v>photobooks</v>
      </c>
      <c r="S1505" s="28">
        <f t="shared" si="257"/>
        <v>42606.13890046296</v>
      </c>
      <c r="T1505" s="28">
        <f t="shared" si="258"/>
        <v>42666.13890046296</v>
      </c>
      <c r="U1505">
        <f t="shared" si="259"/>
        <v>2016</v>
      </c>
      <c r="V1505" s="15">
        <f t="shared" si="260"/>
        <v>42606</v>
      </c>
      <c r="W1505" s="15">
        <f t="shared" si="261"/>
        <v>42666</v>
      </c>
      <c r="X1505" s="15">
        <v>42606</v>
      </c>
      <c r="Y1505" s="15">
        <v>42666</v>
      </c>
      <c r="Z1505" t="str">
        <f t="shared" si="262"/>
        <v>August</v>
      </c>
      <c r="AA1505" t="str">
        <f t="shared" si="263"/>
        <v>October</v>
      </c>
    </row>
    <row r="1506" spans="1:27" ht="30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14" t="s">
        <v>8219</v>
      </c>
      <c r="G1506" t="s">
        <v>8225</v>
      </c>
      <c r="H1506" t="s">
        <v>8247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253"/>
        <v>277.93846153846158</v>
      </c>
      <c r="P1506" s="6">
        <f t="shared" si="254"/>
        <v>67.159851301115239</v>
      </c>
      <c r="Q1506" t="str">
        <f t="shared" si="255"/>
        <v>photography</v>
      </c>
      <c r="R1506" t="str">
        <f t="shared" si="256"/>
        <v>photobooks</v>
      </c>
      <c r="S1506" s="28">
        <f t="shared" si="257"/>
        <v>41772.44935185185</v>
      </c>
      <c r="T1506" s="28">
        <f t="shared" si="258"/>
        <v>41800.147916666661</v>
      </c>
      <c r="U1506">
        <f t="shared" si="259"/>
        <v>2014</v>
      </c>
      <c r="V1506" s="15">
        <f t="shared" si="260"/>
        <v>41772</v>
      </c>
      <c r="W1506" s="15">
        <f t="shared" si="261"/>
        <v>41800</v>
      </c>
      <c r="X1506" s="15">
        <v>41772</v>
      </c>
      <c r="Y1506" s="15">
        <v>41800</v>
      </c>
      <c r="Z1506" t="str">
        <f t="shared" si="262"/>
        <v>May</v>
      </c>
      <c r="AA1506" t="str">
        <f t="shared" si="263"/>
        <v>June</v>
      </c>
    </row>
    <row r="1507" spans="1:27" ht="45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14" t="s">
        <v>8219</v>
      </c>
      <c r="G1507" t="s">
        <v>8236</v>
      </c>
      <c r="H1507" t="s">
        <v>8249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253"/>
        <v>103.58125</v>
      </c>
      <c r="P1507" s="6">
        <f t="shared" si="254"/>
        <v>48.037681159420288</v>
      </c>
      <c r="Q1507" t="str">
        <f t="shared" si="255"/>
        <v>photography</v>
      </c>
      <c r="R1507" t="str">
        <f t="shared" si="256"/>
        <v>photobooks</v>
      </c>
      <c r="S1507" s="28">
        <f t="shared" si="257"/>
        <v>42414.234988425924</v>
      </c>
      <c r="T1507" s="28">
        <f t="shared" si="258"/>
        <v>42451.625694444439</v>
      </c>
      <c r="U1507">
        <f t="shared" si="259"/>
        <v>2016</v>
      </c>
      <c r="V1507" s="15">
        <f t="shared" si="260"/>
        <v>42414</v>
      </c>
      <c r="W1507" s="15">
        <f t="shared" si="261"/>
        <v>42451</v>
      </c>
      <c r="X1507" s="15">
        <v>42414</v>
      </c>
      <c r="Y1507" s="15">
        <v>42451</v>
      </c>
      <c r="Z1507" t="str">
        <f t="shared" si="262"/>
        <v>February</v>
      </c>
      <c r="AA1507" t="str">
        <f t="shared" si="263"/>
        <v>March</v>
      </c>
    </row>
    <row r="1508" spans="1:27" ht="45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14" t="s">
        <v>8219</v>
      </c>
      <c r="G1508" t="s">
        <v>8225</v>
      </c>
      <c r="H1508" t="s">
        <v>8247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253"/>
        <v>111.4</v>
      </c>
      <c r="P1508" s="6">
        <f t="shared" si="254"/>
        <v>38.860465116279073</v>
      </c>
      <c r="Q1508" t="str">
        <f t="shared" si="255"/>
        <v>photography</v>
      </c>
      <c r="R1508" t="str">
        <f t="shared" si="256"/>
        <v>photobooks</v>
      </c>
      <c r="S1508" s="28">
        <f t="shared" si="257"/>
        <v>41814.577592592592</v>
      </c>
      <c r="T1508" s="28">
        <f t="shared" si="258"/>
        <v>41844.577592592592</v>
      </c>
      <c r="U1508">
        <f t="shared" si="259"/>
        <v>2014</v>
      </c>
      <c r="V1508" s="15">
        <f t="shared" si="260"/>
        <v>41814</v>
      </c>
      <c r="W1508" s="15">
        <f t="shared" si="261"/>
        <v>41844</v>
      </c>
      <c r="X1508" s="15">
        <v>41814</v>
      </c>
      <c r="Y1508" s="15">
        <v>41844</v>
      </c>
      <c r="Z1508" t="str">
        <f t="shared" si="262"/>
        <v>June</v>
      </c>
      <c r="AA1508" t="str">
        <f t="shared" si="263"/>
        <v>July</v>
      </c>
    </row>
    <row r="1509" spans="1:27" ht="45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14" t="s">
        <v>8219</v>
      </c>
      <c r="G1509" t="s">
        <v>8224</v>
      </c>
      <c r="H1509" t="s">
        <v>8246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253"/>
        <v>215</v>
      </c>
      <c r="P1509" s="6">
        <f t="shared" si="254"/>
        <v>78.181818181818187</v>
      </c>
      <c r="Q1509" t="str">
        <f t="shared" si="255"/>
        <v>photography</v>
      </c>
      <c r="R1509" t="str">
        <f t="shared" si="256"/>
        <v>photobooks</v>
      </c>
      <c r="S1509" s="28">
        <f t="shared" si="257"/>
        <v>40254.242002314808</v>
      </c>
      <c r="T1509" s="28">
        <f t="shared" si="258"/>
        <v>40313.131944444445</v>
      </c>
      <c r="U1509">
        <f t="shared" si="259"/>
        <v>2010</v>
      </c>
      <c r="V1509" s="15">
        <f t="shared" si="260"/>
        <v>40254</v>
      </c>
      <c r="W1509" s="15">
        <f t="shared" si="261"/>
        <v>40313</v>
      </c>
      <c r="X1509" s="15">
        <v>40254</v>
      </c>
      <c r="Y1509" s="15">
        <v>40313</v>
      </c>
      <c r="Z1509" t="str">
        <f t="shared" si="262"/>
        <v>March</v>
      </c>
      <c r="AA1509" t="str">
        <f t="shared" si="263"/>
        <v>May</v>
      </c>
    </row>
    <row r="1510" spans="1:27" ht="45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14" t="s">
        <v>8219</v>
      </c>
      <c r="G1510" t="s">
        <v>8224</v>
      </c>
      <c r="H1510" t="s">
        <v>8246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253"/>
        <v>110.76216216216217</v>
      </c>
      <c r="P1510" s="6">
        <f t="shared" si="254"/>
        <v>97.113744075829388</v>
      </c>
      <c r="Q1510" t="str">
        <f t="shared" si="255"/>
        <v>photography</v>
      </c>
      <c r="R1510" t="str">
        <f t="shared" si="256"/>
        <v>photobooks</v>
      </c>
      <c r="S1510" s="28">
        <f t="shared" si="257"/>
        <v>41786.406030092592</v>
      </c>
      <c r="T1510" s="28">
        <f t="shared" si="258"/>
        <v>41817.406030092592</v>
      </c>
      <c r="U1510">
        <f t="shared" si="259"/>
        <v>2014</v>
      </c>
      <c r="V1510" s="15">
        <f t="shared" si="260"/>
        <v>41786</v>
      </c>
      <c r="W1510" s="15">
        <f t="shared" si="261"/>
        <v>41817</v>
      </c>
      <c r="X1510" s="15">
        <v>41786</v>
      </c>
      <c r="Y1510" s="15">
        <v>41817</v>
      </c>
      <c r="Z1510" t="str">
        <f t="shared" si="262"/>
        <v>May</v>
      </c>
      <c r="AA1510" t="str">
        <f t="shared" si="263"/>
        <v>June</v>
      </c>
    </row>
    <row r="1511" spans="1:27" ht="45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14" t="s">
        <v>8219</v>
      </c>
      <c r="G1511" t="s">
        <v>8236</v>
      </c>
      <c r="H1511" t="s">
        <v>8249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253"/>
        <v>123.64125714285714</v>
      </c>
      <c r="P1511" s="6">
        <f t="shared" si="254"/>
        <v>110.39397959183674</v>
      </c>
      <c r="Q1511" t="str">
        <f t="shared" si="255"/>
        <v>photography</v>
      </c>
      <c r="R1511" t="str">
        <f t="shared" si="256"/>
        <v>photobooks</v>
      </c>
      <c r="S1511" s="28">
        <f t="shared" si="257"/>
        <v>42751.325057870366</v>
      </c>
      <c r="T1511" s="28">
        <f t="shared" si="258"/>
        <v>42780.749305555553</v>
      </c>
      <c r="U1511">
        <f t="shared" si="259"/>
        <v>2017</v>
      </c>
      <c r="V1511" s="15">
        <f t="shared" si="260"/>
        <v>42751</v>
      </c>
      <c r="W1511" s="15">
        <f t="shared" si="261"/>
        <v>42780</v>
      </c>
      <c r="X1511" s="15">
        <v>42751</v>
      </c>
      <c r="Y1511" s="15">
        <v>42780</v>
      </c>
      <c r="Z1511" t="str">
        <f t="shared" si="262"/>
        <v>January</v>
      </c>
      <c r="AA1511" t="str">
        <f t="shared" si="263"/>
        <v>February</v>
      </c>
    </row>
    <row r="1512" spans="1:27" ht="45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14" t="s">
        <v>8219</v>
      </c>
      <c r="G1512" t="s">
        <v>8225</v>
      </c>
      <c r="H1512" t="s">
        <v>8247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253"/>
        <v>101.03500000000001</v>
      </c>
      <c r="P1512" s="6">
        <f t="shared" si="254"/>
        <v>39.91506172839506</v>
      </c>
      <c r="Q1512" t="str">
        <f t="shared" si="255"/>
        <v>photography</v>
      </c>
      <c r="R1512" t="str">
        <f t="shared" si="256"/>
        <v>photobooks</v>
      </c>
      <c r="S1512" s="28">
        <f t="shared" si="257"/>
        <v>41809.176828703705</v>
      </c>
      <c r="T1512" s="28">
        <f t="shared" si="258"/>
        <v>41839.176828703705</v>
      </c>
      <c r="U1512">
        <f t="shared" si="259"/>
        <v>2014</v>
      </c>
      <c r="V1512" s="15">
        <f t="shared" si="260"/>
        <v>41809</v>
      </c>
      <c r="W1512" s="15">
        <f t="shared" si="261"/>
        <v>41839</v>
      </c>
      <c r="X1512" s="15">
        <v>41809</v>
      </c>
      <c r="Y1512" s="15">
        <v>41839</v>
      </c>
      <c r="Z1512" t="str">
        <f t="shared" si="262"/>
        <v>June</v>
      </c>
      <c r="AA1512" t="str">
        <f t="shared" si="263"/>
        <v>July</v>
      </c>
    </row>
    <row r="1513" spans="1:27" ht="45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14" t="s">
        <v>8219</v>
      </c>
      <c r="G1513" t="s">
        <v>8224</v>
      </c>
      <c r="H1513" t="s">
        <v>8246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253"/>
        <v>111.79285714285714</v>
      </c>
      <c r="P1513" s="6">
        <f t="shared" si="254"/>
        <v>75.975728155339809</v>
      </c>
      <c r="Q1513" t="str">
        <f t="shared" si="255"/>
        <v>photography</v>
      </c>
      <c r="R1513" t="str">
        <f t="shared" si="256"/>
        <v>photobooks</v>
      </c>
      <c r="S1513" s="28">
        <f t="shared" si="257"/>
        <v>42296.375046296293</v>
      </c>
      <c r="T1513" s="28">
        <f t="shared" si="258"/>
        <v>42326.416712962957</v>
      </c>
      <c r="U1513">
        <f t="shared" si="259"/>
        <v>2015</v>
      </c>
      <c r="V1513" s="15">
        <f t="shared" si="260"/>
        <v>42296</v>
      </c>
      <c r="W1513" s="15">
        <f t="shared" si="261"/>
        <v>42326</v>
      </c>
      <c r="X1513" s="15">
        <v>42296</v>
      </c>
      <c r="Y1513" s="15">
        <v>42326</v>
      </c>
      <c r="Z1513" t="str">
        <f t="shared" si="262"/>
        <v>October</v>
      </c>
      <c r="AA1513" t="str">
        <f t="shared" si="263"/>
        <v>November</v>
      </c>
    </row>
    <row r="1514" spans="1:27" ht="45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14" t="s">
        <v>8219</v>
      </c>
      <c r="G1514" t="s">
        <v>8224</v>
      </c>
      <c r="H1514" t="s">
        <v>8246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253"/>
        <v>558.7714285714286</v>
      </c>
      <c r="P1514" s="6">
        <f t="shared" si="254"/>
        <v>58.379104477611939</v>
      </c>
      <c r="Q1514" t="str">
        <f t="shared" si="255"/>
        <v>photography</v>
      </c>
      <c r="R1514" t="str">
        <f t="shared" si="256"/>
        <v>photobooks</v>
      </c>
      <c r="S1514" s="28">
        <f t="shared" si="257"/>
        <v>42741.476145833331</v>
      </c>
      <c r="T1514" s="28">
        <f t="shared" si="258"/>
        <v>42771.476145833331</v>
      </c>
      <c r="U1514">
        <f t="shared" si="259"/>
        <v>2017</v>
      </c>
      <c r="V1514" s="15">
        <f t="shared" si="260"/>
        <v>42741</v>
      </c>
      <c r="W1514" s="15">
        <f t="shared" si="261"/>
        <v>42771</v>
      </c>
      <c r="X1514" s="15">
        <v>42741</v>
      </c>
      <c r="Y1514" s="15">
        <v>42771</v>
      </c>
      <c r="Z1514" t="str">
        <f t="shared" si="262"/>
        <v>January</v>
      </c>
      <c r="AA1514" t="str">
        <f t="shared" si="263"/>
        <v>February</v>
      </c>
    </row>
    <row r="1515" spans="1:27" ht="45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14" t="s">
        <v>8219</v>
      </c>
      <c r="G1515" t="s">
        <v>8225</v>
      </c>
      <c r="H1515" t="s">
        <v>8247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253"/>
        <v>150.01875000000001</v>
      </c>
      <c r="P1515" s="6">
        <f t="shared" si="254"/>
        <v>55.82093023255814</v>
      </c>
      <c r="Q1515" t="str">
        <f t="shared" si="255"/>
        <v>photography</v>
      </c>
      <c r="R1515" t="str">
        <f t="shared" si="256"/>
        <v>photobooks</v>
      </c>
      <c r="S1515" s="28">
        <f t="shared" si="257"/>
        <v>41806.42900462963</v>
      </c>
      <c r="T1515" s="28">
        <f t="shared" si="258"/>
        <v>41836.42900462963</v>
      </c>
      <c r="U1515">
        <f t="shared" si="259"/>
        <v>2014</v>
      </c>
      <c r="V1515" s="15">
        <f t="shared" si="260"/>
        <v>41806</v>
      </c>
      <c r="W1515" s="15">
        <f t="shared" si="261"/>
        <v>41836</v>
      </c>
      <c r="X1515" s="15">
        <v>41806</v>
      </c>
      <c r="Y1515" s="15">
        <v>41836</v>
      </c>
      <c r="Z1515" t="str">
        <f t="shared" si="262"/>
        <v>June</v>
      </c>
      <c r="AA1515" t="str">
        <f t="shared" si="263"/>
        <v>July</v>
      </c>
    </row>
    <row r="1516" spans="1:27" ht="45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14" t="s">
        <v>8219</v>
      </c>
      <c r="G1516" t="s">
        <v>8224</v>
      </c>
      <c r="H1516" t="s">
        <v>8246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253"/>
        <v>106.476</v>
      </c>
      <c r="P1516" s="6">
        <f t="shared" si="254"/>
        <v>151.24431818181819</v>
      </c>
      <c r="Q1516" t="str">
        <f t="shared" si="255"/>
        <v>photography</v>
      </c>
      <c r="R1516" t="str">
        <f t="shared" si="256"/>
        <v>photobooks</v>
      </c>
      <c r="S1516" s="28">
        <f t="shared" si="257"/>
        <v>42234.389351851853</v>
      </c>
      <c r="T1516" s="28">
        <f t="shared" si="258"/>
        <v>42274.389351851853</v>
      </c>
      <c r="U1516">
        <f t="shared" si="259"/>
        <v>2015</v>
      </c>
      <c r="V1516" s="15">
        <f t="shared" si="260"/>
        <v>42234</v>
      </c>
      <c r="W1516" s="15">
        <f t="shared" si="261"/>
        <v>42274</v>
      </c>
      <c r="X1516" s="15">
        <v>42234</v>
      </c>
      <c r="Y1516" s="15">
        <v>42274</v>
      </c>
      <c r="Z1516" t="str">
        <f t="shared" si="262"/>
        <v>August</v>
      </c>
      <c r="AA1516" t="str">
        <f t="shared" si="263"/>
        <v>September</v>
      </c>
    </row>
    <row r="1517" spans="1:27" ht="45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14" t="s">
        <v>8219</v>
      </c>
      <c r="G1517" t="s">
        <v>8234</v>
      </c>
      <c r="H1517" t="s">
        <v>8254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253"/>
        <v>157.18899999999999</v>
      </c>
      <c r="P1517" s="6">
        <f t="shared" si="254"/>
        <v>849.67027027027029</v>
      </c>
      <c r="Q1517" t="str">
        <f t="shared" si="255"/>
        <v>photography</v>
      </c>
      <c r="R1517" t="str">
        <f t="shared" si="256"/>
        <v>photobooks</v>
      </c>
      <c r="S1517" s="28">
        <f t="shared" si="257"/>
        <v>42415.04510416666</v>
      </c>
      <c r="T1517" s="28">
        <f t="shared" si="258"/>
        <v>42445.003437499996</v>
      </c>
      <c r="U1517">
        <f t="shared" si="259"/>
        <v>2016</v>
      </c>
      <c r="V1517" s="15">
        <f t="shared" si="260"/>
        <v>42415</v>
      </c>
      <c r="W1517" s="15">
        <f t="shared" si="261"/>
        <v>42445</v>
      </c>
      <c r="X1517" s="15">
        <v>42415</v>
      </c>
      <c r="Y1517" s="15">
        <v>42445</v>
      </c>
      <c r="Z1517" t="str">
        <f t="shared" si="262"/>
        <v>February</v>
      </c>
      <c r="AA1517" t="str">
        <f t="shared" si="263"/>
        <v>March</v>
      </c>
    </row>
    <row r="1518" spans="1:27" ht="45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14" t="s">
        <v>8219</v>
      </c>
      <c r="G1518" t="s">
        <v>8224</v>
      </c>
      <c r="H1518" t="s">
        <v>8246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253"/>
        <v>108.65882352941176</v>
      </c>
      <c r="P1518" s="6">
        <f t="shared" si="254"/>
        <v>159.24137931034483</v>
      </c>
      <c r="Q1518" t="str">
        <f t="shared" si="255"/>
        <v>photography</v>
      </c>
      <c r="R1518" t="str">
        <f t="shared" si="256"/>
        <v>photobooks</v>
      </c>
      <c r="S1518" s="28">
        <f t="shared" si="257"/>
        <v>42619.258009259262</v>
      </c>
      <c r="T1518" s="28">
        <f t="shared" si="258"/>
        <v>42649.374999999993</v>
      </c>
      <c r="U1518">
        <f t="shared" si="259"/>
        <v>2016</v>
      </c>
      <c r="V1518" s="15">
        <f t="shared" si="260"/>
        <v>42619</v>
      </c>
      <c r="W1518" s="15">
        <f t="shared" si="261"/>
        <v>42649</v>
      </c>
      <c r="X1518" s="15">
        <v>42619</v>
      </c>
      <c r="Y1518" s="15">
        <v>42649</v>
      </c>
      <c r="Z1518" t="str">
        <f t="shared" si="262"/>
        <v>September</v>
      </c>
      <c r="AA1518" t="str">
        <f t="shared" si="263"/>
        <v>October</v>
      </c>
    </row>
    <row r="1519" spans="1:27" ht="45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14" t="s">
        <v>8219</v>
      </c>
      <c r="G1519" t="s">
        <v>8224</v>
      </c>
      <c r="H1519" t="s">
        <v>8246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253"/>
        <v>161.97999999999999</v>
      </c>
      <c r="P1519" s="6">
        <f t="shared" si="254"/>
        <v>39.507317073170732</v>
      </c>
      <c r="Q1519" t="str">
        <f t="shared" si="255"/>
        <v>photography</v>
      </c>
      <c r="R1519" t="str">
        <f t="shared" si="256"/>
        <v>photobooks</v>
      </c>
      <c r="S1519" s="28">
        <f t="shared" si="257"/>
        <v>41948.358252314814</v>
      </c>
      <c r="T1519" s="28">
        <f t="shared" si="258"/>
        <v>41979.041666666664</v>
      </c>
      <c r="U1519">
        <f t="shared" si="259"/>
        <v>2014</v>
      </c>
      <c r="V1519" s="15">
        <f t="shared" si="260"/>
        <v>41948</v>
      </c>
      <c r="W1519" s="15">
        <f t="shared" si="261"/>
        <v>41979</v>
      </c>
      <c r="X1519" s="15">
        <v>41948</v>
      </c>
      <c r="Y1519" s="15">
        <v>41979</v>
      </c>
      <c r="Z1519" t="str">
        <f t="shared" si="262"/>
        <v>November</v>
      </c>
      <c r="AA1519" t="str">
        <f t="shared" si="263"/>
        <v>December</v>
      </c>
    </row>
    <row r="1520" spans="1:27" ht="30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14" t="s">
        <v>8219</v>
      </c>
      <c r="G1520" t="s">
        <v>8224</v>
      </c>
      <c r="H1520" t="s">
        <v>8246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253"/>
        <v>205.36666666666665</v>
      </c>
      <c r="P1520" s="6">
        <f t="shared" si="254"/>
        <v>130.52966101694915</v>
      </c>
      <c r="Q1520" t="str">
        <f t="shared" si="255"/>
        <v>photography</v>
      </c>
      <c r="R1520" t="str">
        <f t="shared" si="256"/>
        <v>photobooks</v>
      </c>
      <c r="S1520" s="28">
        <f t="shared" si="257"/>
        <v>41760.611712962964</v>
      </c>
      <c r="T1520" s="28">
        <f t="shared" si="258"/>
        <v>41790.611712962964</v>
      </c>
      <c r="U1520">
        <f t="shared" si="259"/>
        <v>2014</v>
      </c>
      <c r="V1520" s="15">
        <f t="shared" si="260"/>
        <v>41760</v>
      </c>
      <c r="W1520" s="15">
        <f t="shared" si="261"/>
        <v>41790</v>
      </c>
      <c r="X1520" s="15">
        <v>41760</v>
      </c>
      <c r="Y1520" s="15">
        <v>41790</v>
      </c>
      <c r="Z1520" t="str">
        <f t="shared" si="262"/>
        <v>May</v>
      </c>
      <c r="AA1520" t="str">
        <f t="shared" si="263"/>
        <v>May</v>
      </c>
    </row>
    <row r="1521" spans="1:27" ht="45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14" t="s">
        <v>8219</v>
      </c>
      <c r="G1521" t="s">
        <v>8224</v>
      </c>
      <c r="H1521" t="s">
        <v>8246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253"/>
        <v>103.36388888888889</v>
      </c>
      <c r="P1521" s="6">
        <f t="shared" si="254"/>
        <v>64.156896551724131</v>
      </c>
      <c r="Q1521" t="str">
        <f t="shared" si="255"/>
        <v>photography</v>
      </c>
      <c r="R1521" t="str">
        <f t="shared" si="256"/>
        <v>photobooks</v>
      </c>
      <c r="S1521" s="28">
        <f t="shared" si="257"/>
        <v>41782.533368055556</v>
      </c>
      <c r="T1521" s="28">
        <f t="shared" si="258"/>
        <v>41810.707638888889</v>
      </c>
      <c r="U1521">
        <f t="shared" si="259"/>
        <v>2014</v>
      </c>
      <c r="V1521" s="15">
        <f t="shared" si="260"/>
        <v>41782</v>
      </c>
      <c r="W1521" s="15">
        <f t="shared" si="261"/>
        <v>41810</v>
      </c>
      <c r="X1521" s="15">
        <v>41782</v>
      </c>
      <c r="Y1521" s="15">
        <v>41810</v>
      </c>
      <c r="Z1521" t="str">
        <f t="shared" si="262"/>
        <v>May</v>
      </c>
      <c r="AA1521" t="str">
        <f t="shared" si="263"/>
        <v>June</v>
      </c>
    </row>
    <row r="1522" spans="1:27" ht="30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14" t="s">
        <v>8219</v>
      </c>
      <c r="G1522" t="s">
        <v>8224</v>
      </c>
      <c r="H1522" t="s">
        <v>8246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253"/>
        <v>103.47222222222223</v>
      </c>
      <c r="P1522" s="6">
        <f t="shared" si="254"/>
        <v>111.52694610778443</v>
      </c>
      <c r="Q1522" t="str">
        <f t="shared" si="255"/>
        <v>photography</v>
      </c>
      <c r="R1522" t="str">
        <f t="shared" si="256"/>
        <v>photobooks</v>
      </c>
      <c r="S1522" s="28">
        <f t="shared" si="257"/>
        <v>41955.649456018517</v>
      </c>
      <c r="T1522" s="28">
        <f t="shared" si="258"/>
        <v>41991.958333333336</v>
      </c>
      <c r="U1522">
        <f t="shared" si="259"/>
        <v>2014</v>
      </c>
      <c r="V1522" s="15">
        <f t="shared" si="260"/>
        <v>41955</v>
      </c>
      <c r="W1522" s="15">
        <f t="shared" si="261"/>
        <v>41991</v>
      </c>
      <c r="X1522" s="15">
        <v>41955</v>
      </c>
      <c r="Y1522" s="15">
        <v>41991</v>
      </c>
      <c r="Z1522" t="str">
        <f t="shared" si="262"/>
        <v>November</v>
      </c>
      <c r="AA1522" t="str">
        <f t="shared" si="263"/>
        <v>December</v>
      </c>
    </row>
    <row r="1523" spans="1:27" ht="45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14" t="s">
        <v>8219</v>
      </c>
      <c r="G1523" t="s">
        <v>8224</v>
      </c>
      <c r="H1523" t="s">
        <v>8246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253"/>
        <v>106.81333333333333</v>
      </c>
      <c r="P1523" s="6">
        <f t="shared" si="254"/>
        <v>170.44680851063831</v>
      </c>
      <c r="Q1523" t="str">
        <f t="shared" si="255"/>
        <v>photography</v>
      </c>
      <c r="R1523" t="str">
        <f t="shared" si="256"/>
        <v>photobooks</v>
      </c>
      <c r="S1523" s="28">
        <f t="shared" si="257"/>
        <v>42492.959386574068</v>
      </c>
      <c r="T1523" s="28">
        <f t="shared" si="258"/>
        <v>42527.959386574068</v>
      </c>
      <c r="U1523">
        <f t="shared" si="259"/>
        <v>2016</v>
      </c>
      <c r="V1523" s="15">
        <f t="shared" si="260"/>
        <v>42492</v>
      </c>
      <c r="W1523" s="15">
        <f t="shared" si="261"/>
        <v>42527</v>
      </c>
      <c r="X1523" s="15">
        <v>42492</v>
      </c>
      <c r="Y1523" s="15">
        <v>42527</v>
      </c>
      <c r="Z1523" t="str">
        <f t="shared" si="262"/>
        <v>May</v>
      </c>
      <c r="AA1523" t="str">
        <f t="shared" si="263"/>
        <v>June</v>
      </c>
    </row>
    <row r="1524" spans="1:27" ht="4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14" t="s">
        <v>8219</v>
      </c>
      <c r="G1524" t="s">
        <v>8224</v>
      </c>
      <c r="H1524" t="s">
        <v>8246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253"/>
        <v>138.96574712643678</v>
      </c>
      <c r="P1524" s="6">
        <f t="shared" si="254"/>
        <v>133.7391592920354</v>
      </c>
      <c r="Q1524" t="str">
        <f t="shared" si="255"/>
        <v>photography</v>
      </c>
      <c r="R1524" t="str">
        <f t="shared" si="256"/>
        <v>photobooks</v>
      </c>
      <c r="S1524" s="28">
        <f t="shared" si="257"/>
        <v>41899.621979166666</v>
      </c>
      <c r="T1524" s="28">
        <f t="shared" si="258"/>
        <v>41929.621979166666</v>
      </c>
      <c r="U1524">
        <f t="shared" si="259"/>
        <v>2014</v>
      </c>
      <c r="V1524" s="15">
        <f t="shared" si="260"/>
        <v>41899</v>
      </c>
      <c r="W1524" s="15">
        <f t="shared" si="261"/>
        <v>41929</v>
      </c>
      <c r="X1524" s="15">
        <v>41899</v>
      </c>
      <c r="Y1524" s="15">
        <v>41929</v>
      </c>
      <c r="Z1524" t="str">
        <f t="shared" si="262"/>
        <v>September</v>
      </c>
      <c r="AA1524" t="str">
        <f t="shared" si="263"/>
        <v>October</v>
      </c>
    </row>
    <row r="1525" spans="1:27" ht="45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14" t="s">
        <v>8219</v>
      </c>
      <c r="G1525" t="s">
        <v>8224</v>
      </c>
      <c r="H1525" t="s">
        <v>8246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253"/>
        <v>124.84324324324325</v>
      </c>
      <c r="P1525" s="6">
        <f t="shared" si="254"/>
        <v>95.834024896265561</v>
      </c>
      <c r="Q1525" t="str">
        <f t="shared" si="255"/>
        <v>photography</v>
      </c>
      <c r="R1525" t="str">
        <f t="shared" si="256"/>
        <v>photobooks</v>
      </c>
      <c r="S1525" s="28">
        <f t="shared" si="257"/>
        <v>41964.543009259258</v>
      </c>
      <c r="T1525" s="28">
        <f t="shared" si="258"/>
        <v>41995.791666666664</v>
      </c>
      <c r="U1525">
        <f t="shared" si="259"/>
        <v>2014</v>
      </c>
      <c r="V1525" s="15">
        <f t="shared" si="260"/>
        <v>41964</v>
      </c>
      <c r="W1525" s="15">
        <f t="shared" si="261"/>
        <v>41995</v>
      </c>
      <c r="X1525" s="15">
        <v>41964</v>
      </c>
      <c r="Y1525" s="15">
        <v>41995</v>
      </c>
      <c r="Z1525" t="str">
        <f t="shared" si="262"/>
        <v>November</v>
      </c>
      <c r="AA1525" t="str">
        <f t="shared" si="263"/>
        <v>December</v>
      </c>
    </row>
    <row r="1526" spans="1:27" ht="45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14" t="s">
        <v>8219</v>
      </c>
      <c r="G1526" t="s">
        <v>8235</v>
      </c>
      <c r="H1526" t="s">
        <v>8255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253"/>
        <v>206.99999999999997</v>
      </c>
      <c r="P1526" s="6">
        <f t="shared" si="254"/>
        <v>221.78571428571428</v>
      </c>
      <c r="Q1526" t="str">
        <f t="shared" si="255"/>
        <v>photography</v>
      </c>
      <c r="R1526" t="str">
        <f t="shared" si="256"/>
        <v>photobooks</v>
      </c>
      <c r="S1526" s="28">
        <f t="shared" si="257"/>
        <v>42756.292708333327</v>
      </c>
      <c r="T1526" s="28">
        <f t="shared" si="258"/>
        <v>42786.292708333327</v>
      </c>
      <c r="U1526">
        <f t="shared" si="259"/>
        <v>2017</v>
      </c>
      <c r="V1526" s="15">
        <f t="shared" si="260"/>
        <v>42756</v>
      </c>
      <c r="W1526" s="15">
        <f t="shared" si="261"/>
        <v>42786</v>
      </c>
      <c r="X1526" s="15">
        <v>42756</v>
      </c>
      <c r="Y1526" s="15">
        <v>42786</v>
      </c>
      <c r="Z1526" t="str">
        <f t="shared" si="262"/>
        <v>January</v>
      </c>
      <c r="AA1526" t="str">
        <f t="shared" si="263"/>
        <v>February</v>
      </c>
    </row>
    <row r="1527" spans="1:27" ht="45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14" t="s">
        <v>8219</v>
      </c>
      <c r="G1527" t="s">
        <v>8224</v>
      </c>
      <c r="H1527" t="s">
        <v>8246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253"/>
        <v>174.00576923076923</v>
      </c>
      <c r="P1527" s="6">
        <f t="shared" si="254"/>
        <v>32.315357142857138</v>
      </c>
      <c r="Q1527" t="str">
        <f t="shared" si="255"/>
        <v>photography</v>
      </c>
      <c r="R1527" t="str">
        <f t="shared" si="256"/>
        <v>photobooks</v>
      </c>
      <c r="S1527" s="28">
        <f t="shared" si="257"/>
        <v>42570.494652777772</v>
      </c>
      <c r="T1527" s="28">
        <f t="shared" si="258"/>
        <v>42600.494652777772</v>
      </c>
      <c r="U1527">
        <f t="shared" si="259"/>
        <v>2016</v>
      </c>
      <c r="V1527" s="15">
        <f t="shared" si="260"/>
        <v>42570</v>
      </c>
      <c r="W1527" s="15">
        <f t="shared" si="261"/>
        <v>42600</v>
      </c>
      <c r="X1527" s="15">
        <v>42570</v>
      </c>
      <c r="Y1527" s="15">
        <v>42600</v>
      </c>
      <c r="Z1527" t="str">
        <f t="shared" si="262"/>
        <v>July</v>
      </c>
      <c r="AA1527" t="str">
        <f t="shared" si="263"/>
        <v>August</v>
      </c>
    </row>
    <row r="1528" spans="1:27" ht="45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14" t="s">
        <v>8219</v>
      </c>
      <c r="G1528" t="s">
        <v>8224</v>
      </c>
      <c r="H1528" t="s">
        <v>8246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253"/>
        <v>120.32608695652173</v>
      </c>
      <c r="P1528" s="6">
        <f t="shared" si="254"/>
        <v>98.839285714285708</v>
      </c>
      <c r="Q1528" t="str">
        <f t="shared" si="255"/>
        <v>photography</v>
      </c>
      <c r="R1528" t="str">
        <f t="shared" si="256"/>
        <v>photobooks</v>
      </c>
      <c r="S1528" s="28">
        <f t="shared" si="257"/>
        <v>42339.067673611113</v>
      </c>
      <c r="T1528" s="28">
        <f t="shared" si="258"/>
        <v>42388.067673611113</v>
      </c>
      <c r="U1528">
        <f t="shared" si="259"/>
        <v>2015</v>
      </c>
      <c r="V1528" s="15">
        <f t="shared" si="260"/>
        <v>42339</v>
      </c>
      <c r="W1528" s="15">
        <f t="shared" si="261"/>
        <v>42388</v>
      </c>
      <c r="X1528" s="15">
        <v>42339</v>
      </c>
      <c r="Y1528" s="15">
        <v>42388</v>
      </c>
      <c r="Z1528" t="str">
        <f t="shared" si="262"/>
        <v>December</v>
      </c>
      <c r="AA1528" t="str">
        <f t="shared" si="263"/>
        <v>January</v>
      </c>
    </row>
    <row r="1529" spans="1:27" ht="3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14" t="s">
        <v>8219</v>
      </c>
      <c r="G1529" t="s">
        <v>8224</v>
      </c>
      <c r="H1529" t="s">
        <v>8246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253"/>
        <v>110.44428571428573</v>
      </c>
      <c r="P1529" s="6">
        <f t="shared" si="254"/>
        <v>55.222142857142863</v>
      </c>
      <c r="Q1529" t="str">
        <f t="shared" si="255"/>
        <v>photography</v>
      </c>
      <c r="R1529" t="str">
        <f t="shared" si="256"/>
        <v>photobooks</v>
      </c>
      <c r="S1529" s="28">
        <f t="shared" si="257"/>
        <v>42780.392199074071</v>
      </c>
      <c r="T1529" s="28">
        <f t="shared" si="258"/>
        <v>42808.350532407407</v>
      </c>
      <c r="U1529">
        <f t="shared" si="259"/>
        <v>2017</v>
      </c>
      <c r="V1529" s="15">
        <f t="shared" si="260"/>
        <v>42780</v>
      </c>
      <c r="W1529" s="15">
        <f t="shared" si="261"/>
        <v>42808</v>
      </c>
      <c r="X1529" s="15">
        <v>42780</v>
      </c>
      <c r="Y1529" s="15">
        <v>42808</v>
      </c>
      <c r="Z1529" t="str">
        <f t="shared" si="262"/>
        <v>February</v>
      </c>
      <c r="AA1529" t="str">
        <f t="shared" si="263"/>
        <v>March</v>
      </c>
    </row>
    <row r="1530" spans="1:27" ht="30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14" t="s">
        <v>8219</v>
      </c>
      <c r="G1530" t="s">
        <v>8224</v>
      </c>
      <c r="H1530" t="s">
        <v>8246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253"/>
        <v>281.56666666666666</v>
      </c>
      <c r="P1530" s="6">
        <f t="shared" si="254"/>
        <v>52.793750000000003</v>
      </c>
      <c r="Q1530" t="str">
        <f t="shared" si="255"/>
        <v>photography</v>
      </c>
      <c r="R1530" t="str">
        <f t="shared" si="256"/>
        <v>photobooks</v>
      </c>
      <c r="S1530" s="28">
        <f t="shared" si="257"/>
        <v>42736.524560185186</v>
      </c>
      <c r="T1530" s="28">
        <f t="shared" si="258"/>
        <v>42766.791666666664</v>
      </c>
      <c r="U1530">
        <f t="shared" si="259"/>
        <v>2017</v>
      </c>
      <c r="V1530" s="15">
        <f t="shared" si="260"/>
        <v>42736</v>
      </c>
      <c r="W1530" s="15">
        <f t="shared" si="261"/>
        <v>42766</v>
      </c>
      <c r="X1530" s="15">
        <v>42736</v>
      </c>
      <c r="Y1530" s="15">
        <v>42766</v>
      </c>
      <c r="Z1530" t="str">
        <f t="shared" si="262"/>
        <v>January</v>
      </c>
      <c r="AA1530" t="str">
        <f t="shared" si="263"/>
        <v>January</v>
      </c>
    </row>
    <row r="1531" spans="1:27" ht="3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14" t="s">
        <v>8219</v>
      </c>
      <c r="G1531" t="s">
        <v>8224</v>
      </c>
      <c r="H1531" t="s">
        <v>8246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253"/>
        <v>100.67894736842105</v>
      </c>
      <c r="P1531" s="6">
        <f t="shared" si="254"/>
        <v>135.66666666666666</v>
      </c>
      <c r="Q1531" t="str">
        <f t="shared" si="255"/>
        <v>photography</v>
      </c>
      <c r="R1531" t="str">
        <f t="shared" si="256"/>
        <v>photobooks</v>
      </c>
      <c r="S1531" s="28">
        <f t="shared" si="257"/>
        <v>42052.420370370368</v>
      </c>
      <c r="T1531" s="28">
        <f t="shared" si="258"/>
        <v>42082.378703703704</v>
      </c>
      <c r="U1531">
        <f t="shared" si="259"/>
        <v>2015</v>
      </c>
      <c r="V1531" s="15">
        <f t="shared" si="260"/>
        <v>42052</v>
      </c>
      <c r="W1531" s="15">
        <f t="shared" si="261"/>
        <v>42082</v>
      </c>
      <c r="X1531" s="15">
        <v>42052</v>
      </c>
      <c r="Y1531" s="15">
        <v>42082</v>
      </c>
      <c r="Z1531" t="str">
        <f t="shared" si="262"/>
        <v>February</v>
      </c>
      <c r="AA1531" t="str">
        <f t="shared" si="263"/>
        <v>March</v>
      </c>
    </row>
    <row r="1532" spans="1:27" ht="45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14" t="s">
        <v>8219</v>
      </c>
      <c r="G1532" t="s">
        <v>8224</v>
      </c>
      <c r="H1532" t="s">
        <v>8246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253"/>
        <v>134.82571428571427</v>
      </c>
      <c r="P1532" s="6">
        <f t="shared" si="254"/>
        <v>53.991990846681922</v>
      </c>
      <c r="Q1532" t="str">
        <f t="shared" si="255"/>
        <v>photography</v>
      </c>
      <c r="R1532" t="str">
        <f t="shared" si="256"/>
        <v>photobooks</v>
      </c>
      <c r="S1532" s="28">
        <f t="shared" si="257"/>
        <v>42275.558969907404</v>
      </c>
      <c r="T1532" s="28">
        <f t="shared" si="258"/>
        <v>42300.558969907404</v>
      </c>
      <c r="U1532">
        <f t="shared" si="259"/>
        <v>2015</v>
      </c>
      <c r="V1532" s="15">
        <f t="shared" si="260"/>
        <v>42275</v>
      </c>
      <c r="W1532" s="15">
        <f t="shared" si="261"/>
        <v>42300</v>
      </c>
      <c r="X1532" s="15">
        <v>42275</v>
      </c>
      <c r="Y1532" s="15">
        <v>42300</v>
      </c>
      <c r="Z1532" t="str">
        <f t="shared" si="262"/>
        <v>September</v>
      </c>
      <c r="AA1532" t="str">
        <f t="shared" si="263"/>
        <v>October</v>
      </c>
    </row>
    <row r="1533" spans="1:27" ht="45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14" t="s">
        <v>8219</v>
      </c>
      <c r="G1533" t="s">
        <v>8224</v>
      </c>
      <c r="H1533" t="s">
        <v>8246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253"/>
        <v>175.95744680851064</v>
      </c>
      <c r="P1533" s="6">
        <f t="shared" si="254"/>
        <v>56.643835616438359</v>
      </c>
      <c r="Q1533" t="str">
        <f t="shared" si="255"/>
        <v>photography</v>
      </c>
      <c r="R1533" t="str">
        <f t="shared" si="256"/>
        <v>photobooks</v>
      </c>
      <c r="S1533" s="28">
        <f t="shared" si="257"/>
        <v>41941.594050925924</v>
      </c>
      <c r="T1533" s="28">
        <f t="shared" si="258"/>
        <v>41973.916666666664</v>
      </c>
      <c r="U1533">
        <f t="shared" si="259"/>
        <v>2014</v>
      </c>
      <c r="V1533" s="15">
        <f t="shared" si="260"/>
        <v>41941</v>
      </c>
      <c r="W1533" s="15">
        <f t="shared" si="261"/>
        <v>41973</v>
      </c>
      <c r="X1533" s="15">
        <v>41941</v>
      </c>
      <c r="Y1533" s="15">
        <v>41973</v>
      </c>
      <c r="Z1533" t="str">
        <f t="shared" si="262"/>
        <v>October</v>
      </c>
      <c r="AA1533" t="str">
        <f t="shared" si="263"/>
        <v>November</v>
      </c>
    </row>
    <row r="1534" spans="1:27" ht="45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14" t="s">
        <v>8219</v>
      </c>
      <c r="G1534" t="s">
        <v>8226</v>
      </c>
      <c r="H1534" t="s">
        <v>8248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253"/>
        <v>484.02000000000004</v>
      </c>
      <c r="P1534" s="6">
        <f t="shared" si="254"/>
        <v>82.316326530612244</v>
      </c>
      <c r="Q1534" t="str">
        <f t="shared" si="255"/>
        <v>photography</v>
      </c>
      <c r="R1534" t="str">
        <f t="shared" si="256"/>
        <v>photobooks</v>
      </c>
      <c r="S1534" s="28">
        <f t="shared" si="257"/>
        <v>42391.266956018517</v>
      </c>
      <c r="T1534" s="28">
        <f t="shared" si="258"/>
        <v>42415.416666666664</v>
      </c>
      <c r="U1534">
        <f t="shared" si="259"/>
        <v>2016</v>
      </c>
      <c r="V1534" s="15">
        <f t="shared" si="260"/>
        <v>42391</v>
      </c>
      <c r="W1534" s="15">
        <f t="shared" si="261"/>
        <v>42415</v>
      </c>
      <c r="X1534" s="15">
        <v>42391</v>
      </c>
      <c r="Y1534" s="15">
        <v>42415</v>
      </c>
      <c r="Z1534" t="str">
        <f t="shared" si="262"/>
        <v>January</v>
      </c>
      <c r="AA1534" t="str">
        <f t="shared" si="263"/>
        <v>February</v>
      </c>
    </row>
    <row r="1535" spans="1:27" ht="30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14" t="s">
        <v>8219</v>
      </c>
      <c r="G1535" t="s">
        <v>8224</v>
      </c>
      <c r="H1535" t="s">
        <v>8246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253"/>
        <v>145.14000000000001</v>
      </c>
      <c r="P1535" s="6">
        <f t="shared" si="254"/>
        <v>88.26081081081081</v>
      </c>
      <c r="Q1535" t="str">
        <f t="shared" si="255"/>
        <v>photography</v>
      </c>
      <c r="R1535" t="str">
        <f t="shared" si="256"/>
        <v>photobooks</v>
      </c>
      <c r="S1535" s="28">
        <f t="shared" si="257"/>
        <v>42442.793715277774</v>
      </c>
      <c r="T1535" s="28">
        <f t="shared" si="258"/>
        <v>42491.957638888889</v>
      </c>
      <c r="U1535">
        <f t="shared" si="259"/>
        <v>2016</v>
      </c>
      <c r="V1535" s="15">
        <f t="shared" si="260"/>
        <v>42442</v>
      </c>
      <c r="W1535" s="15">
        <f t="shared" si="261"/>
        <v>42491</v>
      </c>
      <c r="X1535" s="15">
        <v>42442</v>
      </c>
      <c r="Y1535" s="15">
        <v>42491</v>
      </c>
      <c r="Z1535" t="str">
        <f t="shared" si="262"/>
        <v>March</v>
      </c>
      <c r="AA1535" t="str">
        <f t="shared" si="263"/>
        <v>May</v>
      </c>
    </row>
    <row r="1536" spans="1:27" ht="45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14" t="s">
        <v>8219</v>
      </c>
      <c r="G1536" t="s">
        <v>8224</v>
      </c>
      <c r="H1536" t="s">
        <v>8246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253"/>
        <v>417.73333333333335</v>
      </c>
      <c r="P1536" s="6">
        <f t="shared" si="254"/>
        <v>84.905149051490511</v>
      </c>
      <c r="Q1536" t="str">
        <f t="shared" si="255"/>
        <v>photography</v>
      </c>
      <c r="R1536" t="str">
        <f t="shared" si="256"/>
        <v>photobooks</v>
      </c>
      <c r="S1536" s="28">
        <f t="shared" si="257"/>
        <v>42221.465995370367</v>
      </c>
      <c r="T1536" s="28">
        <f t="shared" si="258"/>
        <v>42251.465995370367</v>
      </c>
      <c r="U1536">
        <f t="shared" si="259"/>
        <v>2015</v>
      </c>
      <c r="V1536" s="15">
        <f t="shared" si="260"/>
        <v>42221</v>
      </c>
      <c r="W1536" s="15">
        <f t="shared" si="261"/>
        <v>42251</v>
      </c>
      <c r="X1536" s="15">
        <v>42221</v>
      </c>
      <c r="Y1536" s="15">
        <v>42251</v>
      </c>
      <c r="Z1536" t="str">
        <f t="shared" si="262"/>
        <v>August</v>
      </c>
      <c r="AA1536" t="str">
        <f t="shared" si="263"/>
        <v>September</v>
      </c>
    </row>
    <row r="1537" spans="1:27" ht="45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14" t="s">
        <v>8219</v>
      </c>
      <c r="G1537" t="s">
        <v>8224</v>
      </c>
      <c r="H1537" t="s">
        <v>8246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253"/>
        <v>132.42499999999998</v>
      </c>
      <c r="P1537" s="6">
        <f t="shared" si="254"/>
        <v>48.154545454545456</v>
      </c>
      <c r="Q1537" t="str">
        <f t="shared" si="255"/>
        <v>photography</v>
      </c>
      <c r="R1537" t="str">
        <f t="shared" si="256"/>
        <v>photobooks</v>
      </c>
      <c r="S1537" s="28">
        <f t="shared" si="257"/>
        <v>42484.620729166665</v>
      </c>
      <c r="T1537" s="28">
        <f t="shared" si="258"/>
        <v>42513.708333333336</v>
      </c>
      <c r="U1537">
        <f t="shared" si="259"/>
        <v>2016</v>
      </c>
      <c r="V1537" s="15">
        <f t="shared" si="260"/>
        <v>42484</v>
      </c>
      <c r="W1537" s="15">
        <f t="shared" si="261"/>
        <v>42513</v>
      </c>
      <c r="X1537" s="15">
        <v>42484</v>
      </c>
      <c r="Y1537" s="15">
        <v>42513</v>
      </c>
      <c r="Z1537" t="str">
        <f t="shared" si="262"/>
        <v>April</v>
      </c>
      <c r="AA1537" t="str">
        <f t="shared" si="263"/>
        <v>May</v>
      </c>
    </row>
    <row r="1538" spans="1:27" ht="45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14" t="s">
        <v>8219</v>
      </c>
      <c r="G1538" t="s">
        <v>8224</v>
      </c>
      <c r="H1538" t="s">
        <v>8246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ref="O1538:O1601" si="264">SUM(E1538/D1538)*100</f>
        <v>250.30841666666666</v>
      </c>
      <c r="P1538" s="6">
        <f t="shared" ref="P1538:P1601" si="265">SUM(E1538/L1538)</f>
        <v>66.015406593406595</v>
      </c>
      <c r="Q1538" t="str">
        <f t="shared" si="255"/>
        <v>photography</v>
      </c>
      <c r="R1538" t="str">
        <f t="shared" si="256"/>
        <v>photobooks</v>
      </c>
      <c r="S1538" s="28">
        <f t="shared" si="257"/>
        <v>42213.593865740739</v>
      </c>
      <c r="T1538" s="28">
        <f t="shared" si="258"/>
        <v>42243.593865740739</v>
      </c>
      <c r="U1538">
        <f t="shared" si="259"/>
        <v>2015</v>
      </c>
      <c r="V1538" s="15">
        <f t="shared" si="260"/>
        <v>42213</v>
      </c>
      <c r="W1538" s="15">
        <f t="shared" si="261"/>
        <v>42243</v>
      </c>
      <c r="X1538" s="15">
        <v>42213</v>
      </c>
      <c r="Y1538" s="15">
        <v>42243</v>
      </c>
      <c r="Z1538" t="str">
        <f t="shared" si="262"/>
        <v>July</v>
      </c>
      <c r="AA1538" t="str">
        <f t="shared" si="263"/>
        <v>August</v>
      </c>
    </row>
    <row r="1539" spans="1:27" ht="45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14" t="s">
        <v>8219</v>
      </c>
      <c r="G1539" t="s">
        <v>8236</v>
      </c>
      <c r="H1539" t="s">
        <v>8249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si="264"/>
        <v>179.9</v>
      </c>
      <c r="P1539" s="6">
        <f t="shared" si="265"/>
        <v>96.375</v>
      </c>
      <c r="Q1539" t="str">
        <f t="shared" ref="Q1539:Q1602" si="266">LEFT(N1539,FIND("/", N1539) - 1)</f>
        <v>photography</v>
      </c>
      <c r="R1539" t="str">
        <f t="shared" ref="R1539:R1602" si="267">RIGHT(N1539,LEN(N1539) - FIND("/",N1539))</f>
        <v>photobooks</v>
      </c>
      <c r="S1539" s="28">
        <f t="shared" ref="S1539:S1602" si="268">(J1539/86400)+25569+(-5/24)</f>
        <v>42552.106793981475</v>
      </c>
      <c r="T1539" s="28">
        <f t="shared" ref="T1539:T1602" si="269">(I1539/86400)+25569+(-5/24)</f>
        <v>42588.541666666664</v>
      </c>
      <c r="U1539">
        <f t="shared" ref="U1539:U1602" si="270">YEAR(S1539)</f>
        <v>2016</v>
      </c>
      <c r="V1539" s="15">
        <f t="shared" ref="V1539:V1602" si="271">INT(S1539)</f>
        <v>42552</v>
      </c>
      <c r="W1539" s="15">
        <f t="shared" ref="W1539:W1602" si="272">INT(T1539)</f>
        <v>42588</v>
      </c>
      <c r="X1539" s="15">
        <v>42552</v>
      </c>
      <c r="Y1539" s="15">
        <v>42588</v>
      </c>
      <c r="Z1539" t="str">
        <f t="shared" ref="Z1539:Z1602" si="273">TEXT(V1539, "mmmm")</f>
        <v>July</v>
      </c>
      <c r="AA1539" t="str">
        <f t="shared" ref="AA1539:AA1602" si="274">TEXT(W1539, "mmmm")</f>
        <v>August</v>
      </c>
    </row>
    <row r="1540" spans="1:27" ht="45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14" t="s">
        <v>8219</v>
      </c>
      <c r="G1540" t="s">
        <v>8224</v>
      </c>
      <c r="H1540" t="s">
        <v>8246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264"/>
        <v>102.62857142857142</v>
      </c>
      <c r="P1540" s="6">
        <f t="shared" si="265"/>
        <v>156.17391304347825</v>
      </c>
      <c r="Q1540" t="str">
        <f t="shared" si="266"/>
        <v>photography</v>
      </c>
      <c r="R1540" t="str">
        <f t="shared" si="267"/>
        <v>photobooks</v>
      </c>
      <c r="S1540" s="28">
        <f t="shared" si="268"/>
        <v>41981.57372685185</v>
      </c>
      <c r="T1540" s="28">
        <f t="shared" si="269"/>
        <v>42026.57372685185</v>
      </c>
      <c r="U1540">
        <f t="shared" si="270"/>
        <v>2014</v>
      </c>
      <c r="V1540" s="15">
        <f t="shared" si="271"/>
        <v>41981</v>
      </c>
      <c r="W1540" s="15">
        <f t="shared" si="272"/>
        <v>42026</v>
      </c>
      <c r="X1540" s="15">
        <v>41981</v>
      </c>
      <c r="Y1540" s="15">
        <v>42026</v>
      </c>
      <c r="Z1540" t="str">
        <f t="shared" si="273"/>
        <v>December</v>
      </c>
      <c r="AA1540" t="str">
        <f t="shared" si="274"/>
        <v>January</v>
      </c>
    </row>
    <row r="1541" spans="1:27" ht="45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14" t="s">
        <v>8219</v>
      </c>
      <c r="G1541" t="s">
        <v>8224</v>
      </c>
      <c r="H1541" t="s">
        <v>8246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264"/>
        <v>135.98609999999999</v>
      </c>
      <c r="P1541" s="6">
        <f t="shared" si="265"/>
        <v>95.764859154929582</v>
      </c>
      <c r="Q1541" t="str">
        <f t="shared" si="266"/>
        <v>photography</v>
      </c>
      <c r="R1541" t="str">
        <f t="shared" si="267"/>
        <v>photobooks</v>
      </c>
      <c r="S1541" s="28">
        <f t="shared" si="268"/>
        <v>42705.710868055554</v>
      </c>
      <c r="T1541" s="28">
        <f t="shared" si="269"/>
        <v>42738.710868055554</v>
      </c>
      <c r="U1541">
        <f t="shared" si="270"/>
        <v>2016</v>
      </c>
      <c r="V1541" s="15">
        <f t="shared" si="271"/>
        <v>42705</v>
      </c>
      <c r="W1541" s="15">
        <f t="shared" si="272"/>
        <v>42738</v>
      </c>
      <c r="X1541" s="15">
        <v>42705</v>
      </c>
      <c r="Y1541" s="15">
        <v>42738</v>
      </c>
      <c r="Z1541" t="str">
        <f t="shared" si="273"/>
        <v>December</v>
      </c>
      <c r="AA1541" t="str">
        <f t="shared" si="274"/>
        <v>January</v>
      </c>
    </row>
    <row r="1542" spans="1:27" ht="45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14" t="s">
        <v>8219</v>
      </c>
      <c r="G1542" t="s">
        <v>8224</v>
      </c>
      <c r="H1542" t="s">
        <v>8246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264"/>
        <v>117.86666666666667</v>
      </c>
      <c r="P1542" s="6">
        <f t="shared" si="265"/>
        <v>180.40816326530611</v>
      </c>
      <c r="Q1542" t="str">
        <f t="shared" si="266"/>
        <v>photography</v>
      </c>
      <c r="R1542" t="str">
        <f t="shared" si="267"/>
        <v>photobooks</v>
      </c>
      <c r="S1542" s="28">
        <f t="shared" si="268"/>
        <v>41938.798796296294</v>
      </c>
      <c r="T1542" s="28">
        <f t="shared" si="269"/>
        <v>41968.843749999993</v>
      </c>
      <c r="U1542">
        <f t="shared" si="270"/>
        <v>2014</v>
      </c>
      <c r="V1542" s="15">
        <f t="shared" si="271"/>
        <v>41938</v>
      </c>
      <c r="W1542" s="15">
        <f t="shared" si="272"/>
        <v>41968</v>
      </c>
      <c r="X1542" s="15">
        <v>41938</v>
      </c>
      <c r="Y1542" s="15">
        <v>41968</v>
      </c>
      <c r="Z1542" t="str">
        <f t="shared" si="273"/>
        <v>October</v>
      </c>
      <c r="AA1542" t="str">
        <f t="shared" si="274"/>
        <v>November</v>
      </c>
    </row>
    <row r="1543" spans="1:27" ht="45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14" t="s">
        <v>8221</v>
      </c>
      <c r="G1543" t="s">
        <v>8224</v>
      </c>
      <c r="H1543" t="s">
        <v>8246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264"/>
        <v>3.3333333333333333E-2</v>
      </c>
      <c r="P1543" s="6">
        <f t="shared" si="265"/>
        <v>3</v>
      </c>
      <c r="Q1543" t="str">
        <f t="shared" si="266"/>
        <v>photography</v>
      </c>
      <c r="R1543" t="str">
        <f t="shared" si="267"/>
        <v>nature</v>
      </c>
      <c r="S1543" s="28">
        <f t="shared" si="268"/>
        <v>41974.503912037035</v>
      </c>
      <c r="T1543" s="28">
        <f t="shared" si="269"/>
        <v>42004.503912037035</v>
      </c>
      <c r="U1543">
        <f t="shared" si="270"/>
        <v>2014</v>
      </c>
      <c r="V1543" s="15">
        <f t="shared" si="271"/>
        <v>41974</v>
      </c>
      <c r="W1543" s="15">
        <f t="shared" si="272"/>
        <v>42004</v>
      </c>
      <c r="X1543" s="15">
        <v>41974</v>
      </c>
      <c r="Y1543" s="15">
        <v>42004</v>
      </c>
      <c r="Z1543" t="str">
        <f t="shared" si="273"/>
        <v>December</v>
      </c>
      <c r="AA1543" t="str">
        <f t="shared" si="274"/>
        <v>December</v>
      </c>
    </row>
    <row r="1544" spans="1:27" ht="45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14" t="s">
        <v>8221</v>
      </c>
      <c r="G1544" t="s">
        <v>8229</v>
      </c>
      <c r="H1544" t="s">
        <v>8251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264"/>
        <v>4</v>
      </c>
      <c r="P1544" s="6">
        <f t="shared" si="265"/>
        <v>20</v>
      </c>
      <c r="Q1544" t="str">
        <f t="shared" si="266"/>
        <v>photography</v>
      </c>
      <c r="R1544" t="str">
        <f t="shared" si="267"/>
        <v>nature</v>
      </c>
      <c r="S1544" s="28">
        <f t="shared" si="268"/>
        <v>42170.788194444445</v>
      </c>
      <c r="T1544" s="28">
        <f t="shared" si="269"/>
        <v>42185.788194444445</v>
      </c>
      <c r="U1544">
        <f t="shared" si="270"/>
        <v>2015</v>
      </c>
      <c r="V1544" s="15">
        <f t="shared" si="271"/>
        <v>42170</v>
      </c>
      <c r="W1544" s="15">
        <f t="shared" si="272"/>
        <v>42185</v>
      </c>
      <c r="X1544" s="15">
        <v>42170</v>
      </c>
      <c r="Y1544" s="15">
        <v>42185</v>
      </c>
      <c r="Z1544" t="str">
        <f t="shared" si="273"/>
        <v>June</v>
      </c>
      <c r="AA1544" t="str">
        <f t="shared" si="274"/>
        <v>June</v>
      </c>
    </row>
    <row r="1545" spans="1:27" ht="45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14" t="s">
        <v>8221</v>
      </c>
      <c r="G1545" t="s">
        <v>8224</v>
      </c>
      <c r="H1545" t="s">
        <v>8246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264"/>
        <v>0.44444444444444442</v>
      </c>
      <c r="P1545" s="6">
        <f t="shared" si="265"/>
        <v>10</v>
      </c>
      <c r="Q1545" t="str">
        <f t="shared" si="266"/>
        <v>photography</v>
      </c>
      <c r="R1545" t="str">
        <f t="shared" si="267"/>
        <v>nature</v>
      </c>
      <c r="S1545" s="28">
        <f t="shared" si="268"/>
        <v>41935.301319444443</v>
      </c>
      <c r="T1545" s="28">
        <f t="shared" si="269"/>
        <v>41965.342986111107</v>
      </c>
      <c r="U1545">
        <f t="shared" si="270"/>
        <v>2014</v>
      </c>
      <c r="V1545" s="15">
        <f t="shared" si="271"/>
        <v>41935</v>
      </c>
      <c r="W1545" s="15">
        <f t="shared" si="272"/>
        <v>41965</v>
      </c>
      <c r="X1545" s="15">
        <v>41935</v>
      </c>
      <c r="Y1545" s="15">
        <v>41965</v>
      </c>
      <c r="Z1545" t="str">
        <f t="shared" si="273"/>
        <v>October</v>
      </c>
      <c r="AA1545" t="str">
        <f t="shared" si="274"/>
        <v>November</v>
      </c>
    </row>
    <row r="1546" spans="1:27" ht="45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14" t="s">
        <v>8221</v>
      </c>
      <c r="G1546" t="s">
        <v>8224</v>
      </c>
      <c r="H1546" t="s">
        <v>8246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264"/>
        <v>0</v>
      </c>
      <c r="P1546" s="6" t="e">
        <f t="shared" si="265"/>
        <v>#DIV/0!</v>
      </c>
      <c r="Q1546" t="str">
        <f t="shared" si="266"/>
        <v>photography</v>
      </c>
      <c r="R1546" t="str">
        <f t="shared" si="267"/>
        <v>nature</v>
      </c>
      <c r="S1546" s="28">
        <f t="shared" si="268"/>
        <v>42052.842870370368</v>
      </c>
      <c r="T1546" s="28">
        <f t="shared" si="269"/>
        <v>42094.804166666661</v>
      </c>
      <c r="U1546">
        <f t="shared" si="270"/>
        <v>2015</v>
      </c>
      <c r="V1546" s="15">
        <f t="shared" si="271"/>
        <v>42052</v>
      </c>
      <c r="W1546" s="15">
        <f t="shared" si="272"/>
        <v>42094</v>
      </c>
      <c r="X1546" s="15">
        <v>42052</v>
      </c>
      <c r="Y1546" s="15">
        <v>42094</v>
      </c>
      <c r="Z1546" t="str">
        <f t="shared" si="273"/>
        <v>February</v>
      </c>
      <c r="AA1546" t="str">
        <f t="shared" si="274"/>
        <v>March</v>
      </c>
    </row>
    <row r="1547" spans="1:27" ht="45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14" t="s">
        <v>8221</v>
      </c>
      <c r="G1547" t="s">
        <v>8224</v>
      </c>
      <c r="H1547" t="s">
        <v>8246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264"/>
        <v>3.3333333333333333E-2</v>
      </c>
      <c r="P1547" s="6">
        <f t="shared" si="265"/>
        <v>1</v>
      </c>
      <c r="Q1547" t="str">
        <f t="shared" si="266"/>
        <v>photography</v>
      </c>
      <c r="R1547" t="str">
        <f t="shared" si="267"/>
        <v>nature</v>
      </c>
      <c r="S1547" s="28">
        <f t="shared" si="268"/>
        <v>42031.676319444443</v>
      </c>
      <c r="T1547" s="28">
        <f t="shared" si="269"/>
        <v>42065.677777777775</v>
      </c>
      <c r="U1547">
        <f t="shared" si="270"/>
        <v>2015</v>
      </c>
      <c r="V1547" s="15">
        <f t="shared" si="271"/>
        <v>42031</v>
      </c>
      <c r="W1547" s="15">
        <f t="shared" si="272"/>
        <v>42065</v>
      </c>
      <c r="X1547" s="15">
        <v>42031</v>
      </c>
      <c r="Y1547" s="15">
        <v>42065</v>
      </c>
      <c r="Z1547" t="str">
        <f t="shared" si="273"/>
        <v>January</v>
      </c>
      <c r="AA1547" t="str">
        <f t="shared" si="274"/>
        <v>March</v>
      </c>
    </row>
    <row r="1548" spans="1:27" ht="45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14" t="s">
        <v>8221</v>
      </c>
      <c r="G1548" t="s">
        <v>8225</v>
      </c>
      <c r="H1548" t="s">
        <v>8247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264"/>
        <v>28.9</v>
      </c>
      <c r="P1548" s="6">
        <f t="shared" si="265"/>
        <v>26.272727272727273</v>
      </c>
      <c r="Q1548" t="str">
        <f t="shared" si="266"/>
        <v>photography</v>
      </c>
      <c r="R1548" t="str">
        <f t="shared" si="267"/>
        <v>nature</v>
      </c>
      <c r="S1548" s="28">
        <f t="shared" si="268"/>
        <v>41839.004618055551</v>
      </c>
      <c r="T1548" s="28">
        <f t="shared" si="269"/>
        <v>41899.004618055551</v>
      </c>
      <c r="U1548">
        <f t="shared" si="270"/>
        <v>2014</v>
      </c>
      <c r="V1548" s="15">
        <f t="shared" si="271"/>
        <v>41839</v>
      </c>
      <c r="W1548" s="15">
        <f t="shared" si="272"/>
        <v>41899</v>
      </c>
      <c r="X1548" s="15">
        <v>41839</v>
      </c>
      <c r="Y1548" s="15">
        <v>41899</v>
      </c>
      <c r="Z1548" t="str">
        <f t="shared" si="273"/>
        <v>July</v>
      </c>
      <c r="AA1548" t="str">
        <f t="shared" si="274"/>
        <v>September</v>
      </c>
    </row>
    <row r="1549" spans="1:27" ht="45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14" t="s">
        <v>8221</v>
      </c>
      <c r="G1549" t="s">
        <v>8224</v>
      </c>
      <c r="H1549" t="s">
        <v>8246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264"/>
        <v>0</v>
      </c>
      <c r="P1549" s="6" t="e">
        <f t="shared" si="265"/>
        <v>#DIV/0!</v>
      </c>
      <c r="Q1549" t="str">
        <f t="shared" si="266"/>
        <v>photography</v>
      </c>
      <c r="R1549" t="str">
        <f t="shared" si="267"/>
        <v>nature</v>
      </c>
      <c r="S1549" s="28">
        <f t="shared" si="268"/>
        <v>42782.218541666669</v>
      </c>
      <c r="T1549" s="28">
        <f t="shared" si="269"/>
        <v>42789.218541666669</v>
      </c>
      <c r="U1549">
        <f t="shared" si="270"/>
        <v>2017</v>
      </c>
      <c r="V1549" s="15">
        <f t="shared" si="271"/>
        <v>42782</v>
      </c>
      <c r="W1549" s="15">
        <f t="shared" si="272"/>
        <v>42789</v>
      </c>
      <c r="X1549" s="15">
        <v>42782</v>
      </c>
      <c r="Y1549" s="15">
        <v>42789</v>
      </c>
      <c r="Z1549" t="str">
        <f t="shared" si="273"/>
        <v>February</v>
      </c>
      <c r="AA1549" t="str">
        <f t="shared" si="274"/>
        <v>February</v>
      </c>
    </row>
    <row r="1550" spans="1:27" ht="30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14" t="s">
        <v>8221</v>
      </c>
      <c r="G1550" t="s">
        <v>8224</v>
      </c>
      <c r="H1550" t="s">
        <v>8246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264"/>
        <v>8.5714285714285712</v>
      </c>
      <c r="P1550" s="6">
        <f t="shared" si="265"/>
        <v>60</v>
      </c>
      <c r="Q1550" t="str">
        <f t="shared" si="266"/>
        <v>photography</v>
      </c>
      <c r="R1550" t="str">
        <f t="shared" si="267"/>
        <v>nature</v>
      </c>
      <c r="S1550" s="28">
        <f t="shared" si="268"/>
        <v>42286.673842592594</v>
      </c>
      <c r="T1550" s="28">
        <f t="shared" si="269"/>
        <v>42316.715509259258</v>
      </c>
      <c r="U1550">
        <f t="shared" si="270"/>
        <v>2015</v>
      </c>
      <c r="V1550" s="15">
        <f t="shared" si="271"/>
        <v>42286</v>
      </c>
      <c r="W1550" s="15">
        <f t="shared" si="272"/>
        <v>42316</v>
      </c>
      <c r="X1550" s="15">
        <v>42286</v>
      </c>
      <c r="Y1550" s="15">
        <v>42316</v>
      </c>
      <c r="Z1550" t="str">
        <f t="shared" si="273"/>
        <v>October</v>
      </c>
      <c r="AA1550" t="str">
        <f t="shared" si="274"/>
        <v>November</v>
      </c>
    </row>
    <row r="1551" spans="1:27" ht="45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14" t="s">
        <v>8221</v>
      </c>
      <c r="G1551" t="s">
        <v>8224</v>
      </c>
      <c r="H1551" t="s">
        <v>8246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264"/>
        <v>34</v>
      </c>
      <c r="P1551" s="6">
        <f t="shared" si="265"/>
        <v>28.333333333333332</v>
      </c>
      <c r="Q1551" t="str">
        <f t="shared" si="266"/>
        <v>photography</v>
      </c>
      <c r="R1551" t="str">
        <f t="shared" si="267"/>
        <v>nature</v>
      </c>
      <c r="S1551" s="28">
        <f t="shared" si="268"/>
        <v>42280.927766203698</v>
      </c>
      <c r="T1551" s="28">
        <f t="shared" si="269"/>
        <v>42310.96943287037</v>
      </c>
      <c r="U1551">
        <f t="shared" si="270"/>
        <v>2015</v>
      </c>
      <c r="V1551" s="15">
        <f t="shared" si="271"/>
        <v>42280</v>
      </c>
      <c r="W1551" s="15">
        <f t="shared" si="272"/>
        <v>42310</v>
      </c>
      <c r="X1551" s="15">
        <v>42280</v>
      </c>
      <c r="Y1551" s="15">
        <v>42310</v>
      </c>
      <c r="Z1551" t="str">
        <f t="shared" si="273"/>
        <v>October</v>
      </c>
      <c r="AA1551" t="str">
        <f t="shared" si="274"/>
        <v>November</v>
      </c>
    </row>
    <row r="1552" spans="1:27" ht="45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14" t="s">
        <v>8221</v>
      </c>
      <c r="G1552" t="s">
        <v>8225</v>
      </c>
      <c r="H1552" t="s">
        <v>8247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264"/>
        <v>13.466666666666665</v>
      </c>
      <c r="P1552" s="6">
        <f t="shared" si="265"/>
        <v>14.428571428571429</v>
      </c>
      <c r="Q1552" t="str">
        <f t="shared" si="266"/>
        <v>photography</v>
      </c>
      <c r="R1552" t="str">
        <f t="shared" si="267"/>
        <v>nature</v>
      </c>
      <c r="S1552" s="28">
        <f t="shared" si="268"/>
        <v>42472.24113425926</v>
      </c>
      <c r="T1552" s="28">
        <f t="shared" si="269"/>
        <v>42502.24113425926</v>
      </c>
      <c r="U1552">
        <f t="shared" si="270"/>
        <v>2016</v>
      </c>
      <c r="V1552" s="15">
        <f t="shared" si="271"/>
        <v>42472</v>
      </c>
      <c r="W1552" s="15">
        <f t="shared" si="272"/>
        <v>42502</v>
      </c>
      <c r="X1552" s="15">
        <v>42472</v>
      </c>
      <c r="Y1552" s="15">
        <v>42502</v>
      </c>
      <c r="Z1552" t="str">
        <f t="shared" si="273"/>
        <v>April</v>
      </c>
      <c r="AA1552" t="str">
        <f t="shared" si="274"/>
        <v>May</v>
      </c>
    </row>
    <row r="1553" spans="1:27" ht="45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14" t="s">
        <v>8221</v>
      </c>
      <c r="G1553" t="s">
        <v>8224</v>
      </c>
      <c r="H1553" t="s">
        <v>8246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264"/>
        <v>0</v>
      </c>
      <c r="P1553" s="6" t="e">
        <f t="shared" si="265"/>
        <v>#DIV/0!</v>
      </c>
      <c r="Q1553" t="str">
        <f t="shared" si="266"/>
        <v>photography</v>
      </c>
      <c r="R1553" t="str">
        <f t="shared" si="267"/>
        <v>nature</v>
      </c>
      <c r="S1553" s="28">
        <f t="shared" si="268"/>
        <v>42121.616192129623</v>
      </c>
      <c r="T1553" s="28">
        <f t="shared" si="269"/>
        <v>42151.616192129623</v>
      </c>
      <c r="U1553">
        <f t="shared" si="270"/>
        <v>2015</v>
      </c>
      <c r="V1553" s="15">
        <f t="shared" si="271"/>
        <v>42121</v>
      </c>
      <c r="W1553" s="15">
        <f t="shared" si="272"/>
        <v>42151</v>
      </c>
      <c r="X1553" s="15">
        <v>42121</v>
      </c>
      <c r="Y1553" s="15">
        <v>42151</v>
      </c>
      <c r="Z1553" t="str">
        <f t="shared" si="273"/>
        <v>April</v>
      </c>
      <c r="AA1553" t="str">
        <f t="shared" si="274"/>
        <v>May</v>
      </c>
    </row>
    <row r="1554" spans="1:27" ht="45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14" t="s">
        <v>8221</v>
      </c>
      <c r="G1554" t="s">
        <v>8224</v>
      </c>
      <c r="H1554" t="s">
        <v>8246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264"/>
        <v>49.186046511627907</v>
      </c>
      <c r="P1554" s="6">
        <f t="shared" si="265"/>
        <v>132.1875</v>
      </c>
      <c r="Q1554" t="str">
        <f t="shared" si="266"/>
        <v>photography</v>
      </c>
      <c r="R1554" t="str">
        <f t="shared" si="267"/>
        <v>nature</v>
      </c>
      <c r="S1554" s="28">
        <f t="shared" si="268"/>
        <v>41892.480416666665</v>
      </c>
      <c r="T1554" s="28">
        <f t="shared" si="269"/>
        <v>41912.957638888889</v>
      </c>
      <c r="U1554">
        <f t="shared" si="270"/>
        <v>2014</v>
      </c>
      <c r="V1554" s="15">
        <f t="shared" si="271"/>
        <v>41892</v>
      </c>
      <c r="W1554" s="15">
        <f t="shared" si="272"/>
        <v>41912</v>
      </c>
      <c r="X1554" s="15">
        <v>41892</v>
      </c>
      <c r="Y1554" s="15">
        <v>41912</v>
      </c>
      <c r="Z1554" t="str">
        <f t="shared" si="273"/>
        <v>September</v>
      </c>
      <c r="AA1554" t="str">
        <f t="shared" si="274"/>
        <v>September</v>
      </c>
    </row>
    <row r="1555" spans="1:27" ht="45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14" t="s">
        <v>8221</v>
      </c>
      <c r="G1555" t="s">
        <v>8224</v>
      </c>
      <c r="H1555" t="s">
        <v>8246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264"/>
        <v>0</v>
      </c>
      <c r="P1555" s="6" t="e">
        <f t="shared" si="265"/>
        <v>#DIV/0!</v>
      </c>
      <c r="Q1555" t="str">
        <f t="shared" si="266"/>
        <v>photography</v>
      </c>
      <c r="R1555" t="str">
        <f t="shared" si="267"/>
        <v>nature</v>
      </c>
      <c r="S1555" s="28">
        <f t="shared" si="268"/>
        <v>42219.074618055551</v>
      </c>
      <c r="T1555" s="28">
        <f t="shared" si="269"/>
        <v>42249.074618055551</v>
      </c>
      <c r="U1555">
        <f t="shared" si="270"/>
        <v>2015</v>
      </c>
      <c r="V1555" s="15">
        <f t="shared" si="271"/>
        <v>42219</v>
      </c>
      <c r="W1555" s="15">
        <f t="shared" si="272"/>
        <v>42249</v>
      </c>
      <c r="X1555" s="15">
        <v>42219</v>
      </c>
      <c r="Y1555" s="15">
        <v>42249</v>
      </c>
      <c r="Z1555" t="str">
        <f t="shared" si="273"/>
        <v>August</v>
      </c>
      <c r="AA1555" t="str">
        <f t="shared" si="274"/>
        <v>September</v>
      </c>
    </row>
    <row r="1556" spans="1:27" ht="45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14" t="s">
        <v>8221</v>
      </c>
      <c r="G1556" t="s">
        <v>8226</v>
      </c>
      <c r="H1556" t="s">
        <v>8248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264"/>
        <v>0</v>
      </c>
      <c r="P1556" s="6" t="e">
        <f t="shared" si="265"/>
        <v>#DIV/0!</v>
      </c>
      <c r="Q1556" t="str">
        <f t="shared" si="266"/>
        <v>photography</v>
      </c>
      <c r="R1556" t="str">
        <f t="shared" si="267"/>
        <v>nature</v>
      </c>
      <c r="S1556" s="28">
        <f t="shared" si="268"/>
        <v>42188.043865740743</v>
      </c>
      <c r="T1556" s="28">
        <f t="shared" si="269"/>
        <v>42218.043865740743</v>
      </c>
      <c r="U1556">
        <f t="shared" si="270"/>
        <v>2015</v>
      </c>
      <c r="V1556" s="15">
        <f t="shared" si="271"/>
        <v>42188</v>
      </c>
      <c r="W1556" s="15">
        <f t="shared" si="272"/>
        <v>42218</v>
      </c>
      <c r="X1556" s="15">
        <v>42188</v>
      </c>
      <c r="Y1556" s="15">
        <v>42218</v>
      </c>
      <c r="Z1556" t="str">
        <f t="shared" si="273"/>
        <v>July</v>
      </c>
      <c r="AA1556" t="str">
        <f t="shared" si="274"/>
        <v>August</v>
      </c>
    </row>
    <row r="1557" spans="1:27" ht="45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14" t="s">
        <v>8221</v>
      </c>
      <c r="G1557" t="s">
        <v>8224</v>
      </c>
      <c r="H1557" t="s">
        <v>8246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264"/>
        <v>0</v>
      </c>
      <c r="P1557" s="6" t="e">
        <f t="shared" si="265"/>
        <v>#DIV/0!</v>
      </c>
      <c r="Q1557" t="str">
        <f t="shared" si="266"/>
        <v>photography</v>
      </c>
      <c r="R1557" t="str">
        <f t="shared" si="267"/>
        <v>nature</v>
      </c>
      <c r="S1557" s="28">
        <f t="shared" si="268"/>
        <v>42241.405462962961</v>
      </c>
      <c r="T1557" s="28">
        <f t="shared" si="269"/>
        <v>42264.499999999993</v>
      </c>
      <c r="U1557">
        <f t="shared" si="270"/>
        <v>2015</v>
      </c>
      <c r="V1557" s="15">
        <f t="shared" si="271"/>
        <v>42241</v>
      </c>
      <c r="W1557" s="15">
        <f t="shared" si="272"/>
        <v>42264</v>
      </c>
      <c r="X1557" s="15">
        <v>42241</v>
      </c>
      <c r="Y1557" s="15">
        <v>42264</v>
      </c>
      <c r="Z1557" t="str">
        <f t="shared" si="273"/>
        <v>August</v>
      </c>
      <c r="AA1557" t="str">
        <f t="shared" si="274"/>
        <v>September</v>
      </c>
    </row>
    <row r="1558" spans="1:27" ht="45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14" t="s">
        <v>8221</v>
      </c>
      <c r="G1558" t="s">
        <v>8229</v>
      </c>
      <c r="H1558" t="s">
        <v>8251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264"/>
        <v>45.133333333333333</v>
      </c>
      <c r="P1558" s="6">
        <f t="shared" si="265"/>
        <v>56.416666666666664</v>
      </c>
      <c r="Q1558" t="str">
        <f t="shared" si="266"/>
        <v>photography</v>
      </c>
      <c r="R1558" t="str">
        <f t="shared" si="267"/>
        <v>nature</v>
      </c>
      <c r="S1558" s="28">
        <f t="shared" si="268"/>
        <v>42524.944722222215</v>
      </c>
      <c r="T1558" s="28">
        <f t="shared" si="269"/>
        <v>42554.944722222215</v>
      </c>
      <c r="U1558">
        <f t="shared" si="270"/>
        <v>2016</v>
      </c>
      <c r="V1558" s="15">
        <f t="shared" si="271"/>
        <v>42524</v>
      </c>
      <c r="W1558" s="15">
        <f t="shared" si="272"/>
        <v>42554</v>
      </c>
      <c r="X1558" s="15">
        <v>42524</v>
      </c>
      <c r="Y1558" s="15">
        <v>42554</v>
      </c>
      <c r="Z1558" t="str">
        <f t="shared" si="273"/>
        <v>June</v>
      </c>
      <c r="AA1558" t="str">
        <f t="shared" si="274"/>
        <v>July</v>
      </c>
    </row>
    <row r="1559" spans="1:27" ht="45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14" t="s">
        <v>8221</v>
      </c>
      <c r="G1559" t="s">
        <v>8224</v>
      </c>
      <c r="H1559" t="s">
        <v>8246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264"/>
        <v>4</v>
      </c>
      <c r="P1559" s="6">
        <f t="shared" si="265"/>
        <v>100</v>
      </c>
      <c r="Q1559" t="str">
        <f t="shared" si="266"/>
        <v>photography</v>
      </c>
      <c r="R1559" t="str">
        <f t="shared" si="267"/>
        <v>nature</v>
      </c>
      <c r="S1559" s="28">
        <f t="shared" si="268"/>
        <v>41871.444826388884</v>
      </c>
      <c r="T1559" s="28">
        <f t="shared" si="269"/>
        <v>41902.444826388884</v>
      </c>
      <c r="U1559">
        <f t="shared" si="270"/>
        <v>2014</v>
      </c>
      <c r="V1559" s="15">
        <f t="shared" si="271"/>
        <v>41871</v>
      </c>
      <c r="W1559" s="15">
        <f t="shared" si="272"/>
        <v>41902</v>
      </c>
      <c r="X1559" s="15">
        <v>41871</v>
      </c>
      <c r="Y1559" s="15">
        <v>41902</v>
      </c>
      <c r="Z1559" t="str">
        <f t="shared" si="273"/>
        <v>August</v>
      </c>
      <c r="AA1559" t="str">
        <f t="shared" si="274"/>
        <v>September</v>
      </c>
    </row>
    <row r="1560" spans="1:27" ht="30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14" t="s">
        <v>8221</v>
      </c>
      <c r="G1560" t="s">
        <v>8225</v>
      </c>
      <c r="H1560" t="s">
        <v>8247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264"/>
        <v>4.666666666666667</v>
      </c>
      <c r="P1560" s="6">
        <f t="shared" si="265"/>
        <v>11.666666666666666</v>
      </c>
      <c r="Q1560" t="str">
        <f t="shared" si="266"/>
        <v>photography</v>
      </c>
      <c r="R1560" t="str">
        <f t="shared" si="267"/>
        <v>nature</v>
      </c>
      <c r="S1560" s="28">
        <f t="shared" si="268"/>
        <v>42185.189340277771</v>
      </c>
      <c r="T1560" s="28">
        <f t="shared" si="269"/>
        <v>42244.299999999996</v>
      </c>
      <c r="U1560">
        <f t="shared" si="270"/>
        <v>2015</v>
      </c>
      <c r="V1560" s="15">
        <f t="shared" si="271"/>
        <v>42185</v>
      </c>
      <c r="W1560" s="15">
        <f t="shared" si="272"/>
        <v>42244</v>
      </c>
      <c r="X1560" s="15">
        <v>42185</v>
      </c>
      <c r="Y1560" s="15">
        <v>42244</v>
      </c>
      <c r="Z1560" t="str">
        <f t="shared" si="273"/>
        <v>June</v>
      </c>
      <c r="AA1560" t="str">
        <f t="shared" si="274"/>
        <v>August</v>
      </c>
    </row>
    <row r="1561" spans="1:27" ht="30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14" t="s">
        <v>8221</v>
      </c>
      <c r="G1561" t="s">
        <v>8224</v>
      </c>
      <c r="H1561" t="s">
        <v>8246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264"/>
        <v>0.33333333333333337</v>
      </c>
      <c r="P1561" s="6">
        <f t="shared" si="265"/>
        <v>50</v>
      </c>
      <c r="Q1561" t="str">
        <f t="shared" si="266"/>
        <v>photography</v>
      </c>
      <c r="R1561" t="str">
        <f t="shared" si="267"/>
        <v>nature</v>
      </c>
      <c r="S1561" s="28">
        <f t="shared" si="268"/>
        <v>42107.844895833332</v>
      </c>
      <c r="T1561" s="28">
        <f t="shared" si="269"/>
        <v>42122.844895833332</v>
      </c>
      <c r="U1561">
        <f t="shared" si="270"/>
        <v>2015</v>
      </c>
      <c r="V1561" s="15">
        <f t="shared" si="271"/>
        <v>42107</v>
      </c>
      <c r="W1561" s="15">
        <f t="shared" si="272"/>
        <v>42122</v>
      </c>
      <c r="X1561" s="15">
        <v>42107</v>
      </c>
      <c r="Y1561" s="15">
        <v>42122</v>
      </c>
      <c r="Z1561" t="str">
        <f t="shared" si="273"/>
        <v>April</v>
      </c>
      <c r="AA1561" t="str">
        <f t="shared" si="274"/>
        <v>April</v>
      </c>
    </row>
    <row r="1562" spans="1:27" ht="45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14" t="s">
        <v>8221</v>
      </c>
      <c r="G1562" t="s">
        <v>8224</v>
      </c>
      <c r="H1562" t="s">
        <v>8246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264"/>
        <v>3.7600000000000002</v>
      </c>
      <c r="P1562" s="6">
        <f t="shared" si="265"/>
        <v>23.5</v>
      </c>
      <c r="Q1562" t="str">
        <f t="shared" si="266"/>
        <v>photography</v>
      </c>
      <c r="R1562" t="str">
        <f t="shared" si="267"/>
        <v>nature</v>
      </c>
      <c r="S1562" s="28">
        <f t="shared" si="268"/>
        <v>41935.812418981477</v>
      </c>
      <c r="T1562" s="28">
        <f t="shared" si="269"/>
        <v>41955.854085648149</v>
      </c>
      <c r="U1562">
        <f t="shared" si="270"/>
        <v>2014</v>
      </c>
      <c r="V1562" s="15">
        <f t="shared" si="271"/>
        <v>41935</v>
      </c>
      <c r="W1562" s="15">
        <f t="shared" si="272"/>
        <v>41955</v>
      </c>
      <c r="X1562" s="15">
        <v>41935</v>
      </c>
      <c r="Y1562" s="15">
        <v>41955</v>
      </c>
      <c r="Z1562" t="str">
        <f t="shared" si="273"/>
        <v>October</v>
      </c>
      <c r="AA1562" t="str">
        <f t="shared" si="274"/>
        <v>November</v>
      </c>
    </row>
    <row r="1563" spans="1:27" ht="45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14" t="s">
        <v>8220</v>
      </c>
      <c r="G1563" t="s">
        <v>8224</v>
      </c>
      <c r="H1563" t="s">
        <v>8246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264"/>
        <v>0.67</v>
      </c>
      <c r="P1563" s="6">
        <f t="shared" si="265"/>
        <v>67</v>
      </c>
      <c r="Q1563" t="str">
        <f t="shared" si="266"/>
        <v>publishing</v>
      </c>
      <c r="R1563" t="str">
        <f t="shared" si="267"/>
        <v>art books</v>
      </c>
      <c r="S1563" s="28">
        <f t="shared" si="268"/>
        <v>41554.833368055552</v>
      </c>
      <c r="T1563" s="28">
        <f t="shared" si="269"/>
        <v>41584.875034722216</v>
      </c>
      <c r="U1563">
        <f t="shared" si="270"/>
        <v>2013</v>
      </c>
      <c r="V1563" s="15">
        <f t="shared" si="271"/>
        <v>41554</v>
      </c>
      <c r="W1563" s="15">
        <f t="shared" si="272"/>
        <v>41584</v>
      </c>
      <c r="X1563" s="15">
        <v>41554</v>
      </c>
      <c r="Y1563" s="15">
        <v>41584</v>
      </c>
      <c r="Z1563" t="str">
        <f t="shared" si="273"/>
        <v>October</v>
      </c>
      <c r="AA1563" t="str">
        <f t="shared" si="274"/>
        <v>November</v>
      </c>
    </row>
    <row r="1564" spans="1:27" ht="45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14" t="s">
        <v>8220</v>
      </c>
      <c r="G1564" t="s">
        <v>8224</v>
      </c>
      <c r="H1564" t="s">
        <v>8246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264"/>
        <v>0</v>
      </c>
      <c r="P1564" s="6" t="e">
        <f t="shared" si="265"/>
        <v>#DIV/0!</v>
      </c>
      <c r="Q1564" t="str">
        <f t="shared" si="266"/>
        <v>publishing</v>
      </c>
      <c r="R1564" t="str">
        <f t="shared" si="267"/>
        <v>art books</v>
      </c>
      <c r="S1564" s="28">
        <f t="shared" si="268"/>
        <v>40079.357824074068</v>
      </c>
      <c r="T1564" s="28">
        <f t="shared" si="269"/>
        <v>40148.826388888883</v>
      </c>
      <c r="U1564">
        <f t="shared" si="270"/>
        <v>2009</v>
      </c>
      <c r="V1564" s="15">
        <f t="shared" si="271"/>
        <v>40079</v>
      </c>
      <c r="W1564" s="15">
        <f t="shared" si="272"/>
        <v>40148</v>
      </c>
      <c r="X1564" s="15">
        <v>40079</v>
      </c>
      <c r="Y1564" s="15">
        <v>40148</v>
      </c>
      <c r="Z1564" t="str">
        <f t="shared" si="273"/>
        <v>September</v>
      </c>
      <c r="AA1564" t="str">
        <f t="shared" si="274"/>
        <v>December</v>
      </c>
    </row>
    <row r="1565" spans="1:27" ht="45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14" t="s">
        <v>8220</v>
      </c>
      <c r="G1565" t="s">
        <v>8225</v>
      </c>
      <c r="H1565" t="s">
        <v>8247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264"/>
        <v>1.4166666666666665</v>
      </c>
      <c r="P1565" s="6">
        <f t="shared" si="265"/>
        <v>42.5</v>
      </c>
      <c r="Q1565" t="str">
        <f t="shared" si="266"/>
        <v>publishing</v>
      </c>
      <c r="R1565" t="str">
        <f t="shared" si="267"/>
        <v>art books</v>
      </c>
      <c r="S1565" s="28">
        <f t="shared" si="268"/>
        <v>41652.534155092588</v>
      </c>
      <c r="T1565" s="28">
        <f t="shared" si="269"/>
        <v>41712.492488425924</v>
      </c>
      <c r="U1565">
        <f t="shared" si="270"/>
        <v>2014</v>
      </c>
      <c r="V1565" s="15">
        <f t="shared" si="271"/>
        <v>41652</v>
      </c>
      <c r="W1565" s="15">
        <f t="shared" si="272"/>
        <v>41712</v>
      </c>
      <c r="X1565" s="15">
        <v>41652</v>
      </c>
      <c r="Y1565" s="15">
        <v>41712</v>
      </c>
      <c r="Z1565" t="str">
        <f t="shared" si="273"/>
        <v>January</v>
      </c>
      <c r="AA1565" t="str">
        <f t="shared" si="274"/>
        <v>March</v>
      </c>
    </row>
    <row r="1566" spans="1:27" ht="45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14" t="s">
        <v>8220</v>
      </c>
      <c r="G1566" t="s">
        <v>8224</v>
      </c>
      <c r="H1566" t="s">
        <v>8246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264"/>
        <v>0.1</v>
      </c>
      <c r="P1566" s="6">
        <f t="shared" si="265"/>
        <v>10</v>
      </c>
      <c r="Q1566" t="str">
        <f t="shared" si="266"/>
        <v>publishing</v>
      </c>
      <c r="R1566" t="str">
        <f t="shared" si="267"/>
        <v>art books</v>
      </c>
      <c r="S1566" s="28">
        <f t="shared" si="268"/>
        <v>42121.158668981479</v>
      </c>
      <c r="T1566" s="28">
        <f t="shared" si="269"/>
        <v>42152.628472222219</v>
      </c>
      <c r="U1566">
        <f t="shared" si="270"/>
        <v>2015</v>
      </c>
      <c r="V1566" s="15">
        <f t="shared" si="271"/>
        <v>42121</v>
      </c>
      <c r="W1566" s="15">
        <f t="shared" si="272"/>
        <v>42152</v>
      </c>
      <c r="X1566" s="15">
        <v>42121</v>
      </c>
      <c r="Y1566" s="15">
        <v>42152</v>
      </c>
      <c r="Z1566" t="str">
        <f t="shared" si="273"/>
        <v>April</v>
      </c>
      <c r="AA1566" t="str">
        <f t="shared" si="274"/>
        <v>May</v>
      </c>
    </row>
    <row r="1567" spans="1:27" ht="45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14" t="s">
        <v>8220</v>
      </c>
      <c r="G1567" t="s">
        <v>8224</v>
      </c>
      <c r="H1567" t="s">
        <v>8246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264"/>
        <v>2.5</v>
      </c>
      <c r="P1567" s="6">
        <f t="shared" si="265"/>
        <v>100</v>
      </c>
      <c r="Q1567" t="str">
        <f t="shared" si="266"/>
        <v>publishing</v>
      </c>
      <c r="R1567" t="str">
        <f t="shared" si="267"/>
        <v>art books</v>
      </c>
      <c r="S1567" s="28">
        <f t="shared" si="268"/>
        <v>40672.521539351852</v>
      </c>
      <c r="T1567" s="28">
        <f t="shared" si="269"/>
        <v>40702.521539351852</v>
      </c>
      <c r="U1567">
        <f t="shared" si="270"/>
        <v>2011</v>
      </c>
      <c r="V1567" s="15">
        <f t="shared" si="271"/>
        <v>40672</v>
      </c>
      <c r="W1567" s="15">
        <f t="shared" si="272"/>
        <v>40702</v>
      </c>
      <c r="X1567" s="15">
        <v>40672</v>
      </c>
      <c r="Y1567" s="15">
        <v>40702</v>
      </c>
      <c r="Z1567" t="str">
        <f t="shared" si="273"/>
        <v>May</v>
      </c>
      <c r="AA1567" t="str">
        <f t="shared" si="274"/>
        <v>June</v>
      </c>
    </row>
    <row r="1568" spans="1:27" ht="45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14" t="s">
        <v>8220</v>
      </c>
      <c r="G1568" t="s">
        <v>8224</v>
      </c>
      <c r="H1568" t="s">
        <v>8246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264"/>
        <v>21.25</v>
      </c>
      <c r="P1568" s="6">
        <f t="shared" si="265"/>
        <v>108.05084745762711</v>
      </c>
      <c r="Q1568" t="str">
        <f t="shared" si="266"/>
        <v>publishing</v>
      </c>
      <c r="R1568" t="str">
        <f t="shared" si="267"/>
        <v>art books</v>
      </c>
      <c r="S1568" s="28">
        <f t="shared" si="268"/>
        <v>42549.708379629628</v>
      </c>
      <c r="T1568" s="28">
        <f t="shared" si="269"/>
        <v>42578.708333333336</v>
      </c>
      <c r="U1568">
        <f t="shared" si="270"/>
        <v>2016</v>
      </c>
      <c r="V1568" s="15">
        <f t="shared" si="271"/>
        <v>42549</v>
      </c>
      <c r="W1568" s="15">
        <f t="shared" si="272"/>
        <v>42578</v>
      </c>
      <c r="X1568" s="15">
        <v>42549</v>
      </c>
      <c r="Y1568" s="15">
        <v>42578</v>
      </c>
      <c r="Z1568" t="str">
        <f t="shared" si="273"/>
        <v>June</v>
      </c>
      <c r="AA1568" t="str">
        <f t="shared" si="274"/>
        <v>July</v>
      </c>
    </row>
    <row r="1569" spans="1:27" ht="45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14" t="s">
        <v>8220</v>
      </c>
      <c r="G1569" t="s">
        <v>8224</v>
      </c>
      <c r="H1569" t="s">
        <v>8246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264"/>
        <v>4.117647058823529</v>
      </c>
      <c r="P1569" s="6">
        <f t="shared" si="265"/>
        <v>26.923076923076923</v>
      </c>
      <c r="Q1569" t="str">
        <f t="shared" si="266"/>
        <v>publishing</v>
      </c>
      <c r="R1569" t="str">
        <f t="shared" si="267"/>
        <v>art books</v>
      </c>
      <c r="S1569" s="28">
        <f t="shared" si="268"/>
        <v>41671.728530092594</v>
      </c>
      <c r="T1569" s="28">
        <f t="shared" si="269"/>
        <v>41686.791666666664</v>
      </c>
      <c r="U1569">
        <f t="shared" si="270"/>
        <v>2014</v>
      </c>
      <c r="V1569" s="15">
        <f t="shared" si="271"/>
        <v>41671</v>
      </c>
      <c r="W1569" s="15">
        <f t="shared" si="272"/>
        <v>41686</v>
      </c>
      <c r="X1569" s="15">
        <v>41671</v>
      </c>
      <c r="Y1569" s="15">
        <v>41686</v>
      </c>
      <c r="Z1569" t="str">
        <f t="shared" si="273"/>
        <v>February</v>
      </c>
      <c r="AA1569" t="str">
        <f t="shared" si="274"/>
        <v>February</v>
      </c>
    </row>
    <row r="1570" spans="1:27" ht="45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14" t="s">
        <v>8220</v>
      </c>
      <c r="G1570" t="s">
        <v>8224</v>
      </c>
      <c r="H1570" t="s">
        <v>8246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264"/>
        <v>13.639999999999999</v>
      </c>
      <c r="P1570" s="6">
        <f t="shared" si="265"/>
        <v>155</v>
      </c>
      <c r="Q1570" t="str">
        <f t="shared" si="266"/>
        <v>publishing</v>
      </c>
      <c r="R1570" t="str">
        <f t="shared" si="267"/>
        <v>art books</v>
      </c>
      <c r="S1570" s="28">
        <f t="shared" si="268"/>
        <v>41961.853993055549</v>
      </c>
      <c r="T1570" s="28">
        <f t="shared" si="269"/>
        <v>41996.853993055549</v>
      </c>
      <c r="U1570">
        <f t="shared" si="270"/>
        <v>2014</v>
      </c>
      <c r="V1570" s="15">
        <f t="shared" si="271"/>
        <v>41961</v>
      </c>
      <c r="W1570" s="15">
        <f t="shared" si="272"/>
        <v>41996</v>
      </c>
      <c r="X1570" s="15">
        <v>41961</v>
      </c>
      <c r="Y1570" s="15">
        <v>41996</v>
      </c>
      <c r="Z1570" t="str">
        <f t="shared" si="273"/>
        <v>November</v>
      </c>
      <c r="AA1570" t="str">
        <f t="shared" si="274"/>
        <v>December</v>
      </c>
    </row>
    <row r="1571" spans="1:27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14" t="s">
        <v>8220</v>
      </c>
      <c r="G1571" t="s">
        <v>8224</v>
      </c>
      <c r="H1571" t="s">
        <v>8246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264"/>
        <v>0</v>
      </c>
      <c r="P1571" s="6" t="e">
        <f t="shared" si="265"/>
        <v>#DIV/0!</v>
      </c>
      <c r="Q1571" t="str">
        <f t="shared" si="266"/>
        <v>publishing</v>
      </c>
      <c r="R1571" t="str">
        <f t="shared" si="267"/>
        <v>art books</v>
      </c>
      <c r="S1571" s="28">
        <f t="shared" si="268"/>
        <v>41389.471226851849</v>
      </c>
      <c r="T1571" s="28">
        <f t="shared" si="269"/>
        <v>41419.471226851849</v>
      </c>
      <c r="U1571">
        <f t="shared" si="270"/>
        <v>2013</v>
      </c>
      <c r="V1571" s="15">
        <f t="shared" si="271"/>
        <v>41389</v>
      </c>
      <c r="W1571" s="15">
        <f t="shared" si="272"/>
        <v>41419</v>
      </c>
      <c r="X1571" s="15">
        <v>41389</v>
      </c>
      <c r="Y1571" s="15">
        <v>41419</v>
      </c>
      <c r="Z1571" t="str">
        <f t="shared" si="273"/>
        <v>April</v>
      </c>
      <c r="AA1571" t="str">
        <f t="shared" si="274"/>
        <v>May</v>
      </c>
    </row>
    <row r="1572" spans="1:27" ht="30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14" t="s">
        <v>8220</v>
      </c>
      <c r="G1572" t="s">
        <v>8224</v>
      </c>
      <c r="H1572" t="s">
        <v>8246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264"/>
        <v>41.4</v>
      </c>
      <c r="P1572" s="6">
        <f t="shared" si="265"/>
        <v>47.769230769230766</v>
      </c>
      <c r="Q1572" t="str">
        <f t="shared" si="266"/>
        <v>publishing</v>
      </c>
      <c r="R1572" t="str">
        <f t="shared" si="267"/>
        <v>art books</v>
      </c>
      <c r="S1572" s="28">
        <f t="shared" si="268"/>
        <v>42438.605115740742</v>
      </c>
      <c r="T1572" s="28">
        <f t="shared" si="269"/>
        <v>42468.56344907407</v>
      </c>
      <c r="U1572">
        <f t="shared" si="270"/>
        <v>2016</v>
      </c>
      <c r="V1572" s="15">
        <f t="shared" si="271"/>
        <v>42438</v>
      </c>
      <c r="W1572" s="15">
        <f t="shared" si="272"/>
        <v>42468</v>
      </c>
      <c r="X1572" s="15">
        <v>42438</v>
      </c>
      <c r="Y1572" s="15">
        <v>42468</v>
      </c>
      <c r="Z1572" t="str">
        <f t="shared" si="273"/>
        <v>March</v>
      </c>
      <c r="AA1572" t="str">
        <f t="shared" si="274"/>
        <v>April</v>
      </c>
    </row>
    <row r="1573" spans="1:27" ht="45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14" t="s">
        <v>8220</v>
      </c>
      <c r="G1573" t="s">
        <v>8225</v>
      </c>
      <c r="H1573" t="s">
        <v>8247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264"/>
        <v>0.66115702479338845</v>
      </c>
      <c r="P1573" s="6">
        <f t="shared" si="265"/>
        <v>20</v>
      </c>
      <c r="Q1573" t="str">
        <f t="shared" si="266"/>
        <v>publishing</v>
      </c>
      <c r="R1573" t="str">
        <f t="shared" si="267"/>
        <v>art books</v>
      </c>
      <c r="S1573" s="28">
        <f t="shared" si="268"/>
        <v>42144.56114583333</v>
      </c>
      <c r="T1573" s="28">
        <f t="shared" si="269"/>
        <v>42174.56114583333</v>
      </c>
      <c r="U1573">
        <f t="shared" si="270"/>
        <v>2015</v>
      </c>
      <c r="V1573" s="15">
        <f t="shared" si="271"/>
        <v>42144</v>
      </c>
      <c r="W1573" s="15">
        <f t="shared" si="272"/>
        <v>42174</v>
      </c>
      <c r="X1573" s="15">
        <v>42144</v>
      </c>
      <c r="Y1573" s="15">
        <v>42174</v>
      </c>
      <c r="Z1573" t="str">
        <f t="shared" si="273"/>
        <v>May</v>
      </c>
      <c r="AA1573" t="str">
        <f t="shared" si="274"/>
        <v>June</v>
      </c>
    </row>
    <row r="1574" spans="1:27" ht="45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14" t="s">
        <v>8220</v>
      </c>
      <c r="G1574" t="s">
        <v>8225</v>
      </c>
      <c r="H1574" t="s">
        <v>8247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264"/>
        <v>5</v>
      </c>
      <c r="P1574" s="6">
        <f t="shared" si="265"/>
        <v>41.666666666666664</v>
      </c>
      <c r="Q1574" t="str">
        <f t="shared" si="266"/>
        <v>publishing</v>
      </c>
      <c r="R1574" t="str">
        <f t="shared" si="267"/>
        <v>art books</v>
      </c>
      <c r="S1574" s="28">
        <f t="shared" si="268"/>
        <v>42403.824756944443</v>
      </c>
      <c r="T1574" s="28">
        <f t="shared" si="269"/>
        <v>42428.790972222218</v>
      </c>
      <c r="U1574">
        <f t="shared" si="270"/>
        <v>2016</v>
      </c>
      <c r="V1574" s="15">
        <f t="shared" si="271"/>
        <v>42403</v>
      </c>
      <c r="W1574" s="15">
        <f t="shared" si="272"/>
        <v>42428</v>
      </c>
      <c r="X1574" s="15">
        <v>42403</v>
      </c>
      <c r="Y1574" s="15">
        <v>42428</v>
      </c>
      <c r="Z1574" t="str">
        <f t="shared" si="273"/>
        <v>February</v>
      </c>
      <c r="AA1574" t="str">
        <f t="shared" si="274"/>
        <v>February</v>
      </c>
    </row>
    <row r="1575" spans="1:27" ht="45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14" t="s">
        <v>8220</v>
      </c>
      <c r="G1575" t="s">
        <v>8229</v>
      </c>
      <c r="H1575" t="s">
        <v>8251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264"/>
        <v>2.4777777777777779</v>
      </c>
      <c r="P1575" s="6">
        <f t="shared" si="265"/>
        <v>74.333333333333329</v>
      </c>
      <c r="Q1575" t="str">
        <f t="shared" si="266"/>
        <v>publishing</v>
      </c>
      <c r="R1575" t="str">
        <f t="shared" si="267"/>
        <v>art books</v>
      </c>
      <c r="S1575" s="28">
        <f t="shared" si="268"/>
        <v>42785.791689814818</v>
      </c>
      <c r="T1575" s="28">
        <f t="shared" si="269"/>
        <v>42825.957638888889</v>
      </c>
      <c r="U1575">
        <f t="shared" si="270"/>
        <v>2017</v>
      </c>
      <c r="V1575" s="15">
        <f t="shared" si="271"/>
        <v>42785</v>
      </c>
      <c r="W1575" s="15">
        <f t="shared" si="272"/>
        <v>42825</v>
      </c>
      <c r="X1575" s="15">
        <v>42785</v>
      </c>
      <c r="Y1575" s="15">
        <v>42825</v>
      </c>
      <c r="Z1575" t="str">
        <f t="shared" si="273"/>
        <v>February</v>
      </c>
      <c r="AA1575" t="str">
        <f t="shared" si="274"/>
        <v>March</v>
      </c>
    </row>
    <row r="1576" spans="1:27" ht="45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14" t="s">
        <v>8220</v>
      </c>
      <c r="G1576" t="s">
        <v>8224</v>
      </c>
      <c r="H1576" t="s">
        <v>8246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264"/>
        <v>5.0599999999999996</v>
      </c>
      <c r="P1576" s="6">
        <f t="shared" si="265"/>
        <v>84.333333333333329</v>
      </c>
      <c r="Q1576" t="str">
        <f t="shared" si="266"/>
        <v>publishing</v>
      </c>
      <c r="R1576" t="str">
        <f t="shared" si="267"/>
        <v>art books</v>
      </c>
      <c r="S1576" s="28">
        <f t="shared" si="268"/>
        <v>42017.719085648147</v>
      </c>
      <c r="T1576" s="28">
        <f t="shared" si="269"/>
        <v>42052.719085648147</v>
      </c>
      <c r="U1576">
        <f t="shared" si="270"/>
        <v>2015</v>
      </c>
      <c r="V1576" s="15">
        <f t="shared" si="271"/>
        <v>42017</v>
      </c>
      <c r="W1576" s="15">
        <f t="shared" si="272"/>
        <v>42052</v>
      </c>
      <c r="X1576" s="15">
        <v>42017</v>
      </c>
      <c r="Y1576" s="15">
        <v>42052</v>
      </c>
      <c r="Z1576" t="str">
        <f t="shared" si="273"/>
        <v>January</v>
      </c>
      <c r="AA1576" t="str">
        <f t="shared" si="274"/>
        <v>February</v>
      </c>
    </row>
    <row r="1577" spans="1:27" ht="45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14" t="s">
        <v>8220</v>
      </c>
      <c r="G1577" t="s">
        <v>8224</v>
      </c>
      <c r="H1577" t="s">
        <v>8246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264"/>
        <v>22.91</v>
      </c>
      <c r="P1577" s="6">
        <f t="shared" si="265"/>
        <v>65.457142857142856</v>
      </c>
      <c r="Q1577" t="str">
        <f t="shared" si="266"/>
        <v>publishing</v>
      </c>
      <c r="R1577" t="str">
        <f t="shared" si="267"/>
        <v>art books</v>
      </c>
      <c r="S1577" s="28">
        <f t="shared" si="268"/>
        <v>41799.315925925919</v>
      </c>
      <c r="T1577" s="28">
        <f t="shared" si="269"/>
        <v>41829.315925925919</v>
      </c>
      <c r="U1577">
        <f t="shared" si="270"/>
        <v>2014</v>
      </c>
      <c r="V1577" s="15">
        <f t="shared" si="271"/>
        <v>41799</v>
      </c>
      <c r="W1577" s="15">
        <f t="shared" si="272"/>
        <v>41829</v>
      </c>
      <c r="X1577" s="15">
        <v>41799</v>
      </c>
      <c r="Y1577" s="15">
        <v>41829</v>
      </c>
      <c r="Z1577" t="str">
        <f t="shared" si="273"/>
        <v>June</v>
      </c>
      <c r="AA1577" t="str">
        <f t="shared" si="274"/>
        <v>July</v>
      </c>
    </row>
    <row r="1578" spans="1:27" ht="30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14" t="s">
        <v>8220</v>
      </c>
      <c r="G1578" t="s">
        <v>8224</v>
      </c>
      <c r="H1578" t="s">
        <v>8246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264"/>
        <v>13</v>
      </c>
      <c r="P1578" s="6">
        <f t="shared" si="265"/>
        <v>65</v>
      </c>
      <c r="Q1578" t="str">
        <f t="shared" si="266"/>
        <v>publishing</v>
      </c>
      <c r="R1578" t="str">
        <f t="shared" si="267"/>
        <v>art books</v>
      </c>
      <c r="S1578" s="28">
        <f t="shared" si="268"/>
        <v>42140.670925925922</v>
      </c>
      <c r="T1578" s="28">
        <f t="shared" si="269"/>
        <v>42185.670925925922</v>
      </c>
      <c r="U1578">
        <f t="shared" si="270"/>
        <v>2015</v>
      </c>
      <c r="V1578" s="15">
        <f t="shared" si="271"/>
        <v>42140</v>
      </c>
      <c r="W1578" s="15">
        <f t="shared" si="272"/>
        <v>42185</v>
      </c>
      <c r="X1578" s="15">
        <v>42140</v>
      </c>
      <c r="Y1578" s="15">
        <v>42185</v>
      </c>
      <c r="Z1578" t="str">
        <f t="shared" si="273"/>
        <v>May</v>
      </c>
      <c r="AA1578" t="str">
        <f t="shared" si="274"/>
        <v>June</v>
      </c>
    </row>
    <row r="1579" spans="1:27" ht="45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14" t="s">
        <v>8220</v>
      </c>
      <c r="G1579" t="s">
        <v>8224</v>
      </c>
      <c r="H1579" t="s">
        <v>8246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264"/>
        <v>0.54999999999999993</v>
      </c>
      <c r="P1579" s="6">
        <f t="shared" si="265"/>
        <v>27.5</v>
      </c>
      <c r="Q1579" t="str">
        <f t="shared" si="266"/>
        <v>publishing</v>
      </c>
      <c r="R1579" t="str">
        <f t="shared" si="267"/>
        <v>art books</v>
      </c>
      <c r="S1579" s="28">
        <f t="shared" si="268"/>
        <v>41054.639444444438</v>
      </c>
      <c r="T1579" s="28">
        <f t="shared" si="269"/>
        <v>41114.639444444438</v>
      </c>
      <c r="U1579">
        <f t="shared" si="270"/>
        <v>2012</v>
      </c>
      <c r="V1579" s="15">
        <f t="shared" si="271"/>
        <v>41054</v>
      </c>
      <c r="W1579" s="15">
        <f t="shared" si="272"/>
        <v>41114</v>
      </c>
      <c r="X1579" s="15">
        <v>41054</v>
      </c>
      <c r="Y1579" s="15">
        <v>41114</v>
      </c>
      <c r="Z1579" t="str">
        <f t="shared" si="273"/>
        <v>May</v>
      </c>
      <c r="AA1579" t="str">
        <f t="shared" si="274"/>
        <v>July</v>
      </c>
    </row>
    <row r="1580" spans="1:27" ht="60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14" t="s">
        <v>8220</v>
      </c>
      <c r="G1580" t="s">
        <v>8224</v>
      </c>
      <c r="H1580" t="s">
        <v>8246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264"/>
        <v>10.806536636794938</v>
      </c>
      <c r="P1580" s="6">
        <f t="shared" si="265"/>
        <v>51.25</v>
      </c>
      <c r="Q1580" t="str">
        <f t="shared" si="266"/>
        <v>publishing</v>
      </c>
      <c r="R1580" t="str">
        <f t="shared" si="267"/>
        <v>art books</v>
      </c>
      <c r="S1580" s="28">
        <f t="shared" si="268"/>
        <v>40398.857534722221</v>
      </c>
      <c r="T1580" s="28">
        <f t="shared" si="269"/>
        <v>40422.875</v>
      </c>
      <c r="U1580">
        <f t="shared" si="270"/>
        <v>2010</v>
      </c>
      <c r="V1580" s="15">
        <f t="shared" si="271"/>
        <v>40398</v>
      </c>
      <c r="W1580" s="15">
        <f t="shared" si="272"/>
        <v>40422</v>
      </c>
      <c r="X1580" s="15">
        <v>40398</v>
      </c>
      <c r="Y1580" s="15">
        <v>40422</v>
      </c>
      <c r="Z1580" t="str">
        <f t="shared" si="273"/>
        <v>August</v>
      </c>
      <c r="AA1580" t="str">
        <f t="shared" si="274"/>
        <v>September</v>
      </c>
    </row>
    <row r="1581" spans="1:27" ht="30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14" t="s">
        <v>8220</v>
      </c>
      <c r="G1581" t="s">
        <v>8224</v>
      </c>
      <c r="H1581" t="s">
        <v>8246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264"/>
        <v>0.84008400840084008</v>
      </c>
      <c r="P1581" s="6">
        <f t="shared" si="265"/>
        <v>14</v>
      </c>
      <c r="Q1581" t="str">
        <f t="shared" si="266"/>
        <v>publishing</v>
      </c>
      <c r="R1581" t="str">
        <f t="shared" si="267"/>
        <v>art books</v>
      </c>
      <c r="S1581" s="28">
        <f t="shared" si="268"/>
        <v>41481.788090277776</v>
      </c>
      <c r="T1581" s="28">
        <f t="shared" si="269"/>
        <v>41514.788090277776</v>
      </c>
      <c r="U1581">
        <f t="shared" si="270"/>
        <v>2013</v>
      </c>
      <c r="V1581" s="15">
        <f t="shared" si="271"/>
        <v>41481</v>
      </c>
      <c r="W1581" s="15">
        <f t="shared" si="272"/>
        <v>41514</v>
      </c>
      <c r="X1581" s="15">
        <v>41481</v>
      </c>
      <c r="Y1581" s="15">
        <v>41514</v>
      </c>
      <c r="Z1581" t="str">
        <f t="shared" si="273"/>
        <v>July</v>
      </c>
      <c r="AA1581" t="str">
        <f t="shared" si="274"/>
        <v>August</v>
      </c>
    </row>
    <row r="1582" spans="1:27" ht="45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14" t="s">
        <v>8220</v>
      </c>
      <c r="G1582" t="s">
        <v>8224</v>
      </c>
      <c r="H1582" t="s">
        <v>8246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264"/>
        <v>0</v>
      </c>
      <c r="P1582" s="6" t="e">
        <f t="shared" si="265"/>
        <v>#DIV/0!</v>
      </c>
      <c r="Q1582" t="str">
        <f t="shared" si="266"/>
        <v>publishing</v>
      </c>
      <c r="R1582" t="str">
        <f t="shared" si="267"/>
        <v>art books</v>
      </c>
      <c r="S1582" s="28">
        <f t="shared" si="268"/>
        <v>40989.841736111106</v>
      </c>
      <c r="T1582" s="28">
        <f t="shared" si="269"/>
        <v>41049.841736111106</v>
      </c>
      <c r="U1582">
        <f t="shared" si="270"/>
        <v>2012</v>
      </c>
      <c r="V1582" s="15">
        <f t="shared" si="271"/>
        <v>40989</v>
      </c>
      <c r="W1582" s="15">
        <f t="shared" si="272"/>
        <v>41049</v>
      </c>
      <c r="X1582" s="15">
        <v>40989</v>
      </c>
      <c r="Y1582" s="15">
        <v>41049</v>
      </c>
      <c r="Z1582" t="str">
        <f t="shared" si="273"/>
        <v>March</v>
      </c>
      <c r="AA1582" t="str">
        <f t="shared" si="274"/>
        <v>May</v>
      </c>
    </row>
    <row r="1583" spans="1:27" ht="45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14" t="s">
        <v>8221</v>
      </c>
      <c r="G1583" t="s">
        <v>8225</v>
      </c>
      <c r="H1583" t="s">
        <v>8247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264"/>
        <v>0.5</v>
      </c>
      <c r="P1583" s="6">
        <f t="shared" si="265"/>
        <v>5</v>
      </c>
      <c r="Q1583" t="str">
        <f t="shared" si="266"/>
        <v>photography</v>
      </c>
      <c r="R1583" t="str">
        <f t="shared" si="267"/>
        <v>places</v>
      </c>
      <c r="S1583" s="28">
        <f t="shared" si="268"/>
        <v>42325.240624999999</v>
      </c>
      <c r="T1583" s="28">
        <f t="shared" si="269"/>
        <v>42357.240624999999</v>
      </c>
      <c r="U1583">
        <f t="shared" si="270"/>
        <v>2015</v>
      </c>
      <c r="V1583" s="15">
        <f t="shared" si="271"/>
        <v>42325</v>
      </c>
      <c r="W1583" s="15">
        <f t="shared" si="272"/>
        <v>42357</v>
      </c>
      <c r="X1583" s="15">
        <v>42325</v>
      </c>
      <c r="Y1583" s="15">
        <v>42357</v>
      </c>
      <c r="Z1583" t="str">
        <f t="shared" si="273"/>
        <v>November</v>
      </c>
      <c r="AA1583" t="str">
        <f t="shared" si="274"/>
        <v>December</v>
      </c>
    </row>
    <row r="1584" spans="1:27" ht="30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14" t="s">
        <v>8221</v>
      </c>
      <c r="G1584" t="s">
        <v>8224</v>
      </c>
      <c r="H1584" t="s">
        <v>8246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264"/>
        <v>9.3000000000000007</v>
      </c>
      <c r="P1584" s="6">
        <f t="shared" si="265"/>
        <v>31</v>
      </c>
      <c r="Q1584" t="str">
        <f t="shared" si="266"/>
        <v>photography</v>
      </c>
      <c r="R1584" t="str">
        <f t="shared" si="267"/>
        <v>places</v>
      </c>
      <c r="S1584" s="28">
        <f t="shared" si="268"/>
        <v>42246.581631944442</v>
      </c>
      <c r="T1584" s="28">
        <f t="shared" si="269"/>
        <v>42303.680555555555</v>
      </c>
      <c r="U1584">
        <f t="shared" si="270"/>
        <v>2015</v>
      </c>
      <c r="V1584" s="15">
        <f t="shared" si="271"/>
        <v>42246</v>
      </c>
      <c r="W1584" s="15">
        <f t="shared" si="272"/>
        <v>42303</v>
      </c>
      <c r="X1584" s="15">
        <v>42246</v>
      </c>
      <c r="Y1584" s="15">
        <v>42303</v>
      </c>
      <c r="Z1584" t="str">
        <f t="shared" si="273"/>
        <v>August</v>
      </c>
      <c r="AA1584" t="str">
        <f t="shared" si="274"/>
        <v>October</v>
      </c>
    </row>
    <row r="1585" spans="1:27" ht="45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14" t="s">
        <v>8221</v>
      </c>
      <c r="G1585" t="s">
        <v>8225</v>
      </c>
      <c r="H1585" t="s">
        <v>8247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264"/>
        <v>7.4999999999999997E-2</v>
      </c>
      <c r="P1585" s="6">
        <f t="shared" si="265"/>
        <v>15</v>
      </c>
      <c r="Q1585" t="str">
        <f t="shared" si="266"/>
        <v>photography</v>
      </c>
      <c r="R1585" t="str">
        <f t="shared" si="267"/>
        <v>places</v>
      </c>
      <c r="S1585" s="28">
        <f t="shared" si="268"/>
        <v>41877.696655092594</v>
      </c>
      <c r="T1585" s="28">
        <f t="shared" si="269"/>
        <v>41907.696655092594</v>
      </c>
      <c r="U1585">
        <f t="shared" si="270"/>
        <v>2014</v>
      </c>
      <c r="V1585" s="15">
        <f t="shared" si="271"/>
        <v>41877</v>
      </c>
      <c r="W1585" s="15">
        <f t="shared" si="272"/>
        <v>41907</v>
      </c>
      <c r="X1585" s="15">
        <v>41877</v>
      </c>
      <c r="Y1585" s="15">
        <v>41907</v>
      </c>
      <c r="Z1585" t="str">
        <f t="shared" si="273"/>
        <v>August</v>
      </c>
      <c r="AA1585" t="str">
        <f t="shared" si="274"/>
        <v>September</v>
      </c>
    </row>
    <row r="1586" spans="1:27" ht="45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14" t="s">
        <v>8221</v>
      </c>
      <c r="G1586" t="s">
        <v>8224</v>
      </c>
      <c r="H1586" t="s">
        <v>8246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264"/>
        <v>0</v>
      </c>
      <c r="P1586" s="6" t="e">
        <f t="shared" si="265"/>
        <v>#DIV/0!</v>
      </c>
      <c r="Q1586" t="str">
        <f t="shared" si="266"/>
        <v>photography</v>
      </c>
      <c r="R1586" t="str">
        <f t="shared" si="267"/>
        <v>places</v>
      </c>
      <c r="S1586" s="28">
        <f t="shared" si="268"/>
        <v>41779.440983796296</v>
      </c>
      <c r="T1586" s="28">
        <f t="shared" si="269"/>
        <v>41789.440983796296</v>
      </c>
      <c r="U1586">
        <f t="shared" si="270"/>
        <v>2014</v>
      </c>
      <c r="V1586" s="15">
        <f t="shared" si="271"/>
        <v>41779</v>
      </c>
      <c r="W1586" s="15">
        <f t="shared" si="272"/>
        <v>41789</v>
      </c>
      <c r="X1586" s="15">
        <v>41779</v>
      </c>
      <c r="Y1586" s="15">
        <v>41789</v>
      </c>
      <c r="Z1586" t="str">
        <f t="shared" si="273"/>
        <v>May</v>
      </c>
      <c r="AA1586" t="str">
        <f t="shared" si="274"/>
        <v>May</v>
      </c>
    </row>
    <row r="1587" spans="1:27" ht="45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14" t="s">
        <v>8221</v>
      </c>
      <c r="G1587" t="s">
        <v>8229</v>
      </c>
      <c r="H1587" t="s">
        <v>8251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264"/>
        <v>79</v>
      </c>
      <c r="P1587" s="6">
        <f t="shared" si="265"/>
        <v>131.66666666666666</v>
      </c>
      <c r="Q1587" t="str">
        <f t="shared" si="266"/>
        <v>photography</v>
      </c>
      <c r="R1587" t="str">
        <f t="shared" si="267"/>
        <v>places</v>
      </c>
      <c r="S1587" s="28">
        <f t="shared" si="268"/>
        <v>42707.687129629623</v>
      </c>
      <c r="T1587" s="28">
        <f t="shared" si="269"/>
        <v>42729.249999999993</v>
      </c>
      <c r="U1587">
        <f t="shared" si="270"/>
        <v>2016</v>
      </c>
      <c r="V1587" s="15">
        <f t="shared" si="271"/>
        <v>42707</v>
      </c>
      <c r="W1587" s="15">
        <f t="shared" si="272"/>
        <v>42729</v>
      </c>
      <c r="X1587" s="15">
        <v>42707</v>
      </c>
      <c r="Y1587" s="15">
        <v>42729</v>
      </c>
      <c r="Z1587" t="str">
        <f t="shared" si="273"/>
        <v>December</v>
      </c>
      <c r="AA1587" t="str">
        <f t="shared" si="274"/>
        <v>December</v>
      </c>
    </row>
    <row r="1588" spans="1:27" ht="3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14" t="s">
        <v>8221</v>
      </c>
      <c r="G1588" t="s">
        <v>8224</v>
      </c>
      <c r="H1588" t="s">
        <v>8246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264"/>
        <v>0</v>
      </c>
      <c r="P1588" s="6" t="e">
        <f t="shared" si="265"/>
        <v>#DIV/0!</v>
      </c>
      <c r="Q1588" t="str">
        <f t="shared" si="266"/>
        <v>photography</v>
      </c>
      <c r="R1588" t="str">
        <f t="shared" si="267"/>
        <v>places</v>
      </c>
      <c r="S1588" s="28">
        <f t="shared" si="268"/>
        <v>42068.896087962959</v>
      </c>
      <c r="T1588" s="28">
        <f t="shared" si="269"/>
        <v>42098.854421296295</v>
      </c>
      <c r="U1588">
        <f t="shared" si="270"/>
        <v>2015</v>
      </c>
      <c r="V1588" s="15">
        <f t="shared" si="271"/>
        <v>42068</v>
      </c>
      <c r="W1588" s="15">
        <f t="shared" si="272"/>
        <v>42098</v>
      </c>
      <c r="X1588" s="15">
        <v>42068</v>
      </c>
      <c r="Y1588" s="15">
        <v>42098</v>
      </c>
      <c r="Z1588" t="str">
        <f t="shared" si="273"/>
        <v>March</v>
      </c>
      <c r="AA1588" t="str">
        <f t="shared" si="274"/>
        <v>April</v>
      </c>
    </row>
    <row r="1589" spans="1:27" ht="45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14" t="s">
        <v>8221</v>
      </c>
      <c r="G1589" t="s">
        <v>8224</v>
      </c>
      <c r="H1589" t="s">
        <v>8246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264"/>
        <v>1.3333333333333334E-2</v>
      </c>
      <c r="P1589" s="6">
        <f t="shared" si="265"/>
        <v>1</v>
      </c>
      <c r="Q1589" t="str">
        <f t="shared" si="266"/>
        <v>photography</v>
      </c>
      <c r="R1589" t="str">
        <f t="shared" si="267"/>
        <v>places</v>
      </c>
      <c r="S1589" s="28">
        <f t="shared" si="268"/>
        <v>41956.742650462962</v>
      </c>
      <c r="T1589" s="28">
        <f t="shared" si="269"/>
        <v>41986.742650462962</v>
      </c>
      <c r="U1589">
        <f t="shared" si="270"/>
        <v>2014</v>
      </c>
      <c r="V1589" s="15">
        <f t="shared" si="271"/>
        <v>41956</v>
      </c>
      <c r="W1589" s="15">
        <f t="shared" si="272"/>
        <v>41986</v>
      </c>
      <c r="X1589" s="15">
        <v>41956</v>
      </c>
      <c r="Y1589" s="15">
        <v>41986</v>
      </c>
      <c r="Z1589" t="str">
        <f t="shared" si="273"/>
        <v>November</v>
      </c>
      <c r="AA1589" t="str">
        <f t="shared" si="274"/>
        <v>December</v>
      </c>
    </row>
    <row r="1590" spans="1:27" ht="30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14" t="s">
        <v>8221</v>
      </c>
      <c r="G1590" t="s">
        <v>8224</v>
      </c>
      <c r="H1590" t="s">
        <v>8246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264"/>
        <v>0</v>
      </c>
      <c r="P1590" s="6" t="e">
        <f t="shared" si="265"/>
        <v>#DIV/0!</v>
      </c>
      <c r="Q1590" t="str">
        <f t="shared" si="266"/>
        <v>photography</v>
      </c>
      <c r="R1590" t="str">
        <f t="shared" si="267"/>
        <v>places</v>
      </c>
      <c r="S1590" s="28">
        <f t="shared" si="268"/>
        <v>42005.041655092595</v>
      </c>
      <c r="T1590" s="28">
        <f t="shared" si="269"/>
        <v>42035.633333333331</v>
      </c>
      <c r="U1590">
        <f t="shared" si="270"/>
        <v>2015</v>
      </c>
      <c r="V1590" s="15">
        <f t="shared" si="271"/>
        <v>42005</v>
      </c>
      <c r="W1590" s="15">
        <f t="shared" si="272"/>
        <v>42035</v>
      </c>
      <c r="X1590" s="15">
        <v>42005</v>
      </c>
      <c r="Y1590" s="15">
        <v>42035</v>
      </c>
      <c r="Z1590" t="str">
        <f t="shared" si="273"/>
        <v>January</v>
      </c>
      <c r="AA1590" t="str">
        <f t="shared" si="274"/>
        <v>January</v>
      </c>
    </row>
    <row r="1591" spans="1:27" ht="45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14" t="s">
        <v>8221</v>
      </c>
      <c r="G1591" t="s">
        <v>8224</v>
      </c>
      <c r="H1591" t="s">
        <v>8246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264"/>
        <v>0</v>
      </c>
      <c r="P1591" s="6" t="e">
        <f t="shared" si="265"/>
        <v>#DIV/0!</v>
      </c>
      <c r="Q1591" t="str">
        <f t="shared" si="266"/>
        <v>photography</v>
      </c>
      <c r="R1591" t="str">
        <f t="shared" si="267"/>
        <v>places</v>
      </c>
      <c r="S1591" s="28">
        <f t="shared" si="268"/>
        <v>42256.776458333326</v>
      </c>
      <c r="T1591" s="28">
        <f t="shared" si="269"/>
        <v>42286.776458333326</v>
      </c>
      <c r="U1591">
        <f t="shared" si="270"/>
        <v>2015</v>
      </c>
      <c r="V1591" s="15">
        <f t="shared" si="271"/>
        <v>42256</v>
      </c>
      <c r="W1591" s="15">
        <f t="shared" si="272"/>
        <v>42286</v>
      </c>
      <c r="X1591" s="15">
        <v>42256</v>
      </c>
      <c r="Y1591" s="15">
        <v>42286</v>
      </c>
      <c r="Z1591" t="str">
        <f t="shared" si="273"/>
        <v>September</v>
      </c>
      <c r="AA1591" t="str">
        <f t="shared" si="274"/>
        <v>October</v>
      </c>
    </row>
    <row r="1592" spans="1:27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14" t="s">
        <v>8221</v>
      </c>
      <c r="G1592" t="s">
        <v>8237</v>
      </c>
      <c r="H1592" t="s">
        <v>8249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264"/>
        <v>1.7000000000000002</v>
      </c>
      <c r="P1592" s="6">
        <f t="shared" si="265"/>
        <v>510</v>
      </c>
      <c r="Q1592" t="str">
        <f t="shared" si="266"/>
        <v>photography</v>
      </c>
      <c r="R1592" t="str">
        <f t="shared" si="267"/>
        <v>places</v>
      </c>
      <c r="S1592" s="28">
        <f t="shared" si="268"/>
        <v>42240.648888888885</v>
      </c>
      <c r="T1592" s="28">
        <f t="shared" si="269"/>
        <v>42270.648888888885</v>
      </c>
      <c r="U1592">
        <f t="shared" si="270"/>
        <v>2015</v>
      </c>
      <c r="V1592" s="15">
        <f t="shared" si="271"/>
        <v>42240</v>
      </c>
      <c r="W1592" s="15">
        <f t="shared" si="272"/>
        <v>42270</v>
      </c>
      <c r="X1592" s="15">
        <v>42240</v>
      </c>
      <c r="Y1592" s="15">
        <v>42270</v>
      </c>
      <c r="Z1592" t="str">
        <f t="shared" si="273"/>
        <v>August</v>
      </c>
      <c r="AA1592" t="str">
        <f t="shared" si="274"/>
        <v>September</v>
      </c>
    </row>
    <row r="1593" spans="1:27" ht="45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14" t="s">
        <v>8221</v>
      </c>
      <c r="G1593" t="s">
        <v>8225</v>
      </c>
      <c r="H1593" t="s">
        <v>8247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264"/>
        <v>29.228571428571428</v>
      </c>
      <c r="P1593" s="6">
        <f t="shared" si="265"/>
        <v>44.478260869565219</v>
      </c>
      <c r="Q1593" t="str">
        <f t="shared" si="266"/>
        <v>photography</v>
      </c>
      <c r="R1593" t="str">
        <f t="shared" si="267"/>
        <v>places</v>
      </c>
      <c r="S1593" s="28">
        <f t="shared" si="268"/>
        <v>42433.517835648141</v>
      </c>
      <c r="T1593" s="28">
        <f t="shared" si="269"/>
        <v>42463.476168981484</v>
      </c>
      <c r="U1593">
        <f t="shared" si="270"/>
        <v>2016</v>
      </c>
      <c r="V1593" s="15">
        <f t="shared" si="271"/>
        <v>42433</v>
      </c>
      <c r="W1593" s="15">
        <f t="shared" si="272"/>
        <v>42463</v>
      </c>
      <c r="X1593" s="15">
        <v>42433</v>
      </c>
      <c r="Y1593" s="15">
        <v>42463</v>
      </c>
      <c r="Z1593" t="str">
        <f t="shared" si="273"/>
        <v>March</v>
      </c>
      <c r="AA1593" t="str">
        <f t="shared" si="274"/>
        <v>April</v>
      </c>
    </row>
    <row r="1594" spans="1:27" ht="30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14" t="s">
        <v>8221</v>
      </c>
      <c r="G1594" t="s">
        <v>8224</v>
      </c>
      <c r="H1594" t="s">
        <v>8246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264"/>
        <v>0</v>
      </c>
      <c r="P1594" s="6" t="e">
        <f t="shared" si="265"/>
        <v>#DIV/0!</v>
      </c>
      <c r="Q1594" t="str">
        <f t="shared" si="266"/>
        <v>photography</v>
      </c>
      <c r="R1594" t="str">
        <f t="shared" si="267"/>
        <v>places</v>
      </c>
      <c r="S1594" s="28">
        <f t="shared" si="268"/>
        <v>42045.86440972222</v>
      </c>
      <c r="T1594" s="28">
        <f t="shared" si="269"/>
        <v>42090.822743055549</v>
      </c>
      <c r="U1594">
        <f t="shared" si="270"/>
        <v>2015</v>
      </c>
      <c r="V1594" s="15">
        <f t="shared" si="271"/>
        <v>42045</v>
      </c>
      <c r="W1594" s="15">
        <f t="shared" si="272"/>
        <v>42090</v>
      </c>
      <c r="X1594" s="15">
        <v>42045</v>
      </c>
      <c r="Y1594" s="15">
        <v>42090</v>
      </c>
      <c r="Z1594" t="str">
        <f t="shared" si="273"/>
        <v>February</v>
      </c>
      <c r="AA1594" t="str">
        <f t="shared" si="274"/>
        <v>March</v>
      </c>
    </row>
    <row r="1595" spans="1:27" ht="30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14" t="s">
        <v>8221</v>
      </c>
      <c r="G1595" t="s">
        <v>8224</v>
      </c>
      <c r="H1595" t="s">
        <v>8246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264"/>
        <v>1.3636363636363637E-2</v>
      </c>
      <c r="P1595" s="6">
        <f t="shared" si="265"/>
        <v>1</v>
      </c>
      <c r="Q1595" t="str">
        <f t="shared" si="266"/>
        <v>photography</v>
      </c>
      <c r="R1595" t="str">
        <f t="shared" si="267"/>
        <v>places</v>
      </c>
      <c r="S1595" s="28">
        <f t="shared" si="268"/>
        <v>42033.63721064815</v>
      </c>
      <c r="T1595" s="28">
        <f t="shared" si="269"/>
        <v>42063.63721064815</v>
      </c>
      <c r="U1595">
        <f t="shared" si="270"/>
        <v>2015</v>
      </c>
      <c r="V1595" s="15">
        <f t="shared" si="271"/>
        <v>42033</v>
      </c>
      <c r="W1595" s="15">
        <f t="shared" si="272"/>
        <v>42063</v>
      </c>
      <c r="X1595" s="15">
        <v>42033</v>
      </c>
      <c r="Y1595" s="15">
        <v>42063</v>
      </c>
      <c r="Z1595" t="str">
        <f t="shared" si="273"/>
        <v>January</v>
      </c>
      <c r="AA1595" t="str">
        <f t="shared" si="274"/>
        <v>February</v>
      </c>
    </row>
    <row r="1596" spans="1:27" ht="3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14" t="s">
        <v>8221</v>
      </c>
      <c r="G1596" t="s">
        <v>8224</v>
      </c>
      <c r="H1596" t="s">
        <v>8246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264"/>
        <v>20.5</v>
      </c>
      <c r="P1596" s="6">
        <f t="shared" si="265"/>
        <v>20.5</v>
      </c>
      <c r="Q1596" t="str">
        <f t="shared" si="266"/>
        <v>photography</v>
      </c>
      <c r="R1596" t="str">
        <f t="shared" si="267"/>
        <v>places</v>
      </c>
      <c r="S1596" s="28">
        <f t="shared" si="268"/>
        <v>42445.504421296289</v>
      </c>
      <c r="T1596" s="28">
        <f t="shared" si="269"/>
        <v>42505.472916666666</v>
      </c>
      <c r="U1596">
        <f t="shared" si="270"/>
        <v>2016</v>
      </c>
      <c r="V1596" s="15">
        <f t="shared" si="271"/>
        <v>42445</v>
      </c>
      <c r="W1596" s="15">
        <f t="shared" si="272"/>
        <v>42505</v>
      </c>
      <c r="X1596" s="15">
        <v>42445</v>
      </c>
      <c r="Y1596" s="15">
        <v>42505</v>
      </c>
      <c r="Z1596" t="str">
        <f t="shared" si="273"/>
        <v>March</v>
      </c>
      <c r="AA1596" t="str">
        <f t="shared" si="274"/>
        <v>May</v>
      </c>
    </row>
    <row r="1597" spans="1:27" ht="45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14" t="s">
        <v>8221</v>
      </c>
      <c r="G1597" t="s">
        <v>8224</v>
      </c>
      <c r="H1597" t="s">
        <v>8246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264"/>
        <v>0.27999999999999997</v>
      </c>
      <c r="P1597" s="6">
        <f t="shared" si="265"/>
        <v>40</v>
      </c>
      <c r="Q1597" t="str">
        <f t="shared" si="266"/>
        <v>photography</v>
      </c>
      <c r="R1597" t="str">
        <f t="shared" si="267"/>
        <v>places</v>
      </c>
      <c r="S1597" s="28">
        <f t="shared" si="268"/>
        <v>41779.84175925926</v>
      </c>
      <c r="T1597" s="28">
        <f t="shared" si="269"/>
        <v>41808.634027777771</v>
      </c>
      <c r="U1597">
        <f t="shared" si="270"/>
        <v>2014</v>
      </c>
      <c r="V1597" s="15">
        <f t="shared" si="271"/>
        <v>41779</v>
      </c>
      <c r="W1597" s="15">
        <f t="shared" si="272"/>
        <v>41808</v>
      </c>
      <c r="X1597" s="15">
        <v>41779</v>
      </c>
      <c r="Y1597" s="15">
        <v>41808</v>
      </c>
      <c r="Z1597" t="str">
        <f t="shared" si="273"/>
        <v>May</v>
      </c>
      <c r="AA1597" t="str">
        <f t="shared" si="274"/>
        <v>June</v>
      </c>
    </row>
    <row r="1598" spans="1:27" ht="3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14" t="s">
        <v>8221</v>
      </c>
      <c r="G1598" t="s">
        <v>8225</v>
      </c>
      <c r="H1598" t="s">
        <v>8247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264"/>
        <v>2.3076923076923079</v>
      </c>
      <c r="P1598" s="6">
        <f t="shared" si="265"/>
        <v>25</v>
      </c>
      <c r="Q1598" t="str">
        <f t="shared" si="266"/>
        <v>photography</v>
      </c>
      <c r="R1598" t="str">
        <f t="shared" si="267"/>
        <v>places</v>
      </c>
      <c r="S1598" s="28">
        <f t="shared" si="268"/>
        <v>41941.221863425926</v>
      </c>
      <c r="T1598" s="28">
        <f t="shared" si="269"/>
        <v>41986.26353009259</v>
      </c>
      <c r="U1598">
        <f t="shared" si="270"/>
        <v>2014</v>
      </c>
      <c r="V1598" s="15">
        <f t="shared" si="271"/>
        <v>41941</v>
      </c>
      <c r="W1598" s="15">
        <f t="shared" si="272"/>
        <v>41986</v>
      </c>
      <c r="X1598" s="15">
        <v>41941</v>
      </c>
      <c r="Y1598" s="15">
        <v>41986</v>
      </c>
      <c r="Z1598" t="str">
        <f t="shared" si="273"/>
        <v>October</v>
      </c>
      <c r="AA1598" t="str">
        <f t="shared" si="274"/>
        <v>December</v>
      </c>
    </row>
    <row r="1599" spans="1:27" ht="45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14" t="s">
        <v>8221</v>
      </c>
      <c r="G1599" t="s">
        <v>8224</v>
      </c>
      <c r="H1599" t="s">
        <v>8246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264"/>
        <v>0</v>
      </c>
      <c r="P1599" s="6" t="e">
        <f t="shared" si="265"/>
        <v>#DIV/0!</v>
      </c>
      <c r="Q1599" t="str">
        <f t="shared" si="266"/>
        <v>photography</v>
      </c>
      <c r="R1599" t="str">
        <f t="shared" si="267"/>
        <v>places</v>
      </c>
      <c r="S1599" s="28">
        <f t="shared" si="268"/>
        <v>42603.145798611113</v>
      </c>
      <c r="T1599" s="28">
        <f t="shared" si="269"/>
        <v>42633.145798611113</v>
      </c>
      <c r="U1599">
        <f t="shared" si="270"/>
        <v>2016</v>
      </c>
      <c r="V1599" s="15">
        <f t="shared" si="271"/>
        <v>42603</v>
      </c>
      <c r="W1599" s="15">
        <f t="shared" si="272"/>
        <v>42633</v>
      </c>
      <c r="X1599" s="15">
        <v>42603</v>
      </c>
      <c r="Y1599" s="15">
        <v>42633</v>
      </c>
      <c r="Z1599" t="str">
        <f t="shared" si="273"/>
        <v>August</v>
      </c>
      <c r="AA1599" t="str">
        <f t="shared" si="274"/>
        <v>September</v>
      </c>
    </row>
    <row r="1600" spans="1:27" ht="45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14" t="s">
        <v>8221</v>
      </c>
      <c r="G1600" t="s">
        <v>8224</v>
      </c>
      <c r="H1600" t="s">
        <v>8246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264"/>
        <v>0.125</v>
      </c>
      <c r="P1600" s="6">
        <f t="shared" si="265"/>
        <v>1</v>
      </c>
      <c r="Q1600" t="str">
        <f t="shared" si="266"/>
        <v>photography</v>
      </c>
      <c r="R1600" t="str">
        <f t="shared" si="267"/>
        <v>places</v>
      </c>
      <c r="S1600" s="28">
        <f t="shared" si="268"/>
        <v>42151.459004629629</v>
      </c>
      <c r="T1600" s="28">
        <f t="shared" si="269"/>
        <v>42211.459004629629</v>
      </c>
      <c r="U1600">
        <f t="shared" si="270"/>
        <v>2015</v>
      </c>
      <c r="V1600" s="15">
        <f t="shared" si="271"/>
        <v>42151</v>
      </c>
      <c r="W1600" s="15">
        <f t="shared" si="272"/>
        <v>42211</v>
      </c>
      <c r="X1600" s="15">
        <v>42151</v>
      </c>
      <c r="Y1600" s="15">
        <v>42211</v>
      </c>
      <c r="Z1600" t="str">
        <f t="shared" si="273"/>
        <v>May</v>
      </c>
      <c r="AA1600" t="str">
        <f t="shared" si="274"/>
        <v>July</v>
      </c>
    </row>
    <row r="1601" spans="1:27" ht="45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14" t="s">
        <v>8221</v>
      </c>
      <c r="G1601" t="s">
        <v>8225</v>
      </c>
      <c r="H1601" t="s">
        <v>8247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264"/>
        <v>0</v>
      </c>
      <c r="P1601" s="6" t="e">
        <f t="shared" si="265"/>
        <v>#DIV/0!</v>
      </c>
      <c r="Q1601" t="str">
        <f t="shared" si="266"/>
        <v>photography</v>
      </c>
      <c r="R1601" t="str">
        <f t="shared" si="267"/>
        <v>places</v>
      </c>
      <c r="S1601" s="28">
        <f t="shared" si="268"/>
        <v>42438.330740740734</v>
      </c>
      <c r="T1601" s="28">
        <f t="shared" si="269"/>
        <v>42468.289074074077</v>
      </c>
      <c r="U1601">
        <f t="shared" si="270"/>
        <v>2016</v>
      </c>
      <c r="V1601" s="15">
        <f t="shared" si="271"/>
        <v>42438</v>
      </c>
      <c r="W1601" s="15">
        <f t="shared" si="272"/>
        <v>42468</v>
      </c>
      <c r="X1601" s="15">
        <v>42438</v>
      </c>
      <c r="Y1601" s="15">
        <v>42468</v>
      </c>
      <c r="Z1601" t="str">
        <f t="shared" si="273"/>
        <v>March</v>
      </c>
      <c r="AA1601" t="str">
        <f t="shared" si="274"/>
        <v>April</v>
      </c>
    </row>
    <row r="1602" spans="1:27" ht="45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14" t="s">
        <v>8221</v>
      </c>
      <c r="G1602" t="s">
        <v>8224</v>
      </c>
      <c r="H1602" t="s">
        <v>8246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ref="O1602:O1665" si="275">SUM(E1602/D1602)*100</f>
        <v>7.3400000000000007</v>
      </c>
      <c r="P1602" s="6">
        <f t="shared" ref="P1602:P1665" si="276">SUM(E1602/L1602)</f>
        <v>40.777777777777779</v>
      </c>
      <c r="Q1602" t="str">
        <f t="shared" si="266"/>
        <v>photography</v>
      </c>
      <c r="R1602" t="str">
        <f t="shared" si="267"/>
        <v>places</v>
      </c>
      <c r="S1602" s="28">
        <f t="shared" si="268"/>
        <v>41790.848981481475</v>
      </c>
      <c r="T1602" s="28">
        <f t="shared" si="269"/>
        <v>41835.007638888885</v>
      </c>
      <c r="U1602">
        <f t="shared" si="270"/>
        <v>2014</v>
      </c>
      <c r="V1602" s="15">
        <f t="shared" si="271"/>
        <v>41790</v>
      </c>
      <c r="W1602" s="15">
        <f t="shared" si="272"/>
        <v>41835</v>
      </c>
      <c r="X1602" s="15">
        <v>41790</v>
      </c>
      <c r="Y1602" s="15">
        <v>41835</v>
      </c>
      <c r="Z1602" t="str">
        <f t="shared" si="273"/>
        <v>May</v>
      </c>
      <c r="AA1602" t="str">
        <f t="shared" si="274"/>
        <v>July</v>
      </c>
    </row>
    <row r="1603" spans="1:27" ht="45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14" t="s">
        <v>8219</v>
      </c>
      <c r="G1603" t="s">
        <v>8224</v>
      </c>
      <c r="H1603" t="s">
        <v>8246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si="275"/>
        <v>108.2492</v>
      </c>
      <c r="P1603" s="6">
        <f t="shared" si="276"/>
        <v>48.325535714285714</v>
      </c>
      <c r="Q1603" t="str">
        <f t="shared" ref="Q1603:Q1666" si="277">LEFT(N1603,FIND("/", N1603) - 1)</f>
        <v>music</v>
      </c>
      <c r="R1603" t="str">
        <f t="shared" ref="R1603:R1666" si="278">RIGHT(N1603,LEN(N1603) - FIND("/",N1603))</f>
        <v>rock</v>
      </c>
      <c r="S1603" s="28">
        <f t="shared" ref="S1603:S1666" si="279">(J1603/86400)+25569+(-5/24)</f>
        <v>40637.884641203702</v>
      </c>
      <c r="T1603" s="28">
        <f t="shared" ref="T1603:T1666" si="280">(I1603/86400)+25569+(-5/24)</f>
        <v>40667.884641203702</v>
      </c>
      <c r="U1603">
        <f t="shared" ref="U1603:U1666" si="281">YEAR(S1603)</f>
        <v>2011</v>
      </c>
      <c r="V1603" s="15">
        <f t="shared" ref="V1603:V1666" si="282">INT(S1603)</f>
        <v>40637</v>
      </c>
      <c r="W1603" s="15">
        <f t="shared" ref="W1603:W1666" si="283">INT(T1603)</f>
        <v>40667</v>
      </c>
      <c r="X1603" s="15">
        <v>40637</v>
      </c>
      <c r="Y1603" s="15">
        <v>40667</v>
      </c>
      <c r="Z1603" t="str">
        <f t="shared" ref="Z1603:Z1666" si="284">TEXT(V1603, "mmmm")</f>
        <v>April</v>
      </c>
      <c r="AA1603" t="str">
        <f t="shared" ref="AA1603:AA1666" si="285">TEXT(W1603, "mmmm")</f>
        <v>May</v>
      </c>
    </row>
    <row r="1604" spans="1:27" ht="45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14" t="s">
        <v>8219</v>
      </c>
      <c r="G1604" t="s">
        <v>8224</v>
      </c>
      <c r="H1604" t="s">
        <v>8246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275"/>
        <v>100.16666666666667</v>
      </c>
      <c r="P1604" s="6">
        <f t="shared" si="276"/>
        <v>46.953125</v>
      </c>
      <c r="Q1604" t="str">
        <f t="shared" si="277"/>
        <v>music</v>
      </c>
      <c r="R1604" t="str">
        <f t="shared" si="278"/>
        <v>rock</v>
      </c>
      <c r="S1604" s="28">
        <f t="shared" si="279"/>
        <v>40788.089317129627</v>
      </c>
      <c r="T1604" s="28">
        <f t="shared" si="280"/>
        <v>40830.75</v>
      </c>
      <c r="U1604">
        <f t="shared" si="281"/>
        <v>2011</v>
      </c>
      <c r="V1604" s="15">
        <f t="shared" si="282"/>
        <v>40788</v>
      </c>
      <c r="W1604" s="15">
        <f t="shared" si="283"/>
        <v>40830</v>
      </c>
      <c r="X1604" s="15">
        <v>40788</v>
      </c>
      <c r="Y1604" s="15">
        <v>40830</v>
      </c>
      <c r="Z1604" t="str">
        <f t="shared" si="284"/>
        <v>September</v>
      </c>
      <c r="AA1604" t="str">
        <f t="shared" si="285"/>
        <v>October</v>
      </c>
    </row>
    <row r="1605" spans="1:27" ht="3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14" t="s">
        <v>8219</v>
      </c>
      <c r="G1605" t="s">
        <v>8224</v>
      </c>
      <c r="H1605" t="s">
        <v>8246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275"/>
        <v>100.03299999999999</v>
      </c>
      <c r="P1605" s="6">
        <f t="shared" si="276"/>
        <v>66.688666666666663</v>
      </c>
      <c r="Q1605" t="str">
        <f t="shared" si="277"/>
        <v>music</v>
      </c>
      <c r="R1605" t="str">
        <f t="shared" si="278"/>
        <v>rock</v>
      </c>
      <c r="S1605" s="28">
        <f t="shared" si="279"/>
        <v>40875.961331018516</v>
      </c>
      <c r="T1605" s="28">
        <f t="shared" si="280"/>
        <v>40935.961331018516</v>
      </c>
      <c r="U1605">
        <f t="shared" si="281"/>
        <v>2011</v>
      </c>
      <c r="V1605" s="15">
        <f t="shared" si="282"/>
        <v>40875</v>
      </c>
      <c r="W1605" s="15">
        <f t="shared" si="283"/>
        <v>40935</v>
      </c>
      <c r="X1605" s="15">
        <v>40875</v>
      </c>
      <c r="Y1605" s="15">
        <v>40935</v>
      </c>
      <c r="Z1605" t="str">
        <f t="shared" si="284"/>
        <v>November</v>
      </c>
      <c r="AA1605" t="str">
        <f t="shared" si="285"/>
        <v>January</v>
      </c>
    </row>
    <row r="1606" spans="1:27" ht="45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14" t="s">
        <v>8219</v>
      </c>
      <c r="G1606" t="s">
        <v>8224</v>
      </c>
      <c r="H1606" t="s">
        <v>8246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275"/>
        <v>122.10714285714286</v>
      </c>
      <c r="P1606" s="6">
        <f t="shared" si="276"/>
        <v>48.842857142857142</v>
      </c>
      <c r="Q1606" t="str">
        <f t="shared" si="277"/>
        <v>music</v>
      </c>
      <c r="R1606" t="str">
        <f t="shared" si="278"/>
        <v>rock</v>
      </c>
      <c r="S1606" s="28">
        <f t="shared" si="279"/>
        <v>40945.636979166666</v>
      </c>
      <c r="T1606" s="28">
        <f t="shared" si="280"/>
        <v>40985.595312500001</v>
      </c>
      <c r="U1606">
        <f t="shared" si="281"/>
        <v>2012</v>
      </c>
      <c r="V1606" s="15">
        <f t="shared" si="282"/>
        <v>40945</v>
      </c>
      <c r="W1606" s="15">
        <f t="shared" si="283"/>
        <v>40985</v>
      </c>
      <c r="X1606" s="15">
        <v>40945</v>
      </c>
      <c r="Y1606" s="15">
        <v>40985</v>
      </c>
      <c r="Z1606" t="str">
        <f t="shared" si="284"/>
        <v>February</v>
      </c>
      <c r="AA1606" t="str">
        <f t="shared" si="285"/>
        <v>March</v>
      </c>
    </row>
    <row r="1607" spans="1:27" ht="45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14" t="s">
        <v>8219</v>
      </c>
      <c r="G1607" t="s">
        <v>8224</v>
      </c>
      <c r="H1607" t="s">
        <v>8246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275"/>
        <v>100.69333333333334</v>
      </c>
      <c r="P1607" s="6">
        <f t="shared" si="276"/>
        <v>137.30909090909091</v>
      </c>
      <c r="Q1607" t="str">
        <f t="shared" si="277"/>
        <v>music</v>
      </c>
      <c r="R1607" t="str">
        <f t="shared" si="278"/>
        <v>rock</v>
      </c>
      <c r="S1607" s="28">
        <f t="shared" si="279"/>
        <v>40746.804548611108</v>
      </c>
      <c r="T1607" s="28">
        <f t="shared" si="280"/>
        <v>40756.083333333328</v>
      </c>
      <c r="U1607">
        <f t="shared" si="281"/>
        <v>2011</v>
      </c>
      <c r="V1607" s="15">
        <f t="shared" si="282"/>
        <v>40746</v>
      </c>
      <c r="W1607" s="15">
        <f t="shared" si="283"/>
        <v>40756</v>
      </c>
      <c r="X1607" s="15">
        <v>40746</v>
      </c>
      <c r="Y1607" s="15">
        <v>40756</v>
      </c>
      <c r="Z1607" t="str">
        <f t="shared" si="284"/>
        <v>July</v>
      </c>
      <c r="AA1607" t="str">
        <f t="shared" si="285"/>
        <v>August</v>
      </c>
    </row>
    <row r="1608" spans="1:27" ht="45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14" t="s">
        <v>8219</v>
      </c>
      <c r="G1608" t="s">
        <v>8224</v>
      </c>
      <c r="H1608" t="s">
        <v>8246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275"/>
        <v>101.004125</v>
      </c>
      <c r="P1608" s="6">
        <f t="shared" si="276"/>
        <v>87.829673913043479</v>
      </c>
      <c r="Q1608" t="str">
        <f t="shared" si="277"/>
        <v>music</v>
      </c>
      <c r="R1608" t="str">
        <f t="shared" si="278"/>
        <v>rock</v>
      </c>
      <c r="S1608" s="28">
        <f t="shared" si="279"/>
        <v>40535.903217592589</v>
      </c>
      <c r="T1608" s="28">
        <f t="shared" si="280"/>
        <v>40625.861550925925</v>
      </c>
      <c r="U1608">
        <f t="shared" si="281"/>
        <v>2010</v>
      </c>
      <c r="V1608" s="15">
        <f t="shared" si="282"/>
        <v>40535</v>
      </c>
      <c r="W1608" s="15">
        <f t="shared" si="283"/>
        <v>40625</v>
      </c>
      <c r="X1608" s="15">
        <v>40535</v>
      </c>
      <c r="Y1608" s="15">
        <v>40625</v>
      </c>
      <c r="Z1608" t="str">
        <f t="shared" si="284"/>
        <v>December</v>
      </c>
      <c r="AA1608" t="str">
        <f t="shared" si="285"/>
        <v>March</v>
      </c>
    </row>
    <row r="1609" spans="1:27" ht="45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14" t="s">
        <v>8219</v>
      </c>
      <c r="G1609" t="s">
        <v>8224</v>
      </c>
      <c r="H1609" t="s">
        <v>8246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275"/>
        <v>145.11000000000001</v>
      </c>
      <c r="P1609" s="6">
        <f t="shared" si="276"/>
        <v>70.785365853658533</v>
      </c>
      <c r="Q1609" t="str">
        <f t="shared" si="277"/>
        <v>music</v>
      </c>
      <c r="R1609" t="str">
        <f t="shared" si="278"/>
        <v>rock</v>
      </c>
      <c r="S1609" s="28">
        <f t="shared" si="279"/>
        <v>41053.600127314814</v>
      </c>
      <c r="T1609" s="28">
        <f t="shared" si="280"/>
        <v>41074.600127314814</v>
      </c>
      <c r="U1609">
        <f t="shared" si="281"/>
        <v>2012</v>
      </c>
      <c r="V1609" s="15">
        <f t="shared" si="282"/>
        <v>41053</v>
      </c>
      <c r="W1609" s="15">
        <f t="shared" si="283"/>
        <v>41074</v>
      </c>
      <c r="X1609" s="15">
        <v>41053</v>
      </c>
      <c r="Y1609" s="15">
        <v>41074</v>
      </c>
      <c r="Z1609" t="str">
        <f t="shared" si="284"/>
        <v>May</v>
      </c>
      <c r="AA1609" t="str">
        <f t="shared" si="285"/>
        <v>June</v>
      </c>
    </row>
    <row r="1610" spans="1:27" ht="30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14" t="s">
        <v>8219</v>
      </c>
      <c r="G1610" t="s">
        <v>8224</v>
      </c>
      <c r="H1610" t="s">
        <v>8246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275"/>
        <v>101.25</v>
      </c>
      <c r="P1610" s="6">
        <f t="shared" si="276"/>
        <v>52.826086956521742</v>
      </c>
      <c r="Q1610" t="str">
        <f t="shared" si="277"/>
        <v>music</v>
      </c>
      <c r="R1610" t="str">
        <f t="shared" si="278"/>
        <v>rock</v>
      </c>
      <c r="S1610" s="28">
        <f t="shared" si="279"/>
        <v>41607.622523148144</v>
      </c>
      <c r="T1610" s="28">
        <f t="shared" si="280"/>
        <v>41640.018055555549</v>
      </c>
      <c r="U1610">
        <f t="shared" si="281"/>
        <v>2013</v>
      </c>
      <c r="V1610" s="15">
        <f t="shared" si="282"/>
        <v>41607</v>
      </c>
      <c r="W1610" s="15">
        <f t="shared" si="283"/>
        <v>41640</v>
      </c>
      <c r="X1610" s="15">
        <v>41607</v>
      </c>
      <c r="Y1610" s="15">
        <v>41640</v>
      </c>
      <c r="Z1610" t="str">
        <f t="shared" si="284"/>
        <v>November</v>
      </c>
      <c r="AA1610" t="str">
        <f t="shared" si="285"/>
        <v>January</v>
      </c>
    </row>
    <row r="1611" spans="1:27" ht="45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14" t="s">
        <v>8219</v>
      </c>
      <c r="G1611" t="s">
        <v>8224</v>
      </c>
      <c r="H1611" t="s">
        <v>8246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275"/>
        <v>118.33333333333333</v>
      </c>
      <c r="P1611" s="6">
        <f t="shared" si="276"/>
        <v>443.75</v>
      </c>
      <c r="Q1611" t="str">
        <f t="shared" si="277"/>
        <v>music</v>
      </c>
      <c r="R1611" t="str">
        <f t="shared" si="278"/>
        <v>rock</v>
      </c>
      <c r="S1611" s="28">
        <f t="shared" si="279"/>
        <v>40795.792928240735</v>
      </c>
      <c r="T1611" s="28">
        <f t="shared" si="280"/>
        <v>40849.125</v>
      </c>
      <c r="U1611">
        <f t="shared" si="281"/>
        <v>2011</v>
      </c>
      <c r="V1611" s="15">
        <f t="shared" si="282"/>
        <v>40795</v>
      </c>
      <c r="W1611" s="15">
        <f t="shared" si="283"/>
        <v>40849</v>
      </c>
      <c r="X1611" s="15">
        <v>40795</v>
      </c>
      <c r="Y1611" s="15">
        <v>40849</v>
      </c>
      <c r="Z1611" t="str">
        <f t="shared" si="284"/>
        <v>September</v>
      </c>
      <c r="AA1611" t="str">
        <f t="shared" si="285"/>
        <v>November</v>
      </c>
    </row>
    <row r="1612" spans="1:27" ht="30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14" t="s">
        <v>8219</v>
      </c>
      <c r="G1612" t="s">
        <v>8224</v>
      </c>
      <c r="H1612" t="s">
        <v>8246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275"/>
        <v>271.85000000000002</v>
      </c>
      <c r="P1612" s="6">
        <f t="shared" si="276"/>
        <v>48.544642857142854</v>
      </c>
      <c r="Q1612" t="str">
        <f t="shared" si="277"/>
        <v>music</v>
      </c>
      <c r="R1612" t="str">
        <f t="shared" si="278"/>
        <v>rock</v>
      </c>
      <c r="S1612" s="28">
        <f t="shared" si="279"/>
        <v>41228.716550925921</v>
      </c>
      <c r="T1612" s="28">
        <f t="shared" si="280"/>
        <v>41258.716550925921</v>
      </c>
      <c r="U1612">
        <f t="shared" si="281"/>
        <v>2012</v>
      </c>
      <c r="V1612" s="15">
        <f t="shared" si="282"/>
        <v>41228</v>
      </c>
      <c r="W1612" s="15">
        <f t="shared" si="283"/>
        <v>41258</v>
      </c>
      <c r="X1612" s="15">
        <v>41228</v>
      </c>
      <c r="Y1612" s="15">
        <v>41258</v>
      </c>
      <c r="Z1612" t="str">
        <f t="shared" si="284"/>
        <v>November</v>
      </c>
      <c r="AA1612" t="str">
        <f t="shared" si="285"/>
        <v>December</v>
      </c>
    </row>
    <row r="1613" spans="1:27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14" t="s">
        <v>8219</v>
      </c>
      <c r="G1613" t="s">
        <v>8224</v>
      </c>
      <c r="H1613" t="s">
        <v>8246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275"/>
        <v>125.125</v>
      </c>
      <c r="P1613" s="6">
        <f t="shared" si="276"/>
        <v>37.074074074074076</v>
      </c>
      <c r="Q1613" t="str">
        <f t="shared" si="277"/>
        <v>music</v>
      </c>
      <c r="R1613" t="str">
        <f t="shared" si="278"/>
        <v>rock</v>
      </c>
      <c r="S1613" s="28">
        <f t="shared" si="279"/>
        <v>41408.792037037034</v>
      </c>
      <c r="T1613" s="28">
        <f t="shared" si="280"/>
        <v>41429.792037037034</v>
      </c>
      <c r="U1613">
        <f t="shared" si="281"/>
        <v>2013</v>
      </c>
      <c r="V1613" s="15">
        <f t="shared" si="282"/>
        <v>41408</v>
      </c>
      <c r="W1613" s="15">
        <f t="shared" si="283"/>
        <v>41429</v>
      </c>
      <c r="X1613" s="15">
        <v>41408</v>
      </c>
      <c r="Y1613" s="15">
        <v>41429</v>
      </c>
      <c r="Z1613" t="str">
        <f t="shared" si="284"/>
        <v>May</v>
      </c>
      <c r="AA1613" t="str">
        <f t="shared" si="285"/>
        <v>June</v>
      </c>
    </row>
    <row r="1614" spans="1:27" ht="30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14" t="s">
        <v>8219</v>
      </c>
      <c r="G1614" t="s">
        <v>8224</v>
      </c>
      <c r="H1614" t="s">
        <v>8246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275"/>
        <v>110.00000000000001</v>
      </c>
      <c r="P1614" s="6">
        <f t="shared" si="276"/>
        <v>50</v>
      </c>
      <c r="Q1614" t="str">
        <f t="shared" si="277"/>
        <v>music</v>
      </c>
      <c r="R1614" t="str">
        <f t="shared" si="278"/>
        <v>rock</v>
      </c>
      <c r="S1614" s="28">
        <f t="shared" si="279"/>
        <v>41246.666481481479</v>
      </c>
      <c r="T1614" s="28">
        <f t="shared" si="280"/>
        <v>41276.666481481479</v>
      </c>
      <c r="U1614">
        <f t="shared" si="281"/>
        <v>2012</v>
      </c>
      <c r="V1614" s="15">
        <f t="shared" si="282"/>
        <v>41246</v>
      </c>
      <c r="W1614" s="15">
        <f t="shared" si="283"/>
        <v>41276</v>
      </c>
      <c r="X1614" s="15">
        <v>41246</v>
      </c>
      <c r="Y1614" s="15">
        <v>41276</v>
      </c>
      <c r="Z1614" t="str">
        <f t="shared" si="284"/>
        <v>December</v>
      </c>
      <c r="AA1614" t="str">
        <f t="shared" si="285"/>
        <v>January</v>
      </c>
    </row>
    <row r="1615" spans="1:27" ht="45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14" t="s">
        <v>8219</v>
      </c>
      <c r="G1615" t="s">
        <v>8224</v>
      </c>
      <c r="H1615" t="s">
        <v>8246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275"/>
        <v>101.49999999999999</v>
      </c>
      <c r="P1615" s="6">
        <f t="shared" si="276"/>
        <v>39.03846153846154</v>
      </c>
      <c r="Q1615" t="str">
        <f t="shared" si="277"/>
        <v>music</v>
      </c>
      <c r="R1615" t="str">
        <f t="shared" si="278"/>
        <v>rock</v>
      </c>
      <c r="S1615" s="28">
        <f t="shared" si="279"/>
        <v>41081.861134259256</v>
      </c>
      <c r="T1615" s="28">
        <f t="shared" si="280"/>
        <v>41111.861134259256</v>
      </c>
      <c r="U1615">
        <f t="shared" si="281"/>
        <v>2012</v>
      </c>
      <c r="V1615" s="15">
        <f t="shared" si="282"/>
        <v>41081</v>
      </c>
      <c r="W1615" s="15">
        <f t="shared" si="283"/>
        <v>41111</v>
      </c>
      <c r="X1615" s="15">
        <v>41081</v>
      </c>
      <c r="Y1615" s="15">
        <v>41111</v>
      </c>
      <c r="Z1615" t="str">
        <f t="shared" si="284"/>
        <v>June</v>
      </c>
      <c r="AA1615" t="str">
        <f t="shared" si="285"/>
        <v>July</v>
      </c>
    </row>
    <row r="1616" spans="1:27" ht="45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14" t="s">
        <v>8219</v>
      </c>
      <c r="G1616" t="s">
        <v>8224</v>
      </c>
      <c r="H1616" t="s">
        <v>8246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275"/>
        <v>102.69999999999999</v>
      </c>
      <c r="P1616" s="6">
        <f t="shared" si="276"/>
        <v>66.688311688311686</v>
      </c>
      <c r="Q1616" t="str">
        <f t="shared" si="277"/>
        <v>music</v>
      </c>
      <c r="R1616" t="str">
        <f t="shared" si="278"/>
        <v>rock</v>
      </c>
      <c r="S1616" s="28">
        <f t="shared" si="279"/>
        <v>41794.772789351853</v>
      </c>
      <c r="T1616" s="28">
        <f t="shared" si="280"/>
        <v>41854.5</v>
      </c>
      <c r="U1616">
        <f t="shared" si="281"/>
        <v>2014</v>
      </c>
      <c r="V1616" s="15">
        <f t="shared" si="282"/>
        <v>41794</v>
      </c>
      <c r="W1616" s="15">
        <f t="shared" si="283"/>
        <v>41854</v>
      </c>
      <c r="X1616" s="15">
        <v>41794</v>
      </c>
      <c r="Y1616" s="15">
        <v>41854</v>
      </c>
      <c r="Z1616" t="str">
        <f t="shared" si="284"/>
        <v>June</v>
      </c>
      <c r="AA1616" t="str">
        <f t="shared" si="285"/>
        <v>August</v>
      </c>
    </row>
    <row r="1617" spans="1:27" ht="45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14" t="s">
        <v>8219</v>
      </c>
      <c r="G1617" t="s">
        <v>8224</v>
      </c>
      <c r="H1617" t="s">
        <v>8246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275"/>
        <v>114.12500000000001</v>
      </c>
      <c r="P1617" s="6">
        <f t="shared" si="276"/>
        <v>67.132352941176464</v>
      </c>
      <c r="Q1617" t="str">
        <f t="shared" si="277"/>
        <v>music</v>
      </c>
      <c r="R1617" t="str">
        <f t="shared" si="278"/>
        <v>rock</v>
      </c>
      <c r="S1617" s="28">
        <f t="shared" si="279"/>
        <v>40844.842546296291</v>
      </c>
      <c r="T1617" s="28">
        <f t="shared" si="280"/>
        <v>40889.884212962963</v>
      </c>
      <c r="U1617">
        <f t="shared" si="281"/>
        <v>2011</v>
      </c>
      <c r="V1617" s="15">
        <f t="shared" si="282"/>
        <v>40844</v>
      </c>
      <c r="W1617" s="15">
        <f t="shared" si="283"/>
        <v>40889</v>
      </c>
      <c r="X1617" s="15">
        <v>40844</v>
      </c>
      <c r="Y1617" s="15">
        <v>40889</v>
      </c>
      <c r="Z1617" t="str">
        <f t="shared" si="284"/>
        <v>October</v>
      </c>
      <c r="AA1617" t="str">
        <f t="shared" si="285"/>
        <v>December</v>
      </c>
    </row>
    <row r="1618" spans="1:27" ht="45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14" t="s">
        <v>8219</v>
      </c>
      <c r="G1618" t="s">
        <v>8224</v>
      </c>
      <c r="H1618" t="s">
        <v>8246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275"/>
        <v>104.2</v>
      </c>
      <c r="P1618" s="6">
        <f t="shared" si="276"/>
        <v>66.369426751592357</v>
      </c>
      <c r="Q1618" t="str">
        <f t="shared" si="277"/>
        <v>music</v>
      </c>
      <c r="R1618" t="str">
        <f t="shared" si="278"/>
        <v>rock</v>
      </c>
      <c r="S1618" s="28">
        <f t="shared" si="279"/>
        <v>41194.507187499999</v>
      </c>
      <c r="T1618" s="28">
        <f t="shared" si="280"/>
        <v>41235.708333333328</v>
      </c>
      <c r="U1618">
        <f t="shared" si="281"/>
        <v>2012</v>
      </c>
      <c r="V1618" s="15">
        <f t="shared" si="282"/>
        <v>41194</v>
      </c>
      <c r="W1618" s="15">
        <f t="shared" si="283"/>
        <v>41235</v>
      </c>
      <c r="X1618" s="15">
        <v>41194</v>
      </c>
      <c r="Y1618" s="15">
        <v>41235</v>
      </c>
      <c r="Z1618" t="str">
        <f t="shared" si="284"/>
        <v>October</v>
      </c>
      <c r="AA1618" t="str">
        <f t="shared" si="285"/>
        <v>November</v>
      </c>
    </row>
    <row r="1619" spans="1:27" ht="30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14" t="s">
        <v>8219</v>
      </c>
      <c r="G1619" t="s">
        <v>8224</v>
      </c>
      <c r="H1619" t="s">
        <v>8246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275"/>
        <v>145.85714285714286</v>
      </c>
      <c r="P1619" s="6">
        <f t="shared" si="276"/>
        <v>64.620253164556956</v>
      </c>
      <c r="Q1619" t="str">
        <f t="shared" si="277"/>
        <v>music</v>
      </c>
      <c r="R1619" t="str">
        <f t="shared" si="278"/>
        <v>rock</v>
      </c>
      <c r="S1619" s="28">
        <f t="shared" si="279"/>
        <v>41546.455879629626</v>
      </c>
      <c r="T1619" s="28">
        <f t="shared" si="280"/>
        <v>41579.583333333328</v>
      </c>
      <c r="U1619">
        <f t="shared" si="281"/>
        <v>2013</v>
      </c>
      <c r="V1619" s="15">
        <f t="shared" si="282"/>
        <v>41546</v>
      </c>
      <c r="W1619" s="15">
        <f t="shared" si="283"/>
        <v>41579</v>
      </c>
      <c r="X1619" s="15">
        <v>41546</v>
      </c>
      <c r="Y1619" s="15">
        <v>41579</v>
      </c>
      <c r="Z1619" t="str">
        <f t="shared" si="284"/>
        <v>September</v>
      </c>
      <c r="AA1619" t="str">
        <f t="shared" si="285"/>
        <v>November</v>
      </c>
    </row>
    <row r="1620" spans="1:27" ht="3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14" t="s">
        <v>8219</v>
      </c>
      <c r="G1620" t="s">
        <v>8224</v>
      </c>
      <c r="H1620" t="s">
        <v>8246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275"/>
        <v>105.06666666666666</v>
      </c>
      <c r="P1620" s="6">
        <f t="shared" si="276"/>
        <v>58.370370370370374</v>
      </c>
      <c r="Q1620" t="str">
        <f t="shared" si="277"/>
        <v>music</v>
      </c>
      <c r="R1620" t="str">
        <f t="shared" si="278"/>
        <v>rock</v>
      </c>
      <c r="S1620" s="28">
        <f t="shared" si="279"/>
        <v>41301.446006944439</v>
      </c>
      <c r="T1620" s="28">
        <f t="shared" si="280"/>
        <v>41341.446006944439</v>
      </c>
      <c r="U1620">
        <f t="shared" si="281"/>
        <v>2013</v>
      </c>
      <c r="V1620" s="15">
        <f t="shared" si="282"/>
        <v>41301</v>
      </c>
      <c r="W1620" s="15">
        <f t="shared" si="283"/>
        <v>41341</v>
      </c>
      <c r="X1620" s="15">
        <v>41301</v>
      </c>
      <c r="Y1620" s="15">
        <v>41341</v>
      </c>
      <c r="Z1620" t="str">
        <f t="shared" si="284"/>
        <v>January</v>
      </c>
      <c r="AA1620" t="str">
        <f t="shared" si="285"/>
        <v>March</v>
      </c>
    </row>
    <row r="1621" spans="1:27" ht="45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14" t="s">
        <v>8219</v>
      </c>
      <c r="G1621" t="s">
        <v>8224</v>
      </c>
      <c r="H1621" t="s">
        <v>8246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275"/>
        <v>133.33333333333331</v>
      </c>
      <c r="P1621" s="6">
        <f t="shared" si="276"/>
        <v>86.956521739130437</v>
      </c>
      <c r="Q1621" t="str">
        <f t="shared" si="277"/>
        <v>music</v>
      </c>
      <c r="R1621" t="str">
        <f t="shared" si="278"/>
        <v>rock</v>
      </c>
      <c r="S1621" s="28">
        <f t="shared" si="279"/>
        <v>41875.977847222217</v>
      </c>
      <c r="T1621" s="28">
        <f t="shared" si="280"/>
        <v>41896.977847222217</v>
      </c>
      <c r="U1621">
        <f t="shared" si="281"/>
        <v>2014</v>
      </c>
      <c r="V1621" s="15">
        <f t="shared" si="282"/>
        <v>41875</v>
      </c>
      <c r="W1621" s="15">
        <f t="shared" si="283"/>
        <v>41896</v>
      </c>
      <c r="X1621" s="15">
        <v>41875</v>
      </c>
      <c r="Y1621" s="15">
        <v>41896</v>
      </c>
      <c r="Z1621" t="str">
        <f t="shared" si="284"/>
        <v>August</v>
      </c>
      <c r="AA1621" t="str">
        <f t="shared" si="285"/>
        <v>September</v>
      </c>
    </row>
    <row r="1622" spans="1:27" ht="30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14" t="s">
        <v>8219</v>
      </c>
      <c r="G1622" t="s">
        <v>8224</v>
      </c>
      <c r="H1622" t="s">
        <v>8246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275"/>
        <v>112.99999999999999</v>
      </c>
      <c r="P1622" s="6">
        <f t="shared" si="276"/>
        <v>66.470588235294116</v>
      </c>
      <c r="Q1622" t="str">
        <f t="shared" si="277"/>
        <v>music</v>
      </c>
      <c r="R1622" t="str">
        <f t="shared" si="278"/>
        <v>rock</v>
      </c>
      <c r="S1622" s="28">
        <f t="shared" si="279"/>
        <v>41321.131249999999</v>
      </c>
      <c r="T1622" s="28">
        <f t="shared" si="280"/>
        <v>41328.131249999999</v>
      </c>
      <c r="U1622">
        <f t="shared" si="281"/>
        <v>2013</v>
      </c>
      <c r="V1622" s="15">
        <f t="shared" si="282"/>
        <v>41321</v>
      </c>
      <c r="W1622" s="15">
        <f t="shared" si="283"/>
        <v>41328</v>
      </c>
      <c r="X1622" s="15">
        <v>41321</v>
      </c>
      <c r="Y1622" s="15">
        <v>41328</v>
      </c>
      <c r="Z1622" t="str">
        <f t="shared" si="284"/>
        <v>February</v>
      </c>
      <c r="AA1622" t="str">
        <f t="shared" si="285"/>
        <v>February</v>
      </c>
    </row>
    <row r="1623" spans="1:27" ht="45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14" t="s">
        <v>8219</v>
      </c>
      <c r="G1623" t="s">
        <v>8224</v>
      </c>
      <c r="H1623" t="s">
        <v>8246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275"/>
        <v>121.2</v>
      </c>
      <c r="P1623" s="6">
        <f t="shared" si="276"/>
        <v>163.78378378378378</v>
      </c>
      <c r="Q1623" t="str">
        <f t="shared" si="277"/>
        <v>music</v>
      </c>
      <c r="R1623" t="str">
        <f t="shared" si="278"/>
        <v>rock</v>
      </c>
      <c r="S1623" s="28">
        <f t="shared" si="279"/>
        <v>41003.398321759254</v>
      </c>
      <c r="T1623" s="28">
        <f t="shared" si="280"/>
        <v>41056.957638888889</v>
      </c>
      <c r="U1623">
        <f t="shared" si="281"/>
        <v>2012</v>
      </c>
      <c r="V1623" s="15">
        <f t="shared" si="282"/>
        <v>41003</v>
      </c>
      <c r="W1623" s="15">
        <f t="shared" si="283"/>
        <v>41056</v>
      </c>
      <c r="X1623" s="15">
        <v>41003</v>
      </c>
      <c r="Y1623" s="15">
        <v>41056</v>
      </c>
      <c r="Z1623" t="str">
        <f t="shared" si="284"/>
        <v>April</v>
      </c>
      <c r="AA1623" t="str">
        <f t="shared" si="285"/>
        <v>May</v>
      </c>
    </row>
    <row r="1624" spans="1:27" ht="45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14" t="s">
        <v>8219</v>
      </c>
      <c r="G1624" t="s">
        <v>8224</v>
      </c>
      <c r="H1624" t="s">
        <v>8246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275"/>
        <v>101.72463768115942</v>
      </c>
      <c r="P1624" s="6">
        <f t="shared" si="276"/>
        <v>107.98461538461538</v>
      </c>
      <c r="Q1624" t="str">
        <f t="shared" si="277"/>
        <v>music</v>
      </c>
      <c r="R1624" t="str">
        <f t="shared" si="278"/>
        <v>rock</v>
      </c>
      <c r="S1624" s="28">
        <f t="shared" si="279"/>
        <v>41950.086504629631</v>
      </c>
      <c r="T1624" s="28">
        <f t="shared" si="280"/>
        <v>41990.124305555553</v>
      </c>
      <c r="U1624">
        <f t="shared" si="281"/>
        <v>2014</v>
      </c>
      <c r="V1624" s="15">
        <f t="shared" si="282"/>
        <v>41950</v>
      </c>
      <c r="W1624" s="15">
        <f t="shared" si="283"/>
        <v>41990</v>
      </c>
      <c r="X1624" s="15">
        <v>41950</v>
      </c>
      <c r="Y1624" s="15">
        <v>41990</v>
      </c>
      <c r="Z1624" t="str">
        <f t="shared" si="284"/>
        <v>November</v>
      </c>
      <c r="AA1624" t="str">
        <f t="shared" si="285"/>
        <v>December</v>
      </c>
    </row>
    <row r="1625" spans="1:27" ht="45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14" t="s">
        <v>8219</v>
      </c>
      <c r="G1625" t="s">
        <v>8225</v>
      </c>
      <c r="H1625" t="s">
        <v>8247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275"/>
        <v>101.06666666666666</v>
      </c>
      <c r="P1625" s="6">
        <f t="shared" si="276"/>
        <v>42.111111111111114</v>
      </c>
      <c r="Q1625" t="str">
        <f t="shared" si="277"/>
        <v>music</v>
      </c>
      <c r="R1625" t="str">
        <f t="shared" si="278"/>
        <v>rock</v>
      </c>
      <c r="S1625" s="28">
        <f t="shared" si="279"/>
        <v>41453.480196759258</v>
      </c>
      <c r="T1625" s="28">
        <f t="shared" si="280"/>
        <v>41513.480196759258</v>
      </c>
      <c r="U1625">
        <f t="shared" si="281"/>
        <v>2013</v>
      </c>
      <c r="V1625" s="15">
        <f t="shared" si="282"/>
        <v>41453</v>
      </c>
      <c r="W1625" s="15">
        <f t="shared" si="283"/>
        <v>41513</v>
      </c>
      <c r="X1625" s="15">
        <v>41453</v>
      </c>
      <c r="Y1625" s="15">
        <v>41513</v>
      </c>
      <c r="Z1625" t="str">
        <f t="shared" si="284"/>
        <v>June</v>
      </c>
      <c r="AA1625" t="str">
        <f t="shared" si="285"/>
        <v>August</v>
      </c>
    </row>
    <row r="1626" spans="1:27" ht="3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14" t="s">
        <v>8219</v>
      </c>
      <c r="G1626" t="s">
        <v>8224</v>
      </c>
      <c r="H1626" t="s">
        <v>8246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275"/>
        <v>118</v>
      </c>
      <c r="P1626" s="6">
        <f t="shared" si="276"/>
        <v>47.2</v>
      </c>
      <c r="Q1626" t="str">
        <f t="shared" si="277"/>
        <v>music</v>
      </c>
      <c r="R1626" t="str">
        <f t="shared" si="278"/>
        <v>rock</v>
      </c>
      <c r="S1626" s="28">
        <f t="shared" si="279"/>
        <v>41243.158969907403</v>
      </c>
      <c r="T1626" s="28">
        <f t="shared" si="280"/>
        <v>41283.158969907403</v>
      </c>
      <c r="U1626">
        <f t="shared" si="281"/>
        <v>2012</v>
      </c>
      <c r="V1626" s="15">
        <f t="shared" si="282"/>
        <v>41243</v>
      </c>
      <c r="W1626" s="15">
        <f t="shared" si="283"/>
        <v>41283</v>
      </c>
      <c r="X1626" s="15">
        <v>41243</v>
      </c>
      <c r="Y1626" s="15">
        <v>41283</v>
      </c>
      <c r="Z1626" t="str">
        <f t="shared" si="284"/>
        <v>November</v>
      </c>
      <c r="AA1626" t="str">
        <f t="shared" si="285"/>
        <v>January</v>
      </c>
    </row>
    <row r="1627" spans="1:27" ht="45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14" t="s">
        <v>8219</v>
      </c>
      <c r="G1627" t="s">
        <v>8224</v>
      </c>
      <c r="H1627" t="s">
        <v>8246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275"/>
        <v>155.33333333333331</v>
      </c>
      <c r="P1627" s="6">
        <f t="shared" si="276"/>
        <v>112.01923076923077</v>
      </c>
      <c r="Q1627" t="str">
        <f t="shared" si="277"/>
        <v>music</v>
      </c>
      <c r="R1627" t="str">
        <f t="shared" si="278"/>
        <v>rock</v>
      </c>
      <c r="S1627" s="28">
        <f t="shared" si="279"/>
        <v>41135.491354166668</v>
      </c>
      <c r="T1627" s="28">
        <f t="shared" si="280"/>
        <v>41163.491354166668</v>
      </c>
      <c r="U1627">
        <f t="shared" si="281"/>
        <v>2012</v>
      </c>
      <c r="V1627" s="15">
        <f t="shared" si="282"/>
        <v>41135</v>
      </c>
      <c r="W1627" s="15">
        <f t="shared" si="283"/>
        <v>41163</v>
      </c>
      <c r="X1627" s="15">
        <v>41135</v>
      </c>
      <c r="Y1627" s="15">
        <v>41163</v>
      </c>
      <c r="Z1627" t="str">
        <f t="shared" si="284"/>
        <v>August</v>
      </c>
      <c r="AA1627" t="str">
        <f t="shared" si="285"/>
        <v>September</v>
      </c>
    </row>
    <row r="1628" spans="1:27" ht="45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14" t="s">
        <v>8219</v>
      </c>
      <c r="G1628" t="s">
        <v>8224</v>
      </c>
      <c r="H1628" t="s">
        <v>8246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275"/>
        <v>101.18750000000001</v>
      </c>
      <c r="P1628" s="6">
        <f t="shared" si="276"/>
        <v>74.953703703703709</v>
      </c>
      <c r="Q1628" t="str">
        <f t="shared" si="277"/>
        <v>music</v>
      </c>
      <c r="R1628" t="str">
        <f t="shared" si="278"/>
        <v>rock</v>
      </c>
      <c r="S1628" s="28">
        <f t="shared" si="279"/>
        <v>41579.639664351846</v>
      </c>
      <c r="T1628" s="28">
        <f t="shared" si="280"/>
        <v>41609.681331018517</v>
      </c>
      <c r="U1628">
        <f t="shared" si="281"/>
        <v>2013</v>
      </c>
      <c r="V1628" s="15">
        <f t="shared" si="282"/>
        <v>41579</v>
      </c>
      <c r="W1628" s="15">
        <f t="shared" si="283"/>
        <v>41609</v>
      </c>
      <c r="X1628" s="15">
        <v>41579</v>
      </c>
      <c r="Y1628" s="15">
        <v>41609</v>
      </c>
      <c r="Z1628" t="str">
        <f t="shared" si="284"/>
        <v>November</v>
      </c>
      <c r="AA1628" t="str">
        <f t="shared" si="285"/>
        <v>December</v>
      </c>
    </row>
    <row r="1629" spans="1:27" ht="45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14" t="s">
        <v>8219</v>
      </c>
      <c r="G1629" t="s">
        <v>8224</v>
      </c>
      <c r="H1629" t="s">
        <v>8246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275"/>
        <v>117</v>
      </c>
      <c r="P1629" s="6">
        <f t="shared" si="276"/>
        <v>61.578947368421055</v>
      </c>
      <c r="Q1629" t="str">
        <f t="shared" si="277"/>
        <v>music</v>
      </c>
      <c r="R1629" t="str">
        <f t="shared" si="278"/>
        <v>rock</v>
      </c>
      <c r="S1629" s="28">
        <f t="shared" si="279"/>
        <v>41205.498715277776</v>
      </c>
      <c r="T1629" s="28">
        <f t="shared" si="280"/>
        <v>41238.999305555553</v>
      </c>
      <c r="U1629">
        <f t="shared" si="281"/>
        <v>2012</v>
      </c>
      <c r="V1629" s="15">
        <f t="shared" si="282"/>
        <v>41205</v>
      </c>
      <c r="W1629" s="15">
        <f t="shared" si="283"/>
        <v>41238</v>
      </c>
      <c r="X1629" s="15">
        <v>41205</v>
      </c>
      <c r="Y1629" s="15">
        <v>41238</v>
      </c>
      <c r="Z1629" t="str">
        <f t="shared" si="284"/>
        <v>October</v>
      </c>
      <c r="AA1629" t="str">
        <f t="shared" si="285"/>
        <v>November</v>
      </c>
    </row>
    <row r="1630" spans="1:27" ht="30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14" t="s">
        <v>8219</v>
      </c>
      <c r="G1630" t="s">
        <v>8224</v>
      </c>
      <c r="H1630" t="s">
        <v>8246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275"/>
        <v>100.925</v>
      </c>
      <c r="P1630" s="6">
        <f t="shared" si="276"/>
        <v>45.875</v>
      </c>
      <c r="Q1630" t="str">
        <f t="shared" si="277"/>
        <v>music</v>
      </c>
      <c r="R1630" t="str">
        <f t="shared" si="278"/>
        <v>rock</v>
      </c>
      <c r="S1630" s="28">
        <f t="shared" si="279"/>
        <v>41774.528726851851</v>
      </c>
      <c r="T1630" s="28">
        <f t="shared" si="280"/>
        <v>41807.528726851851</v>
      </c>
      <c r="U1630">
        <f t="shared" si="281"/>
        <v>2014</v>
      </c>
      <c r="V1630" s="15">
        <f t="shared" si="282"/>
        <v>41774</v>
      </c>
      <c r="W1630" s="15">
        <f t="shared" si="283"/>
        <v>41807</v>
      </c>
      <c r="X1630" s="15">
        <v>41774</v>
      </c>
      <c r="Y1630" s="15">
        <v>41807</v>
      </c>
      <c r="Z1630" t="str">
        <f t="shared" si="284"/>
        <v>May</v>
      </c>
      <c r="AA1630" t="str">
        <f t="shared" si="285"/>
        <v>June</v>
      </c>
    </row>
    <row r="1631" spans="1:27" ht="30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14" t="s">
        <v>8219</v>
      </c>
      <c r="G1631" t="s">
        <v>8224</v>
      </c>
      <c r="H1631" t="s">
        <v>8246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275"/>
        <v>103.66666666666666</v>
      </c>
      <c r="P1631" s="6">
        <f t="shared" si="276"/>
        <v>75.853658536585371</v>
      </c>
      <c r="Q1631" t="str">
        <f t="shared" si="277"/>
        <v>music</v>
      </c>
      <c r="R1631" t="str">
        <f t="shared" si="278"/>
        <v>rock</v>
      </c>
      <c r="S1631" s="28">
        <f t="shared" si="279"/>
        <v>41645.658946759257</v>
      </c>
      <c r="T1631" s="28">
        <f t="shared" si="280"/>
        <v>41690.658946759257</v>
      </c>
      <c r="U1631">
        <f t="shared" si="281"/>
        <v>2014</v>
      </c>
      <c r="V1631" s="15">
        <f t="shared" si="282"/>
        <v>41645</v>
      </c>
      <c r="W1631" s="15">
        <f t="shared" si="283"/>
        <v>41690</v>
      </c>
      <c r="X1631" s="15">
        <v>41645</v>
      </c>
      <c r="Y1631" s="15">
        <v>41690</v>
      </c>
      <c r="Z1631" t="str">
        <f t="shared" si="284"/>
        <v>January</v>
      </c>
      <c r="AA1631" t="str">
        <f t="shared" si="285"/>
        <v>February</v>
      </c>
    </row>
    <row r="1632" spans="1:27" ht="45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14" t="s">
        <v>8219</v>
      </c>
      <c r="G1632" t="s">
        <v>8224</v>
      </c>
      <c r="H1632" t="s">
        <v>8246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275"/>
        <v>265.25</v>
      </c>
      <c r="P1632" s="6">
        <f t="shared" si="276"/>
        <v>84.206349206349202</v>
      </c>
      <c r="Q1632" t="str">
        <f t="shared" si="277"/>
        <v>music</v>
      </c>
      <c r="R1632" t="str">
        <f t="shared" si="278"/>
        <v>rock</v>
      </c>
      <c r="S1632" s="28">
        <f t="shared" si="279"/>
        <v>40939.629340277774</v>
      </c>
      <c r="T1632" s="28">
        <f t="shared" si="280"/>
        <v>40970.082638888889</v>
      </c>
      <c r="U1632">
        <f t="shared" si="281"/>
        <v>2012</v>
      </c>
      <c r="V1632" s="15">
        <f t="shared" si="282"/>
        <v>40939</v>
      </c>
      <c r="W1632" s="15">
        <f t="shared" si="283"/>
        <v>40970</v>
      </c>
      <c r="X1632" s="15">
        <v>40939</v>
      </c>
      <c r="Y1632" s="15">
        <v>40970</v>
      </c>
      <c r="Z1632" t="str">
        <f t="shared" si="284"/>
        <v>January</v>
      </c>
      <c r="AA1632" t="str">
        <f t="shared" si="285"/>
        <v>March</v>
      </c>
    </row>
    <row r="1633" spans="1:27" ht="45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14" t="s">
        <v>8219</v>
      </c>
      <c r="G1633" t="s">
        <v>8224</v>
      </c>
      <c r="H1633" t="s">
        <v>8246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275"/>
        <v>155.91</v>
      </c>
      <c r="P1633" s="6">
        <f t="shared" si="276"/>
        <v>117.22556390977444</v>
      </c>
      <c r="Q1633" t="str">
        <f t="shared" si="277"/>
        <v>music</v>
      </c>
      <c r="R1633" t="str">
        <f t="shared" si="278"/>
        <v>rock</v>
      </c>
      <c r="S1633" s="28">
        <f t="shared" si="279"/>
        <v>41164.65116898148</v>
      </c>
      <c r="T1633" s="28">
        <f t="shared" si="280"/>
        <v>41194.65116898148</v>
      </c>
      <c r="U1633">
        <f t="shared" si="281"/>
        <v>2012</v>
      </c>
      <c r="V1633" s="15">
        <f t="shared" si="282"/>
        <v>41164</v>
      </c>
      <c r="W1633" s="15">
        <f t="shared" si="283"/>
        <v>41194</v>
      </c>
      <c r="X1633" s="15">
        <v>41164</v>
      </c>
      <c r="Y1633" s="15">
        <v>41194</v>
      </c>
      <c r="Z1633" t="str">
        <f t="shared" si="284"/>
        <v>September</v>
      </c>
      <c r="AA1633" t="str">
        <f t="shared" si="285"/>
        <v>October</v>
      </c>
    </row>
    <row r="1634" spans="1:27" ht="45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14" t="s">
        <v>8219</v>
      </c>
      <c r="G1634" t="s">
        <v>8224</v>
      </c>
      <c r="H1634" t="s">
        <v>8246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275"/>
        <v>101.62500000000001</v>
      </c>
      <c r="P1634" s="6">
        <f t="shared" si="276"/>
        <v>86.489361702127653</v>
      </c>
      <c r="Q1634" t="str">
        <f t="shared" si="277"/>
        <v>music</v>
      </c>
      <c r="R1634" t="str">
        <f t="shared" si="278"/>
        <v>rock</v>
      </c>
      <c r="S1634" s="28">
        <f t="shared" si="279"/>
        <v>40750.132569444446</v>
      </c>
      <c r="T1634" s="28">
        <f t="shared" si="280"/>
        <v>40810.132569444446</v>
      </c>
      <c r="U1634">
        <f t="shared" si="281"/>
        <v>2011</v>
      </c>
      <c r="V1634" s="15">
        <f t="shared" si="282"/>
        <v>40750</v>
      </c>
      <c r="W1634" s="15">
        <f t="shared" si="283"/>
        <v>40810</v>
      </c>
      <c r="X1634" s="15">
        <v>40750</v>
      </c>
      <c r="Y1634" s="15">
        <v>40810</v>
      </c>
      <c r="Z1634" t="str">
        <f t="shared" si="284"/>
        <v>July</v>
      </c>
      <c r="AA1634" t="str">
        <f t="shared" si="285"/>
        <v>September</v>
      </c>
    </row>
    <row r="1635" spans="1:27" ht="45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14" t="s">
        <v>8219</v>
      </c>
      <c r="G1635" t="s">
        <v>8224</v>
      </c>
      <c r="H1635" t="s">
        <v>8246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275"/>
        <v>100</v>
      </c>
      <c r="P1635" s="6">
        <f t="shared" si="276"/>
        <v>172.41379310344828</v>
      </c>
      <c r="Q1635" t="str">
        <f t="shared" si="277"/>
        <v>music</v>
      </c>
      <c r="R1635" t="str">
        <f t="shared" si="278"/>
        <v>rock</v>
      </c>
      <c r="S1635" s="28">
        <f t="shared" si="279"/>
        <v>40896.675416666665</v>
      </c>
      <c r="T1635" s="28">
        <f t="shared" si="280"/>
        <v>40924</v>
      </c>
      <c r="U1635">
        <f t="shared" si="281"/>
        <v>2011</v>
      </c>
      <c r="V1635" s="15">
        <f t="shared" si="282"/>
        <v>40896</v>
      </c>
      <c r="W1635" s="15">
        <f t="shared" si="283"/>
        <v>40924</v>
      </c>
      <c r="X1635" s="15">
        <v>40896</v>
      </c>
      <c r="Y1635" s="15">
        <v>40924</v>
      </c>
      <c r="Z1635" t="str">
        <f t="shared" si="284"/>
        <v>December</v>
      </c>
      <c r="AA1635" t="str">
        <f t="shared" si="285"/>
        <v>January</v>
      </c>
    </row>
    <row r="1636" spans="1:27" ht="30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14" t="s">
        <v>8219</v>
      </c>
      <c r="G1636" t="s">
        <v>8224</v>
      </c>
      <c r="H1636" t="s">
        <v>8246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275"/>
        <v>100.49999999999999</v>
      </c>
      <c r="P1636" s="6">
        <f t="shared" si="276"/>
        <v>62.8125</v>
      </c>
      <c r="Q1636" t="str">
        <f t="shared" si="277"/>
        <v>music</v>
      </c>
      <c r="R1636" t="str">
        <f t="shared" si="278"/>
        <v>rock</v>
      </c>
      <c r="S1636" s="28">
        <f t="shared" si="279"/>
        <v>40657.981493055551</v>
      </c>
      <c r="T1636" s="28">
        <f t="shared" si="280"/>
        <v>40696.040972222218</v>
      </c>
      <c r="U1636">
        <f t="shared" si="281"/>
        <v>2011</v>
      </c>
      <c r="V1636" s="15">
        <f t="shared" si="282"/>
        <v>40657</v>
      </c>
      <c r="W1636" s="15">
        <f t="shared" si="283"/>
        <v>40696</v>
      </c>
      <c r="X1636" s="15">
        <v>40657</v>
      </c>
      <c r="Y1636" s="15">
        <v>40696</v>
      </c>
      <c r="Z1636" t="str">
        <f t="shared" si="284"/>
        <v>April</v>
      </c>
      <c r="AA1636" t="str">
        <f t="shared" si="285"/>
        <v>June</v>
      </c>
    </row>
    <row r="1637" spans="1:27" ht="45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14" t="s">
        <v>8219</v>
      </c>
      <c r="G1637" t="s">
        <v>8224</v>
      </c>
      <c r="H1637" t="s">
        <v>8246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275"/>
        <v>125.29999999999998</v>
      </c>
      <c r="P1637" s="6">
        <f t="shared" si="276"/>
        <v>67.729729729729726</v>
      </c>
      <c r="Q1637" t="str">
        <f t="shared" si="277"/>
        <v>music</v>
      </c>
      <c r="R1637" t="str">
        <f t="shared" si="278"/>
        <v>rock</v>
      </c>
      <c r="S1637" s="28">
        <f t="shared" si="279"/>
        <v>42502.660428240742</v>
      </c>
      <c r="T1637" s="28">
        <f t="shared" si="280"/>
        <v>42562.660428240742</v>
      </c>
      <c r="U1637">
        <f t="shared" si="281"/>
        <v>2016</v>
      </c>
      <c r="V1637" s="15">
        <f t="shared" si="282"/>
        <v>42502</v>
      </c>
      <c r="W1637" s="15">
        <f t="shared" si="283"/>
        <v>42562</v>
      </c>
      <c r="X1637" s="15">
        <v>42502</v>
      </c>
      <c r="Y1637" s="15">
        <v>42562</v>
      </c>
      <c r="Z1637" t="str">
        <f t="shared" si="284"/>
        <v>May</v>
      </c>
      <c r="AA1637" t="str">
        <f t="shared" si="285"/>
        <v>July</v>
      </c>
    </row>
    <row r="1638" spans="1:27" ht="45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14" t="s">
        <v>8219</v>
      </c>
      <c r="G1638" t="s">
        <v>8224</v>
      </c>
      <c r="H1638" t="s">
        <v>8246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275"/>
        <v>103.55555555555556</v>
      </c>
      <c r="P1638" s="6">
        <f t="shared" si="276"/>
        <v>53.5632183908046</v>
      </c>
      <c r="Q1638" t="str">
        <f t="shared" si="277"/>
        <v>music</v>
      </c>
      <c r="R1638" t="str">
        <f t="shared" si="278"/>
        <v>rock</v>
      </c>
      <c r="S1638" s="28">
        <f t="shared" si="279"/>
        <v>40662.878333333334</v>
      </c>
      <c r="T1638" s="28">
        <f t="shared" si="280"/>
        <v>40705.958333333328</v>
      </c>
      <c r="U1638">
        <f t="shared" si="281"/>
        <v>2011</v>
      </c>
      <c r="V1638" s="15">
        <f t="shared" si="282"/>
        <v>40662</v>
      </c>
      <c r="W1638" s="15">
        <f t="shared" si="283"/>
        <v>40705</v>
      </c>
      <c r="X1638" s="15">
        <v>40662</v>
      </c>
      <c r="Y1638" s="15">
        <v>40705</v>
      </c>
      <c r="Z1638" t="str">
        <f t="shared" si="284"/>
        <v>April</v>
      </c>
      <c r="AA1638" t="str">
        <f t="shared" si="285"/>
        <v>June</v>
      </c>
    </row>
    <row r="1639" spans="1:27" ht="45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14" t="s">
        <v>8219</v>
      </c>
      <c r="G1639" t="s">
        <v>8224</v>
      </c>
      <c r="H1639" t="s">
        <v>8246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275"/>
        <v>103.8</v>
      </c>
      <c r="P1639" s="6">
        <f t="shared" si="276"/>
        <v>34.6</v>
      </c>
      <c r="Q1639" t="str">
        <f t="shared" si="277"/>
        <v>music</v>
      </c>
      <c r="R1639" t="str">
        <f t="shared" si="278"/>
        <v>rock</v>
      </c>
      <c r="S1639" s="28">
        <f t="shared" si="279"/>
        <v>40122.543287037035</v>
      </c>
      <c r="T1639" s="28">
        <f t="shared" si="280"/>
        <v>40178.777083333327</v>
      </c>
      <c r="U1639">
        <f t="shared" si="281"/>
        <v>2009</v>
      </c>
      <c r="V1639" s="15">
        <f t="shared" si="282"/>
        <v>40122</v>
      </c>
      <c r="W1639" s="15">
        <f t="shared" si="283"/>
        <v>40178</v>
      </c>
      <c r="X1639" s="15">
        <v>40122</v>
      </c>
      <c r="Y1639" s="15">
        <v>40178</v>
      </c>
      <c r="Z1639" t="str">
        <f t="shared" si="284"/>
        <v>November</v>
      </c>
      <c r="AA1639" t="str">
        <f t="shared" si="285"/>
        <v>December</v>
      </c>
    </row>
    <row r="1640" spans="1:27" ht="30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14" t="s">
        <v>8219</v>
      </c>
      <c r="G1640" t="s">
        <v>8224</v>
      </c>
      <c r="H1640" t="s">
        <v>8246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275"/>
        <v>105</v>
      </c>
      <c r="P1640" s="6">
        <f t="shared" si="276"/>
        <v>38.888888888888886</v>
      </c>
      <c r="Q1640" t="str">
        <f t="shared" si="277"/>
        <v>music</v>
      </c>
      <c r="R1640" t="str">
        <f t="shared" si="278"/>
        <v>rock</v>
      </c>
      <c r="S1640" s="28">
        <f t="shared" si="279"/>
        <v>41288.478796296295</v>
      </c>
      <c r="T1640" s="28">
        <f t="shared" si="280"/>
        <v>41333.684027777774</v>
      </c>
      <c r="U1640">
        <f t="shared" si="281"/>
        <v>2013</v>
      </c>
      <c r="V1640" s="15">
        <f t="shared" si="282"/>
        <v>41288</v>
      </c>
      <c r="W1640" s="15">
        <f t="shared" si="283"/>
        <v>41333</v>
      </c>
      <c r="X1640" s="15">
        <v>41288</v>
      </c>
      <c r="Y1640" s="15">
        <v>41333</v>
      </c>
      <c r="Z1640" t="str">
        <f t="shared" si="284"/>
        <v>January</v>
      </c>
      <c r="AA1640" t="str">
        <f t="shared" si="285"/>
        <v>February</v>
      </c>
    </row>
    <row r="1641" spans="1:27" ht="45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14" t="s">
        <v>8219</v>
      </c>
      <c r="G1641" t="s">
        <v>8224</v>
      </c>
      <c r="H1641" t="s">
        <v>8246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275"/>
        <v>100</v>
      </c>
      <c r="P1641" s="6">
        <f t="shared" si="276"/>
        <v>94.736842105263165</v>
      </c>
      <c r="Q1641" t="str">
        <f t="shared" si="277"/>
        <v>music</v>
      </c>
      <c r="R1641" t="str">
        <f t="shared" si="278"/>
        <v>rock</v>
      </c>
      <c r="S1641" s="28">
        <f t="shared" si="279"/>
        <v>40941.444039351853</v>
      </c>
      <c r="T1641" s="28">
        <f t="shared" si="280"/>
        <v>40971.444039351853</v>
      </c>
      <c r="U1641">
        <f t="shared" si="281"/>
        <v>2012</v>
      </c>
      <c r="V1641" s="15">
        <f t="shared" si="282"/>
        <v>40941</v>
      </c>
      <c r="W1641" s="15">
        <f t="shared" si="283"/>
        <v>40971</v>
      </c>
      <c r="X1641" s="15">
        <v>40941</v>
      </c>
      <c r="Y1641" s="15">
        <v>40971</v>
      </c>
      <c r="Z1641" t="str">
        <f t="shared" si="284"/>
        <v>February</v>
      </c>
      <c r="AA1641" t="str">
        <f t="shared" si="285"/>
        <v>March</v>
      </c>
    </row>
    <row r="1642" spans="1:27" ht="45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14" t="s">
        <v>8219</v>
      </c>
      <c r="G1642" t="s">
        <v>8224</v>
      </c>
      <c r="H1642" t="s">
        <v>8246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275"/>
        <v>169.86</v>
      </c>
      <c r="P1642" s="6">
        <f t="shared" si="276"/>
        <v>39.967058823529413</v>
      </c>
      <c r="Q1642" t="str">
        <f t="shared" si="277"/>
        <v>music</v>
      </c>
      <c r="R1642" t="str">
        <f t="shared" si="278"/>
        <v>rock</v>
      </c>
      <c r="S1642" s="28">
        <f t="shared" si="279"/>
        <v>40379.022627314815</v>
      </c>
      <c r="T1642" s="28">
        <f t="shared" si="280"/>
        <v>40392.874305555553</v>
      </c>
      <c r="U1642">
        <f t="shared" si="281"/>
        <v>2010</v>
      </c>
      <c r="V1642" s="15">
        <f t="shared" si="282"/>
        <v>40379</v>
      </c>
      <c r="W1642" s="15">
        <f t="shared" si="283"/>
        <v>40392</v>
      </c>
      <c r="X1642" s="15">
        <v>40379</v>
      </c>
      <c r="Y1642" s="15">
        <v>40392</v>
      </c>
      <c r="Z1642" t="str">
        <f t="shared" si="284"/>
        <v>July</v>
      </c>
      <c r="AA1642" t="str">
        <f t="shared" si="285"/>
        <v>August</v>
      </c>
    </row>
    <row r="1643" spans="1:27" ht="3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14" t="s">
        <v>8219</v>
      </c>
      <c r="G1643" t="s">
        <v>8224</v>
      </c>
      <c r="H1643" t="s">
        <v>8246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275"/>
        <v>101.4</v>
      </c>
      <c r="P1643" s="6">
        <f t="shared" si="276"/>
        <v>97.5</v>
      </c>
      <c r="Q1643" t="str">
        <f t="shared" si="277"/>
        <v>music</v>
      </c>
      <c r="R1643" t="str">
        <f t="shared" si="278"/>
        <v>pop</v>
      </c>
      <c r="S1643" s="28">
        <f t="shared" si="279"/>
        <v>41962.388240740744</v>
      </c>
      <c r="T1643" s="28">
        <f t="shared" si="280"/>
        <v>41992.388240740744</v>
      </c>
      <c r="U1643">
        <f t="shared" si="281"/>
        <v>2014</v>
      </c>
      <c r="V1643" s="15">
        <f t="shared" si="282"/>
        <v>41962</v>
      </c>
      <c r="W1643" s="15">
        <f t="shared" si="283"/>
        <v>41992</v>
      </c>
      <c r="X1643" s="15">
        <v>41962</v>
      </c>
      <c r="Y1643" s="15">
        <v>41992</v>
      </c>
      <c r="Z1643" t="str">
        <f t="shared" si="284"/>
        <v>November</v>
      </c>
      <c r="AA1643" t="str">
        <f t="shared" si="285"/>
        <v>December</v>
      </c>
    </row>
    <row r="1644" spans="1:27" ht="45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14" t="s">
        <v>8219</v>
      </c>
      <c r="G1644" t="s">
        <v>8224</v>
      </c>
      <c r="H1644" t="s">
        <v>8246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275"/>
        <v>100</v>
      </c>
      <c r="P1644" s="6">
        <f t="shared" si="276"/>
        <v>42.857142857142854</v>
      </c>
      <c r="Q1644" t="str">
        <f t="shared" si="277"/>
        <v>music</v>
      </c>
      <c r="R1644" t="str">
        <f t="shared" si="278"/>
        <v>pop</v>
      </c>
      <c r="S1644" s="28">
        <f t="shared" si="279"/>
        <v>40687.816284722219</v>
      </c>
      <c r="T1644" s="28">
        <f t="shared" si="280"/>
        <v>40707.816284722219</v>
      </c>
      <c r="U1644">
        <f t="shared" si="281"/>
        <v>2011</v>
      </c>
      <c r="V1644" s="15">
        <f t="shared" si="282"/>
        <v>40687</v>
      </c>
      <c r="W1644" s="15">
        <f t="shared" si="283"/>
        <v>40707</v>
      </c>
      <c r="X1644" s="15">
        <v>40687</v>
      </c>
      <c r="Y1644" s="15">
        <v>40707</v>
      </c>
      <c r="Z1644" t="str">
        <f t="shared" si="284"/>
        <v>May</v>
      </c>
      <c r="AA1644" t="str">
        <f t="shared" si="285"/>
        <v>June</v>
      </c>
    </row>
    <row r="1645" spans="1:27" ht="30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14" t="s">
        <v>8219</v>
      </c>
      <c r="G1645" t="s">
        <v>8224</v>
      </c>
      <c r="H1645" t="s">
        <v>8246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275"/>
        <v>124.70000000000002</v>
      </c>
      <c r="P1645" s="6">
        <f t="shared" si="276"/>
        <v>168.51351351351352</v>
      </c>
      <c r="Q1645" t="str">
        <f t="shared" si="277"/>
        <v>music</v>
      </c>
      <c r="R1645" t="str">
        <f t="shared" si="278"/>
        <v>pop</v>
      </c>
      <c r="S1645" s="28">
        <f t="shared" si="279"/>
        <v>41146.615879629629</v>
      </c>
      <c r="T1645" s="28">
        <f t="shared" si="280"/>
        <v>41176.615879629629</v>
      </c>
      <c r="U1645">
        <f t="shared" si="281"/>
        <v>2012</v>
      </c>
      <c r="V1645" s="15">
        <f t="shared" si="282"/>
        <v>41146</v>
      </c>
      <c r="W1645" s="15">
        <f t="shared" si="283"/>
        <v>41176</v>
      </c>
      <c r="X1645" s="15">
        <v>41146</v>
      </c>
      <c r="Y1645" s="15">
        <v>41176</v>
      </c>
      <c r="Z1645" t="str">
        <f t="shared" si="284"/>
        <v>August</v>
      </c>
      <c r="AA1645" t="str">
        <f t="shared" si="285"/>
        <v>September</v>
      </c>
    </row>
    <row r="1646" spans="1:27" ht="45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14" t="s">
        <v>8219</v>
      </c>
      <c r="G1646" t="s">
        <v>8224</v>
      </c>
      <c r="H1646" t="s">
        <v>8246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275"/>
        <v>109.5</v>
      </c>
      <c r="P1646" s="6">
        <f t="shared" si="276"/>
        <v>85.546875</v>
      </c>
      <c r="Q1646" t="str">
        <f t="shared" si="277"/>
        <v>music</v>
      </c>
      <c r="R1646" t="str">
        <f t="shared" si="278"/>
        <v>pop</v>
      </c>
      <c r="S1646" s="28">
        <f t="shared" si="279"/>
        <v>41174.851388888885</v>
      </c>
      <c r="T1646" s="28">
        <f t="shared" si="280"/>
        <v>41234.893055555549</v>
      </c>
      <c r="U1646">
        <f t="shared" si="281"/>
        <v>2012</v>
      </c>
      <c r="V1646" s="15">
        <f t="shared" si="282"/>
        <v>41174</v>
      </c>
      <c r="W1646" s="15">
        <f t="shared" si="283"/>
        <v>41234</v>
      </c>
      <c r="X1646" s="15">
        <v>41174</v>
      </c>
      <c r="Y1646" s="15">
        <v>41234</v>
      </c>
      <c r="Z1646" t="str">
        <f t="shared" si="284"/>
        <v>September</v>
      </c>
      <c r="AA1646" t="str">
        <f t="shared" si="285"/>
        <v>November</v>
      </c>
    </row>
    <row r="1647" spans="1:27" ht="45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14" t="s">
        <v>8219</v>
      </c>
      <c r="G1647" t="s">
        <v>8224</v>
      </c>
      <c r="H1647" t="s">
        <v>8246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275"/>
        <v>110.80000000000001</v>
      </c>
      <c r="P1647" s="6">
        <f t="shared" si="276"/>
        <v>554</v>
      </c>
      <c r="Q1647" t="str">
        <f t="shared" si="277"/>
        <v>music</v>
      </c>
      <c r="R1647" t="str">
        <f t="shared" si="278"/>
        <v>pop</v>
      </c>
      <c r="S1647" s="28">
        <f t="shared" si="279"/>
        <v>41521.40902777778</v>
      </c>
      <c r="T1647" s="28">
        <f t="shared" si="280"/>
        <v>41535.40902777778</v>
      </c>
      <c r="U1647">
        <f t="shared" si="281"/>
        <v>2013</v>
      </c>
      <c r="V1647" s="15">
        <f t="shared" si="282"/>
        <v>41521</v>
      </c>
      <c r="W1647" s="15">
        <f t="shared" si="283"/>
        <v>41535</v>
      </c>
      <c r="X1647" s="15">
        <v>41521</v>
      </c>
      <c r="Y1647" s="15">
        <v>41535</v>
      </c>
      <c r="Z1647" t="str">
        <f t="shared" si="284"/>
        <v>September</v>
      </c>
      <c r="AA1647" t="str">
        <f t="shared" si="285"/>
        <v>September</v>
      </c>
    </row>
    <row r="1648" spans="1:27" ht="45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14" t="s">
        <v>8219</v>
      </c>
      <c r="G1648" t="s">
        <v>8225</v>
      </c>
      <c r="H1648" t="s">
        <v>8247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275"/>
        <v>110.2</v>
      </c>
      <c r="P1648" s="6">
        <f t="shared" si="276"/>
        <v>26.554216867469879</v>
      </c>
      <c r="Q1648" t="str">
        <f t="shared" si="277"/>
        <v>music</v>
      </c>
      <c r="R1648" t="str">
        <f t="shared" si="278"/>
        <v>pop</v>
      </c>
      <c r="S1648" s="28">
        <f t="shared" si="279"/>
        <v>41833.241932870369</v>
      </c>
      <c r="T1648" s="28">
        <f t="shared" si="280"/>
        <v>41865.549305555549</v>
      </c>
      <c r="U1648">
        <f t="shared" si="281"/>
        <v>2014</v>
      </c>
      <c r="V1648" s="15">
        <f t="shared" si="282"/>
        <v>41833</v>
      </c>
      <c r="W1648" s="15">
        <f t="shared" si="283"/>
        <v>41865</v>
      </c>
      <c r="X1648" s="15">
        <v>41833</v>
      </c>
      <c r="Y1648" s="15">
        <v>41865</v>
      </c>
      <c r="Z1648" t="str">
        <f t="shared" si="284"/>
        <v>July</v>
      </c>
      <c r="AA1648" t="str">
        <f t="shared" si="285"/>
        <v>August</v>
      </c>
    </row>
    <row r="1649" spans="1:27" ht="45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14" t="s">
        <v>8219</v>
      </c>
      <c r="G1649" t="s">
        <v>8224</v>
      </c>
      <c r="H1649" t="s">
        <v>8246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275"/>
        <v>104.71999999999998</v>
      </c>
      <c r="P1649" s="6">
        <f t="shared" si="276"/>
        <v>113.82608695652173</v>
      </c>
      <c r="Q1649" t="str">
        <f t="shared" si="277"/>
        <v>music</v>
      </c>
      <c r="R1649" t="str">
        <f t="shared" si="278"/>
        <v>pop</v>
      </c>
      <c r="S1649" s="28">
        <f t="shared" si="279"/>
        <v>41039.201122685183</v>
      </c>
      <c r="T1649" s="28">
        <f t="shared" si="280"/>
        <v>41069.201122685183</v>
      </c>
      <c r="U1649">
        <f t="shared" si="281"/>
        <v>2012</v>
      </c>
      <c r="V1649" s="15">
        <f t="shared" si="282"/>
        <v>41039</v>
      </c>
      <c r="W1649" s="15">
        <f t="shared" si="283"/>
        <v>41069</v>
      </c>
      <c r="X1649" s="15">
        <v>41039</v>
      </c>
      <c r="Y1649" s="15">
        <v>41069</v>
      </c>
      <c r="Z1649" t="str">
        <f t="shared" si="284"/>
        <v>May</v>
      </c>
      <c r="AA1649" t="str">
        <f t="shared" si="285"/>
        <v>June</v>
      </c>
    </row>
    <row r="1650" spans="1:27" ht="45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14" t="s">
        <v>8219</v>
      </c>
      <c r="G1650" t="s">
        <v>8224</v>
      </c>
      <c r="H1650" t="s">
        <v>8246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275"/>
        <v>125.26086956521738</v>
      </c>
      <c r="P1650" s="6">
        <f t="shared" si="276"/>
        <v>32.011111111111113</v>
      </c>
      <c r="Q1650" t="str">
        <f t="shared" si="277"/>
        <v>music</v>
      </c>
      <c r="R1650" t="str">
        <f t="shared" si="278"/>
        <v>pop</v>
      </c>
      <c r="S1650" s="28">
        <f t="shared" si="279"/>
        <v>40592.496319444443</v>
      </c>
      <c r="T1650" s="28">
        <f t="shared" si="280"/>
        <v>40622.454652777778</v>
      </c>
      <c r="U1650">
        <f t="shared" si="281"/>
        <v>2011</v>
      </c>
      <c r="V1650" s="15">
        <f t="shared" si="282"/>
        <v>40592</v>
      </c>
      <c r="W1650" s="15">
        <f t="shared" si="283"/>
        <v>40622</v>
      </c>
      <c r="X1650" s="15">
        <v>40592</v>
      </c>
      <c r="Y1650" s="15">
        <v>40622</v>
      </c>
      <c r="Z1650" t="str">
        <f t="shared" si="284"/>
        <v>February</v>
      </c>
      <c r="AA1650" t="str">
        <f t="shared" si="285"/>
        <v>March</v>
      </c>
    </row>
    <row r="1651" spans="1:27" ht="45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14" t="s">
        <v>8219</v>
      </c>
      <c r="G1651" t="s">
        <v>8224</v>
      </c>
      <c r="H1651" t="s">
        <v>8246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275"/>
        <v>100.58763157894737</v>
      </c>
      <c r="P1651" s="6">
        <f t="shared" si="276"/>
        <v>47.189259259259259</v>
      </c>
      <c r="Q1651" t="str">
        <f t="shared" si="277"/>
        <v>music</v>
      </c>
      <c r="R1651" t="str">
        <f t="shared" si="278"/>
        <v>pop</v>
      </c>
      <c r="S1651" s="28">
        <f t="shared" si="279"/>
        <v>41737.476331018515</v>
      </c>
      <c r="T1651" s="28">
        <f t="shared" si="280"/>
        <v>41782.476331018515</v>
      </c>
      <c r="U1651">
        <f t="shared" si="281"/>
        <v>2014</v>
      </c>
      <c r="V1651" s="15">
        <f t="shared" si="282"/>
        <v>41737</v>
      </c>
      <c r="W1651" s="15">
        <f t="shared" si="283"/>
        <v>41782</v>
      </c>
      <c r="X1651" s="15">
        <v>41737</v>
      </c>
      <c r="Y1651" s="15">
        <v>41782</v>
      </c>
      <c r="Z1651" t="str">
        <f t="shared" si="284"/>
        <v>April</v>
      </c>
      <c r="AA1651" t="str">
        <f t="shared" si="285"/>
        <v>May</v>
      </c>
    </row>
    <row r="1652" spans="1:27" ht="3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14" t="s">
        <v>8219</v>
      </c>
      <c r="G1652" t="s">
        <v>8224</v>
      </c>
      <c r="H1652" t="s">
        <v>8246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275"/>
        <v>141.55000000000001</v>
      </c>
      <c r="P1652" s="6">
        <f t="shared" si="276"/>
        <v>88.46875</v>
      </c>
      <c r="Q1652" t="str">
        <f t="shared" si="277"/>
        <v>music</v>
      </c>
      <c r="R1652" t="str">
        <f t="shared" si="278"/>
        <v>pop</v>
      </c>
      <c r="S1652" s="28">
        <f t="shared" si="279"/>
        <v>41526.227280092593</v>
      </c>
      <c r="T1652" s="28">
        <f t="shared" si="280"/>
        <v>41556.227280092593</v>
      </c>
      <c r="U1652">
        <f t="shared" si="281"/>
        <v>2013</v>
      </c>
      <c r="V1652" s="15">
        <f t="shared" si="282"/>
        <v>41526</v>
      </c>
      <c r="W1652" s="15">
        <f t="shared" si="283"/>
        <v>41556</v>
      </c>
      <c r="X1652" s="15">
        <v>41526</v>
      </c>
      <c r="Y1652" s="15">
        <v>41556</v>
      </c>
      <c r="Z1652" t="str">
        <f t="shared" si="284"/>
        <v>September</v>
      </c>
      <c r="AA1652" t="str">
        <f t="shared" si="285"/>
        <v>October</v>
      </c>
    </row>
    <row r="1653" spans="1:27" ht="45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14" t="s">
        <v>8219</v>
      </c>
      <c r="G1653" t="s">
        <v>8224</v>
      </c>
      <c r="H1653" t="s">
        <v>8246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275"/>
        <v>100.75</v>
      </c>
      <c r="P1653" s="6">
        <f t="shared" si="276"/>
        <v>100.75</v>
      </c>
      <c r="Q1653" t="str">
        <f t="shared" si="277"/>
        <v>music</v>
      </c>
      <c r="R1653" t="str">
        <f t="shared" si="278"/>
        <v>pop</v>
      </c>
      <c r="S1653" s="28">
        <f t="shared" si="279"/>
        <v>40625.692361111105</v>
      </c>
      <c r="T1653" s="28">
        <f t="shared" si="280"/>
        <v>40659.082638888889</v>
      </c>
      <c r="U1653">
        <f t="shared" si="281"/>
        <v>2011</v>
      </c>
      <c r="V1653" s="15">
        <f t="shared" si="282"/>
        <v>40625</v>
      </c>
      <c r="W1653" s="15">
        <f t="shared" si="283"/>
        <v>40659</v>
      </c>
      <c r="X1653" s="15">
        <v>40625</v>
      </c>
      <c r="Y1653" s="15">
        <v>40659</v>
      </c>
      <c r="Z1653" t="str">
        <f t="shared" si="284"/>
        <v>March</v>
      </c>
      <c r="AA1653" t="str">
        <f t="shared" si="285"/>
        <v>April</v>
      </c>
    </row>
    <row r="1654" spans="1:27" ht="45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14" t="s">
        <v>8219</v>
      </c>
      <c r="G1654" t="s">
        <v>8224</v>
      </c>
      <c r="H1654" t="s">
        <v>8246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275"/>
        <v>100.66666666666666</v>
      </c>
      <c r="P1654" s="6">
        <f t="shared" si="276"/>
        <v>64.714285714285708</v>
      </c>
      <c r="Q1654" t="str">
        <f t="shared" si="277"/>
        <v>music</v>
      </c>
      <c r="R1654" t="str">
        <f t="shared" si="278"/>
        <v>pop</v>
      </c>
      <c r="S1654" s="28">
        <f t="shared" si="279"/>
        <v>41572.284641203703</v>
      </c>
      <c r="T1654" s="28">
        <f t="shared" si="280"/>
        <v>41602.326307870368</v>
      </c>
      <c r="U1654">
        <f t="shared" si="281"/>
        <v>2013</v>
      </c>
      <c r="V1654" s="15">
        <f t="shared" si="282"/>
        <v>41572</v>
      </c>
      <c r="W1654" s="15">
        <f t="shared" si="283"/>
        <v>41602</v>
      </c>
      <c r="X1654" s="15">
        <v>41572</v>
      </c>
      <c r="Y1654" s="15">
        <v>41602</v>
      </c>
      <c r="Z1654" t="str">
        <f t="shared" si="284"/>
        <v>October</v>
      </c>
      <c r="AA1654" t="str">
        <f t="shared" si="285"/>
        <v>November</v>
      </c>
    </row>
    <row r="1655" spans="1:27" ht="45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14" t="s">
        <v>8219</v>
      </c>
      <c r="G1655" t="s">
        <v>8224</v>
      </c>
      <c r="H1655" t="s">
        <v>8246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275"/>
        <v>174.2304</v>
      </c>
      <c r="P1655" s="6">
        <f t="shared" si="276"/>
        <v>51.854285714285716</v>
      </c>
      <c r="Q1655" t="str">
        <f t="shared" si="277"/>
        <v>music</v>
      </c>
      <c r="R1655" t="str">
        <f t="shared" si="278"/>
        <v>pop</v>
      </c>
      <c r="S1655" s="28">
        <f t="shared" si="279"/>
        <v>40626.626111111109</v>
      </c>
      <c r="T1655" s="28">
        <f t="shared" si="280"/>
        <v>40657.626111111109</v>
      </c>
      <c r="U1655">
        <f t="shared" si="281"/>
        <v>2011</v>
      </c>
      <c r="V1655" s="15">
        <f t="shared" si="282"/>
        <v>40626</v>
      </c>
      <c r="W1655" s="15">
        <f t="shared" si="283"/>
        <v>40657</v>
      </c>
      <c r="X1655" s="15">
        <v>40626</v>
      </c>
      <c r="Y1655" s="15">
        <v>40657</v>
      </c>
      <c r="Z1655" t="str">
        <f t="shared" si="284"/>
        <v>March</v>
      </c>
      <c r="AA1655" t="str">
        <f t="shared" si="285"/>
        <v>April</v>
      </c>
    </row>
    <row r="1656" spans="1:27" ht="45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14" t="s">
        <v>8219</v>
      </c>
      <c r="G1656" t="s">
        <v>8224</v>
      </c>
      <c r="H1656" t="s">
        <v>8246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275"/>
        <v>119.90909090909089</v>
      </c>
      <c r="P1656" s="6">
        <f t="shared" si="276"/>
        <v>38.794117647058826</v>
      </c>
      <c r="Q1656" t="str">
        <f t="shared" si="277"/>
        <v>music</v>
      </c>
      <c r="R1656" t="str">
        <f t="shared" si="278"/>
        <v>pop</v>
      </c>
      <c r="S1656" s="28">
        <f t="shared" si="279"/>
        <v>40987.682407407403</v>
      </c>
      <c r="T1656" s="28">
        <f t="shared" si="280"/>
        <v>41017.682407407403</v>
      </c>
      <c r="U1656">
        <f t="shared" si="281"/>
        <v>2012</v>
      </c>
      <c r="V1656" s="15">
        <f t="shared" si="282"/>
        <v>40987</v>
      </c>
      <c r="W1656" s="15">
        <f t="shared" si="283"/>
        <v>41017</v>
      </c>
      <c r="X1656" s="15">
        <v>40987</v>
      </c>
      <c r="Y1656" s="15">
        <v>41017</v>
      </c>
      <c r="Z1656" t="str">
        <f t="shared" si="284"/>
        <v>March</v>
      </c>
      <c r="AA1656" t="str">
        <f t="shared" si="285"/>
        <v>April</v>
      </c>
    </row>
    <row r="1657" spans="1:27" ht="30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14" t="s">
        <v>8219</v>
      </c>
      <c r="G1657" t="s">
        <v>8224</v>
      </c>
      <c r="H1657" t="s">
        <v>8246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275"/>
        <v>142.86666666666667</v>
      </c>
      <c r="P1657" s="6">
        <f t="shared" si="276"/>
        <v>44.645833333333336</v>
      </c>
      <c r="Q1657" t="str">
        <f t="shared" si="277"/>
        <v>music</v>
      </c>
      <c r="R1657" t="str">
        <f t="shared" si="278"/>
        <v>pop</v>
      </c>
      <c r="S1657" s="28">
        <f t="shared" si="279"/>
        <v>40974.583564814813</v>
      </c>
      <c r="T1657" s="28">
        <f t="shared" si="280"/>
        <v>41004.541898148142</v>
      </c>
      <c r="U1657">
        <f t="shared" si="281"/>
        <v>2012</v>
      </c>
      <c r="V1657" s="15">
        <f t="shared" si="282"/>
        <v>40974</v>
      </c>
      <c r="W1657" s="15">
        <f t="shared" si="283"/>
        <v>41004</v>
      </c>
      <c r="X1657" s="15">
        <v>40974</v>
      </c>
      <c r="Y1657" s="15">
        <v>41004</v>
      </c>
      <c r="Z1657" t="str">
        <f t="shared" si="284"/>
        <v>March</v>
      </c>
      <c r="AA1657" t="str">
        <f t="shared" si="285"/>
        <v>April</v>
      </c>
    </row>
    <row r="1658" spans="1:27" ht="60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14" t="s">
        <v>8219</v>
      </c>
      <c r="G1658" t="s">
        <v>8224</v>
      </c>
      <c r="H1658" t="s">
        <v>8246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275"/>
        <v>100.33493333333334</v>
      </c>
      <c r="P1658" s="6">
        <f t="shared" si="276"/>
        <v>156.77333333333334</v>
      </c>
      <c r="Q1658" t="str">
        <f t="shared" si="277"/>
        <v>music</v>
      </c>
      <c r="R1658" t="str">
        <f t="shared" si="278"/>
        <v>pop</v>
      </c>
      <c r="S1658" s="28">
        <f t="shared" si="279"/>
        <v>41226.720509259256</v>
      </c>
      <c r="T1658" s="28">
        <f t="shared" si="280"/>
        <v>41256.720509259256</v>
      </c>
      <c r="U1658">
        <f t="shared" si="281"/>
        <v>2012</v>
      </c>
      <c r="V1658" s="15">
        <f t="shared" si="282"/>
        <v>41226</v>
      </c>
      <c r="W1658" s="15">
        <f t="shared" si="283"/>
        <v>41256</v>
      </c>
      <c r="X1658" s="15">
        <v>41226</v>
      </c>
      <c r="Y1658" s="15">
        <v>41256</v>
      </c>
      <c r="Z1658" t="str">
        <f t="shared" si="284"/>
        <v>November</v>
      </c>
      <c r="AA1658" t="str">
        <f t="shared" si="285"/>
        <v>December</v>
      </c>
    </row>
    <row r="1659" spans="1:27" ht="45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14" t="s">
        <v>8219</v>
      </c>
      <c r="G1659" t="s">
        <v>8224</v>
      </c>
      <c r="H1659" t="s">
        <v>8246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275"/>
        <v>104.93380000000001</v>
      </c>
      <c r="P1659" s="6">
        <f t="shared" si="276"/>
        <v>118.70339366515837</v>
      </c>
      <c r="Q1659" t="str">
        <f t="shared" si="277"/>
        <v>music</v>
      </c>
      <c r="R1659" t="str">
        <f t="shared" si="278"/>
        <v>pop</v>
      </c>
      <c r="S1659" s="28">
        <f t="shared" si="279"/>
        <v>41023.573703703703</v>
      </c>
      <c r="T1659" s="28">
        <f t="shared" si="280"/>
        <v>41053.573703703703</v>
      </c>
      <c r="U1659">
        <f t="shared" si="281"/>
        <v>2012</v>
      </c>
      <c r="V1659" s="15">
        <f t="shared" si="282"/>
        <v>41023</v>
      </c>
      <c r="W1659" s="15">
        <f t="shared" si="283"/>
        <v>41053</v>
      </c>
      <c r="X1659" s="15">
        <v>41023</v>
      </c>
      <c r="Y1659" s="15">
        <v>41053</v>
      </c>
      <c r="Z1659" t="str">
        <f t="shared" si="284"/>
        <v>April</v>
      </c>
      <c r="AA1659" t="str">
        <f t="shared" si="285"/>
        <v>May</v>
      </c>
    </row>
    <row r="1660" spans="1:27" ht="45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14" t="s">
        <v>8219</v>
      </c>
      <c r="G1660" t="s">
        <v>8224</v>
      </c>
      <c r="H1660" t="s">
        <v>8246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275"/>
        <v>132.23333333333335</v>
      </c>
      <c r="P1660" s="6">
        <f t="shared" si="276"/>
        <v>74.149532710280369</v>
      </c>
      <c r="Q1660" t="str">
        <f t="shared" si="277"/>
        <v>music</v>
      </c>
      <c r="R1660" t="str">
        <f t="shared" si="278"/>
        <v>pop</v>
      </c>
      <c r="S1660" s="28">
        <f t="shared" si="279"/>
        <v>41223.013506944444</v>
      </c>
      <c r="T1660" s="28">
        <f t="shared" si="280"/>
        <v>41261.388888888883</v>
      </c>
      <c r="U1660">
        <f t="shared" si="281"/>
        <v>2012</v>
      </c>
      <c r="V1660" s="15">
        <f t="shared" si="282"/>
        <v>41223</v>
      </c>
      <c r="W1660" s="15">
        <f t="shared" si="283"/>
        <v>41261</v>
      </c>
      <c r="X1660" s="15">
        <v>41223</v>
      </c>
      <c r="Y1660" s="15">
        <v>41261</v>
      </c>
      <c r="Z1660" t="str">
        <f t="shared" si="284"/>
        <v>November</v>
      </c>
      <c r="AA1660" t="str">
        <f t="shared" si="285"/>
        <v>December</v>
      </c>
    </row>
    <row r="1661" spans="1:27" ht="45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14" t="s">
        <v>8219</v>
      </c>
      <c r="G1661" t="s">
        <v>8225</v>
      </c>
      <c r="H1661" t="s">
        <v>8247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275"/>
        <v>112.79999999999998</v>
      </c>
      <c r="P1661" s="6">
        <f t="shared" si="276"/>
        <v>12.533333333333333</v>
      </c>
      <c r="Q1661" t="str">
        <f t="shared" si="277"/>
        <v>music</v>
      </c>
      <c r="R1661" t="str">
        <f t="shared" si="278"/>
        <v>pop</v>
      </c>
      <c r="S1661" s="28">
        <f t="shared" si="279"/>
        <v>41596.705104166664</v>
      </c>
      <c r="T1661" s="28">
        <f t="shared" si="280"/>
        <v>41625.291666666664</v>
      </c>
      <c r="U1661">
        <f t="shared" si="281"/>
        <v>2013</v>
      </c>
      <c r="V1661" s="15">
        <f t="shared" si="282"/>
        <v>41596</v>
      </c>
      <c r="W1661" s="15">
        <f t="shared" si="283"/>
        <v>41625</v>
      </c>
      <c r="X1661" s="15">
        <v>41596</v>
      </c>
      <c r="Y1661" s="15">
        <v>41625</v>
      </c>
      <c r="Z1661" t="str">
        <f t="shared" si="284"/>
        <v>November</v>
      </c>
      <c r="AA1661" t="str">
        <f t="shared" si="285"/>
        <v>December</v>
      </c>
    </row>
    <row r="1662" spans="1:27" ht="45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14" t="s">
        <v>8219</v>
      </c>
      <c r="G1662" t="s">
        <v>8237</v>
      </c>
      <c r="H1662" t="s">
        <v>8249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275"/>
        <v>1253.75</v>
      </c>
      <c r="P1662" s="6">
        <f t="shared" si="276"/>
        <v>27.861111111111111</v>
      </c>
      <c r="Q1662" t="str">
        <f t="shared" si="277"/>
        <v>music</v>
      </c>
      <c r="R1662" t="str">
        <f t="shared" si="278"/>
        <v>pop</v>
      </c>
      <c r="S1662" s="28">
        <f t="shared" si="279"/>
        <v>42459.485532407409</v>
      </c>
      <c r="T1662" s="28">
        <f t="shared" si="280"/>
        <v>42490.707638888889</v>
      </c>
      <c r="U1662">
        <f t="shared" si="281"/>
        <v>2016</v>
      </c>
      <c r="V1662" s="15">
        <f t="shared" si="282"/>
        <v>42459</v>
      </c>
      <c r="W1662" s="15">
        <f t="shared" si="283"/>
        <v>42490</v>
      </c>
      <c r="X1662" s="15">
        <v>42459</v>
      </c>
      <c r="Y1662" s="15">
        <v>42490</v>
      </c>
      <c r="Z1662" t="str">
        <f t="shared" si="284"/>
        <v>March</v>
      </c>
      <c r="AA1662" t="str">
        <f t="shared" si="285"/>
        <v>April</v>
      </c>
    </row>
    <row r="1663" spans="1:27" ht="60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14" t="s">
        <v>8219</v>
      </c>
      <c r="G1663" t="s">
        <v>8239</v>
      </c>
      <c r="H1663" t="s">
        <v>8249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275"/>
        <v>102.50632911392405</v>
      </c>
      <c r="P1663" s="6">
        <f t="shared" si="276"/>
        <v>80.178217821782184</v>
      </c>
      <c r="Q1663" t="str">
        <f t="shared" si="277"/>
        <v>music</v>
      </c>
      <c r="R1663" t="str">
        <f t="shared" si="278"/>
        <v>pop</v>
      </c>
      <c r="S1663" s="28">
        <f t="shared" si="279"/>
        <v>42343.789710648147</v>
      </c>
      <c r="T1663" s="28">
        <f t="shared" si="280"/>
        <v>42386.666666666664</v>
      </c>
      <c r="U1663">
        <f t="shared" si="281"/>
        <v>2015</v>
      </c>
      <c r="V1663" s="15">
        <f t="shared" si="282"/>
        <v>42343</v>
      </c>
      <c r="W1663" s="15">
        <f t="shared" si="283"/>
        <v>42386</v>
      </c>
      <c r="X1663" s="15">
        <v>42343</v>
      </c>
      <c r="Y1663" s="15">
        <v>42386</v>
      </c>
      <c r="Z1663" t="str">
        <f t="shared" si="284"/>
        <v>December</v>
      </c>
      <c r="AA1663" t="str">
        <f t="shared" si="285"/>
        <v>January</v>
      </c>
    </row>
    <row r="1664" spans="1:27" ht="45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14" t="s">
        <v>8219</v>
      </c>
      <c r="G1664" t="s">
        <v>8224</v>
      </c>
      <c r="H1664" t="s">
        <v>8246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275"/>
        <v>102.6375</v>
      </c>
      <c r="P1664" s="6">
        <f t="shared" si="276"/>
        <v>132.43548387096774</v>
      </c>
      <c r="Q1664" t="str">
        <f t="shared" si="277"/>
        <v>music</v>
      </c>
      <c r="R1664" t="str">
        <f t="shared" si="278"/>
        <v>pop</v>
      </c>
      <c r="S1664" s="28">
        <f t="shared" si="279"/>
        <v>40847.99</v>
      </c>
      <c r="T1664" s="28">
        <f t="shared" si="280"/>
        <v>40908.031666666662</v>
      </c>
      <c r="U1664">
        <f t="shared" si="281"/>
        <v>2011</v>
      </c>
      <c r="V1664" s="15">
        <f t="shared" si="282"/>
        <v>40847</v>
      </c>
      <c r="W1664" s="15">
        <f t="shared" si="283"/>
        <v>40908</v>
      </c>
      <c r="X1664" s="15">
        <v>40847</v>
      </c>
      <c r="Y1664" s="15">
        <v>40908</v>
      </c>
      <c r="Z1664" t="str">
        <f t="shared" si="284"/>
        <v>October</v>
      </c>
      <c r="AA1664" t="str">
        <f t="shared" si="285"/>
        <v>December</v>
      </c>
    </row>
    <row r="1665" spans="1:27" ht="30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14" t="s">
        <v>8219</v>
      </c>
      <c r="G1665" t="s">
        <v>8224</v>
      </c>
      <c r="H1665" t="s">
        <v>8246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275"/>
        <v>108</v>
      </c>
      <c r="P1665" s="6">
        <f t="shared" si="276"/>
        <v>33.75</v>
      </c>
      <c r="Q1665" t="str">
        <f t="shared" si="277"/>
        <v>music</v>
      </c>
      <c r="R1665" t="str">
        <f t="shared" si="278"/>
        <v>pop</v>
      </c>
      <c r="S1665" s="28">
        <f t="shared" si="279"/>
        <v>42005.813738425924</v>
      </c>
      <c r="T1665" s="28">
        <f t="shared" si="280"/>
        <v>42035.813738425924</v>
      </c>
      <c r="U1665">
        <f t="shared" si="281"/>
        <v>2015</v>
      </c>
      <c r="V1665" s="15">
        <f t="shared" si="282"/>
        <v>42005</v>
      </c>
      <c r="W1665" s="15">
        <f t="shared" si="283"/>
        <v>42035</v>
      </c>
      <c r="X1665" s="15">
        <v>42005</v>
      </c>
      <c r="Y1665" s="15">
        <v>42035</v>
      </c>
      <c r="Z1665" t="str">
        <f t="shared" si="284"/>
        <v>January</v>
      </c>
      <c r="AA1665" t="str">
        <f t="shared" si="285"/>
        <v>January</v>
      </c>
    </row>
    <row r="1666" spans="1:27" ht="45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14" t="s">
        <v>8219</v>
      </c>
      <c r="G1666" t="s">
        <v>8224</v>
      </c>
      <c r="H1666" t="s">
        <v>8246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ref="O1666:O1729" si="286">SUM(E1666/D1666)*100</f>
        <v>122.40879999999999</v>
      </c>
      <c r="P1666" s="6">
        <f t="shared" ref="P1666:P1729" si="287">SUM(E1666/L1666)</f>
        <v>34.384494382022467</v>
      </c>
      <c r="Q1666" t="str">
        <f t="shared" si="277"/>
        <v>music</v>
      </c>
      <c r="R1666" t="str">
        <f t="shared" si="278"/>
        <v>pop</v>
      </c>
      <c r="S1666" s="28">
        <f t="shared" si="279"/>
        <v>40939.553449074076</v>
      </c>
      <c r="T1666" s="28">
        <f t="shared" si="280"/>
        <v>40983.957638888889</v>
      </c>
      <c r="U1666">
        <f t="shared" si="281"/>
        <v>2012</v>
      </c>
      <c r="V1666" s="15">
        <f t="shared" si="282"/>
        <v>40939</v>
      </c>
      <c r="W1666" s="15">
        <f t="shared" si="283"/>
        <v>40983</v>
      </c>
      <c r="X1666" s="15">
        <v>40939</v>
      </c>
      <c r="Y1666" s="15">
        <v>40983</v>
      </c>
      <c r="Z1666" t="str">
        <f t="shared" si="284"/>
        <v>January</v>
      </c>
      <c r="AA1666" t="str">
        <f t="shared" si="285"/>
        <v>March</v>
      </c>
    </row>
    <row r="1667" spans="1:27" ht="45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14" t="s">
        <v>8219</v>
      </c>
      <c r="G1667" t="s">
        <v>8224</v>
      </c>
      <c r="H1667" t="s">
        <v>8246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si="286"/>
        <v>119.45714285714286</v>
      </c>
      <c r="P1667" s="6">
        <f t="shared" si="287"/>
        <v>44.956989247311824</v>
      </c>
      <c r="Q1667" t="str">
        <f t="shared" ref="Q1667:Q1730" si="288">LEFT(N1667,FIND("/", N1667) - 1)</f>
        <v>music</v>
      </c>
      <c r="R1667" t="str">
        <f t="shared" ref="R1667:R1730" si="289">RIGHT(N1667,LEN(N1667) - FIND("/",N1667))</f>
        <v>pop</v>
      </c>
      <c r="S1667" s="28">
        <f t="shared" ref="S1667:S1730" si="290">(J1667/86400)+25569+(-5/24)</f>
        <v>40564.441122685181</v>
      </c>
      <c r="T1667" s="28">
        <f t="shared" ref="T1667:T1730" si="291">(I1667/86400)+25569+(-5/24)</f>
        <v>40595.916666666664</v>
      </c>
      <c r="U1667">
        <f t="shared" ref="U1667:U1730" si="292">YEAR(S1667)</f>
        <v>2011</v>
      </c>
      <c r="V1667" s="15">
        <f t="shared" ref="V1667:V1730" si="293">INT(S1667)</f>
        <v>40564</v>
      </c>
      <c r="W1667" s="15">
        <f t="shared" ref="W1667:W1730" si="294">INT(T1667)</f>
        <v>40595</v>
      </c>
      <c r="X1667" s="15">
        <v>40564</v>
      </c>
      <c r="Y1667" s="15">
        <v>40595</v>
      </c>
      <c r="Z1667" t="str">
        <f t="shared" ref="Z1667:Z1730" si="295">TEXT(V1667, "mmmm")</f>
        <v>January</v>
      </c>
      <c r="AA1667" t="str">
        <f t="shared" ref="AA1667:AA1730" si="296">TEXT(W1667, "mmmm")</f>
        <v>February</v>
      </c>
    </row>
    <row r="1668" spans="1:27" ht="45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14" t="s">
        <v>8219</v>
      </c>
      <c r="G1668" t="s">
        <v>8224</v>
      </c>
      <c r="H1668" t="s">
        <v>8246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286"/>
        <v>160.88</v>
      </c>
      <c r="P1668" s="6">
        <f t="shared" si="287"/>
        <v>41.04081632653061</v>
      </c>
      <c r="Q1668" t="str">
        <f t="shared" si="288"/>
        <v>music</v>
      </c>
      <c r="R1668" t="str">
        <f t="shared" si="289"/>
        <v>pop</v>
      </c>
      <c r="S1668" s="28">
        <f t="shared" si="290"/>
        <v>41331.04482638889</v>
      </c>
      <c r="T1668" s="28">
        <f t="shared" si="291"/>
        <v>41361.003159722219</v>
      </c>
      <c r="U1668">
        <f t="shared" si="292"/>
        <v>2013</v>
      </c>
      <c r="V1668" s="15">
        <f t="shared" si="293"/>
        <v>41331</v>
      </c>
      <c r="W1668" s="15">
        <f t="shared" si="294"/>
        <v>41361</v>
      </c>
      <c r="X1668" s="15">
        <v>41331</v>
      </c>
      <c r="Y1668" s="15">
        <v>41361</v>
      </c>
      <c r="Z1668" t="str">
        <f t="shared" si="295"/>
        <v>February</v>
      </c>
      <c r="AA1668" t="str">
        <f t="shared" si="296"/>
        <v>March</v>
      </c>
    </row>
    <row r="1669" spans="1:27" ht="45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14" t="s">
        <v>8219</v>
      </c>
      <c r="G1669" t="s">
        <v>8224</v>
      </c>
      <c r="H1669" t="s">
        <v>8246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286"/>
        <v>126.85294117647059</v>
      </c>
      <c r="P1669" s="6">
        <f t="shared" si="287"/>
        <v>52.597560975609753</v>
      </c>
      <c r="Q1669" t="str">
        <f t="shared" si="288"/>
        <v>music</v>
      </c>
      <c r="R1669" t="str">
        <f t="shared" si="289"/>
        <v>pop</v>
      </c>
      <c r="S1669" s="28">
        <f t="shared" si="290"/>
        <v>41681.862245370365</v>
      </c>
      <c r="T1669" s="28">
        <f t="shared" si="291"/>
        <v>41709.082638888889</v>
      </c>
      <c r="U1669">
        <f t="shared" si="292"/>
        <v>2014</v>
      </c>
      <c r="V1669" s="15">
        <f t="shared" si="293"/>
        <v>41681</v>
      </c>
      <c r="W1669" s="15">
        <f t="shared" si="294"/>
        <v>41709</v>
      </c>
      <c r="X1669" s="15">
        <v>41681</v>
      </c>
      <c r="Y1669" s="15">
        <v>41709</v>
      </c>
      <c r="Z1669" t="str">
        <f t="shared" si="295"/>
        <v>February</v>
      </c>
      <c r="AA1669" t="str">
        <f t="shared" si="296"/>
        <v>March</v>
      </c>
    </row>
    <row r="1670" spans="1:27" ht="45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14" t="s">
        <v>8219</v>
      </c>
      <c r="G1670" t="s">
        <v>8224</v>
      </c>
      <c r="H1670" t="s">
        <v>8246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286"/>
        <v>102.6375</v>
      </c>
      <c r="P1670" s="6">
        <f t="shared" si="287"/>
        <v>70.784482758620683</v>
      </c>
      <c r="Q1670" t="str">
        <f t="shared" si="288"/>
        <v>music</v>
      </c>
      <c r="R1670" t="str">
        <f t="shared" si="289"/>
        <v>pop</v>
      </c>
      <c r="S1670" s="28">
        <f t="shared" si="290"/>
        <v>40844.941423611112</v>
      </c>
      <c r="T1670" s="28">
        <f t="shared" si="291"/>
        <v>40874.983090277776</v>
      </c>
      <c r="U1670">
        <f t="shared" si="292"/>
        <v>2011</v>
      </c>
      <c r="V1670" s="15">
        <f t="shared" si="293"/>
        <v>40844</v>
      </c>
      <c r="W1670" s="15">
        <f t="shared" si="294"/>
        <v>40874</v>
      </c>
      <c r="X1670" s="15">
        <v>40844</v>
      </c>
      <c r="Y1670" s="15">
        <v>40874</v>
      </c>
      <c r="Z1670" t="str">
        <f t="shared" si="295"/>
        <v>October</v>
      </c>
      <c r="AA1670" t="str">
        <f t="shared" si="296"/>
        <v>November</v>
      </c>
    </row>
    <row r="1671" spans="1:27" ht="4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14" t="s">
        <v>8219</v>
      </c>
      <c r="G1671" t="s">
        <v>8224</v>
      </c>
      <c r="H1671" t="s">
        <v>8246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286"/>
        <v>139.75</v>
      </c>
      <c r="P1671" s="6">
        <f t="shared" si="287"/>
        <v>53.75</v>
      </c>
      <c r="Q1671" t="str">
        <f t="shared" si="288"/>
        <v>music</v>
      </c>
      <c r="R1671" t="str">
        <f t="shared" si="289"/>
        <v>pop</v>
      </c>
      <c r="S1671" s="28">
        <f t="shared" si="290"/>
        <v>42461.676805555551</v>
      </c>
      <c r="T1671" s="28">
        <f t="shared" si="291"/>
        <v>42521.676805555551</v>
      </c>
      <c r="U1671">
        <f t="shared" si="292"/>
        <v>2016</v>
      </c>
      <c r="V1671" s="15">
        <f t="shared" si="293"/>
        <v>42461</v>
      </c>
      <c r="W1671" s="15">
        <f t="shared" si="294"/>
        <v>42521</v>
      </c>
      <c r="X1671" s="15">
        <v>42461</v>
      </c>
      <c r="Y1671" s="15">
        <v>42521</v>
      </c>
      <c r="Z1671" t="str">
        <f t="shared" si="295"/>
        <v>April</v>
      </c>
      <c r="AA1671" t="str">
        <f t="shared" si="296"/>
        <v>May</v>
      </c>
    </row>
    <row r="1672" spans="1:27" ht="60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14" t="s">
        <v>8219</v>
      </c>
      <c r="G1672" t="s">
        <v>8224</v>
      </c>
      <c r="H1672" t="s">
        <v>8246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286"/>
        <v>102.60000000000001</v>
      </c>
      <c r="P1672" s="6">
        <f t="shared" si="287"/>
        <v>44.608695652173914</v>
      </c>
      <c r="Q1672" t="str">
        <f t="shared" si="288"/>
        <v>music</v>
      </c>
      <c r="R1672" t="str">
        <f t="shared" si="289"/>
        <v>pop</v>
      </c>
      <c r="S1672" s="28">
        <f t="shared" si="290"/>
        <v>40313.722210648142</v>
      </c>
      <c r="T1672" s="28">
        <f t="shared" si="291"/>
        <v>40363.958333333328</v>
      </c>
      <c r="U1672">
        <f t="shared" si="292"/>
        <v>2010</v>
      </c>
      <c r="V1672" s="15">
        <f t="shared" si="293"/>
        <v>40313</v>
      </c>
      <c r="W1672" s="15">
        <f t="shared" si="294"/>
        <v>40363</v>
      </c>
      <c r="X1672" s="15">
        <v>40313</v>
      </c>
      <c r="Y1672" s="15">
        <v>40363</v>
      </c>
      <c r="Z1672" t="str">
        <f t="shared" si="295"/>
        <v>May</v>
      </c>
      <c r="AA1672" t="str">
        <f t="shared" si="296"/>
        <v>July</v>
      </c>
    </row>
    <row r="1673" spans="1:27" ht="30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14" t="s">
        <v>8219</v>
      </c>
      <c r="G1673" t="s">
        <v>8224</v>
      </c>
      <c r="H1673" t="s">
        <v>8246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286"/>
        <v>100.67349999999999</v>
      </c>
      <c r="P1673" s="6">
        <f t="shared" si="287"/>
        <v>26.148961038961041</v>
      </c>
      <c r="Q1673" t="str">
        <f t="shared" si="288"/>
        <v>music</v>
      </c>
      <c r="R1673" t="str">
        <f t="shared" si="289"/>
        <v>pop</v>
      </c>
      <c r="S1673" s="28">
        <f t="shared" si="290"/>
        <v>42553.335810185185</v>
      </c>
      <c r="T1673" s="28">
        <f t="shared" si="291"/>
        <v>42583.335810185185</v>
      </c>
      <c r="U1673">
        <f t="shared" si="292"/>
        <v>2016</v>
      </c>
      <c r="V1673" s="15">
        <f t="shared" si="293"/>
        <v>42553</v>
      </c>
      <c r="W1673" s="15">
        <f t="shared" si="294"/>
        <v>42583</v>
      </c>
      <c r="X1673" s="15">
        <v>42553</v>
      </c>
      <c r="Y1673" s="15">
        <v>42583</v>
      </c>
      <c r="Z1673" t="str">
        <f t="shared" si="295"/>
        <v>July</v>
      </c>
      <c r="AA1673" t="str">
        <f t="shared" si="296"/>
        <v>August</v>
      </c>
    </row>
    <row r="1674" spans="1:27" ht="3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14" t="s">
        <v>8219</v>
      </c>
      <c r="G1674" t="s">
        <v>8224</v>
      </c>
      <c r="H1674" t="s">
        <v>8246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286"/>
        <v>112.94117647058823</v>
      </c>
      <c r="P1674" s="6">
        <f t="shared" si="287"/>
        <v>39.183673469387756</v>
      </c>
      <c r="Q1674" t="str">
        <f t="shared" si="288"/>
        <v>music</v>
      </c>
      <c r="R1674" t="str">
        <f t="shared" si="289"/>
        <v>pop</v>
      </c>
      <c r="S1674" s="28">
        <f t="shared" si="290"/>
        <v>41034.448263888888</v>
      </c>
      <c r="T1674" s="28">
        <f t="shared" si="291"/>
        <v>41064.448263888888</v>
      </c>
      <c r="U1674">
        <f t="shared" si="292"/>
        <v>2012</v>
      </c>
      <c r="V1674" s="15">
        <f t="shared" si="293"/>
        <v>41034</v>
      </c>
      <c r="W1674" s="15">
        <f t="shared" si="294"/>
        <v>41064</v>
      </c>
      <c r="X1674" s="15">
        <v>41034</v>
      </c>
      <c r="Y1674" s="15">
        <v>41064</v>
      </c>
      <c r="Z1674" t="str">
        <f t="shared" si="295"/>
        <v>May</v>
      </c>
      <c r="AA1674" t="str">
        <f t="shared" si="296"/>
        <v>June</v>
      </c>
    </row>
    <row r="1675" spans="1:27" ht="45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14" t="s">
        <v>8219</v>
      </c>
      <c r="G1675" t="s">
        <v>8224</v>
      </c>
      <c r="H1675" t="s">
        <v>8246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286"/>
        <v>128.09523809523807</v>
      </c>
      <c r="P1675" s="6">
        <f t="shared" si="287"/>
        <v>45.593220338983052</v>
      </c>
      <c r="Q1675" t="str">
        <f t="shared" si="288"/>
        <v>music</v>
      </c>
      <c r="R1675" t="str">
        <f t="shared" si="289"/>
        <v>pop</v>
      </c>
      <c r="S1675" s="28">
        <f t="shared" si="290"/>
        <v>42039.670046296298</v>
      </c>
      <c r="T1675" s="28">
        <f t="shared" si="291"/>
        <v>42069.670046296298</v>
      </c>
      <c r="U1675">
        <f t="shared" si="292"/>
        <v>2015</v>
      </c>
      <c r="V1675" s="15">
        <f t="shared" si="293"/>
        <v>42039</v>
      </c>
      <c r="W1675" s="15">
        <f t="shared" si="294"/>
        <v>42069</v>
      </c>
      <c r="X1675" s="15">
        <v>42039</v>
      </c>
      <c r="Y1675" s="15">
        <v>42069</v>
      </c>
      <c r="Z1675" t="str">
        <f t="shared" si="295"/>
        <v>February</v>
      </c>
      <c r="AA1675" t="str">
        <f t="shared" si="296"/>
        <v>March</v>
      </c>
    </row>
    <row r="1676" spans="1:27" ht="45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14" t="s">
        <v>8219</v>
      </c>
      <c r="G1676" t="s">
        <v>8224</v>
      </c>
      <c r="H1676" t="s">
        <v>8246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286"/>
        <v>201.7</v>
      </c>
      <c r="P1676" s="6">
        <f t="shared" si="287"/>
        <v>89.247787610619469</v>
      </c>
      <c r="Q1676" t="str">
        <f t="shared" si="288"/>
        <v>music</v>
      </c>
      <c r="R1676" t="str">
        <f t="shared" si="289"/>
        <v>pop</v>
      </c>
      <c r="S1676" s="28">
        <f t="shared" si="290"/>
        <v>42569.397060185183</v>
      </c>
      <c r="T1676" s="28">
        <f t="shared" si="291"/>
        <v>42600.082638888889</v>
      </c>
      <c r="U1676">
        <f t="shared" si="292"/>
        <v>2016</v>
      </c>
      <c r="V1676" s="15">
        <f t="shared" si="293"/>
        <v>42569</v>
      </c>
      <c r="W1676" s="15">
        <f t="shared" si="294"/>
        <v>42600</v>
      </c>
      <c r="X1676" s="15">
        <v>42569</v>
      </c>
      <c r="Y1676" s="15">
        <v>42600</v>
      </c>
      <c r="Z1676" t="str">
        <f t="shared" si="295"/>
        <v>July</v>
      </c>
      <c r="AA1676" t="str">
        <f t="shared" si="296"/>
        <v>August</v>
      </c>
    </row>
    <row r="1677" spans="1:27" ht="30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14" t="s">
        <v>8219</v>
      </c>
      <c r="G1677" t="s">
        <v>8224</v>
      </c>
      <c r="H1677" t="s">
        <v>8246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286"/>
        <v>137.416</v>
      </c>
      <c r="P1677" s="6">
        <f t="shared" si="287"/>
        <v>40.416470588235299</v>
      </c>
      <c r="Q1677" t="str">
        <f t="shared" si="288"/>
        <v>music</v>
      </c>
      <c r="R1677" t="str">
        <f t="shared" si="289"/>
        <v>pop</v>
      </c>
      <c r="S1677" s="28">
        <f t="shared" si="290"/>
        <v>40802.524768518517</v>
      </c>
      <c r="T1677" s="28">
        <f t="shared" si="291"/>
        <v>40832.710416666661</v>
      </c>
      <c r="U1677">
        <f t="shared" si="292"/>
        <v>2011</v>
      </c>
      <c r="V1677" s="15">
        <f t="shared" si="293"/>
        <v>40802</v>
      </c>
      <c r="W1677" s="15">
        <f t="shared" si="294"/>
        <v>40832</v>
      </c>
      <c r="X1677" s="15">
        <v>40802</v>
      </c>
      <c r="Y1677" s="15">
        <v>40832</v>
      </c>
      <c r="Z1677" t="str">
        <f t="shared" si="295"/>
        <v>September</v>
      </c>
      <c r="AA1677" t="str">
        <f t="shared" si="296"/>
        <v>October</v>
      </c>
    </row>
    <row r="1678" spans="1:27" ht="30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14" t="s">
        <v>8219</v>
      </c>
      <c r="G1678" t="s">
        <v>8224</v>
      </c>
      <c r="H1678" t="s">
        <v>8246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286"/>
        <v>115.33333333333333</v>
      </c>
      <c r="P1678" s="6">
        <f t="shared" si="287"/>
        <v>82.38095238095238</v>
      </c>
      <c r="Q1678" t="str">
        <f t="shared" si="288"/>
        <v>music</v>
      </c>
      <c r="R1678" t="str">
        <f t="shared" si="289"/>
        <v>pop</v>
      </c>
      <c r="S1678" s="28">
        <f t="shared" si="290"/>
        <v>40973.517905092587</v>
      </c>
      <c r="T1678" s="28">
        <f t="shared" si="291"/>
        <v>41019.957638888889</v>
      </c>
      <c r="U1678">
        <f t="shared" si="292"/>
        <v>2012</v>
      </c>
      <c r="V1678" s="15">
        <f t="shared" si="293"/>
        <v>40973</v>
      </c>
      <c r="W1678" s="15">
        <f t="shared" si="294"/>
        <v>41019</v>
      </c>
      <c r="X1678" s="15">
        <v>40973</v>
      </c>
      <c r="Y1678" s="15">
        <v>41019</v>
      </c>
      <c r="Z1678" t="str">
        <f t="shared" si="295"/>
        <v>March</v>
      </c>
      <c r="AA1678" t="str">
        <f t="shared" si="296"/>
        <v>April</v>
      </c>
    </row>
    <row r="1679" spans="1:27" ht="45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14" t="s">
        <v>8219</v>
      </c>
      <c r="G1679" t="s">
        <v>8227</v>
      </c>
      <c r="H1679" t="s">
        <v>8249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286"/>
        <v>111.66666666666667</v>
      </c>
      <c r="P1679" s="6">
        <f t="shared" si="287"/>
        <v>159.52380952380952</v>
      </c>
      <c r="Q1679" t="str">
        <f t="shared" si="288"/>
        <v>music</v>
      </c>
      <c r="R1679" t="str">
        <f t="shared" si="289"/>
        <v>pop</v>
      </c>
      <c r="S1679" s="28">
        <f t="shared" si="290"/>
        <v>42416.198796296296</v>
      </c>
      <c r="T1679" s="28">
        <f t="shared" si="291"/>
        <v>42476.040972222218</v>
      </c>
      <c r="U1679">
        <f t="shared" si="292"/>
        <v>2016</v>
      </c>
      <c r="V1679" s="15">
        <f t="shared" si="293"/>
        <v>42416</v>
      </c>
      <c r="W1679" s="15">
        <f t="shared" si="294"/>
        <v>42476</v>
      </c>
      <c r="X1679" s="15">
        <v>42416</v>
      </c>
      <c r="Y1679" s="15">
        <v>42476</v>
      </c>
      <c r="Z1679" t="str">
        <f t="shared" si="295"/>
        <v>February</v>
      </c>
      <c r="AA1679" t="str">
        <f t="shared" si="296"/>
        <v>April</v>
      </c>
    </row>
    <row r="1680" spans="1:27" ht="3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14" t="s">
        <v>8219</v>
      </c>
      <c r="G1680" t="s">
        <v>8224</v>
      </c>
      <c r="H1680" t="s">
        <v>8246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286"/>
        <v>118.39999999999999</v>
      </c>
      <c r="P1680" s="6">
        <f t="shared" si="287"/>
        <v>36.244897959183675</v>
      </c>
      <c r="Q1680" t="str">
        <f t="shared" si="288"/>
        <v>music</v>
      </c>
      <c r="R1680" t="str">
        <f t="shared" si="289"/>
        <v>pop</v>
      </c>
      <c r="S1680" s="28">
        <f t="shared" si="290"/>
        <v>41662.646655092591</v>
      </c>
      <c r="T1680" s="28">
        <f t="shared" si="291"/>
        <v>41676.646655092591</v>
      </c>
      <c r="U1680">
        <f t="shared" si="292"/>
        <v>2014</v>
      </c>
      <c r="V1680" s="15">
        <f t="shared" si="293"/>
        <v>41662</v>
      </c>
      <c r="W1680" s="15">
        <f t="shared" si="294"/>
        <v>41676</v>
      </c>
      <c r="X1680" s="15">
        <v>41662</v>
      </c>
      <c r="Y1680" s="15">
        <v>41676</v>
      </c>
      <c r="Z1680" t="str">
        <f t="shared" si="295"/>
        <v>January</v>
      </c>
      <c r="AA1680" t="str">
        <f t="shared" si="296"/>
        <v>February</v>
      </c>
    </row>
    <row r="1681" spans="1:27" ht="60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14" t="s">
        <v>8219</v>
      </c>
      <c r="G1681" t="s">
        <v>8224</v>
      </c>
      <c r="H1681" t="s">
        <v>8246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286"/>
        <v>175</v>
      </c>
      <c r="P1681" s="6">
        <f t="shared" si="287"/>
        <v>62.5</v>
      </c>
      <c r="Q1681" t="str">
        <f t="shared" si="288"/>
        <v>music</v>
      </c>
      <c r="R1681" t="str">
        <f t="shared" si="289"/>
        <v>pop</v>
      </c>
      <c r="S1681" s="28">
        <f t="shared" si="290"/>
        <v>40722.860474537032</v>
      </c>
      <c r="T1681" s="28">
        <f t="shared" si="291"/>
        <v>40745.860474537032</v>
      </c>
      <c r="U1681">
        <f t="shared" si="292"/>
        <v>2011</v>
      </c>
      <c r="V1681" s="15">
        <f t="shared" si="293"/>
        <v>40722</v>
      </c>
      <c r="W1681" s="15">
        <f t="shared" si="294"/>
        <v>40745</v>
      </c>
      <c r="X1681" s="15">
        <v>40722</v>
      </c>
      <c r="Y1681" s="15">
        <v>40745</v>
      </c>
      <c r="Z1681" t="str">
        <f t="shared" si="295"/>
        <v>June</v>
      </c>
      <c r="AA1681" t="str">
        <f t="shared" si="296"/>
        <v>July</v>
      </c>
    </row>
    <row r="1682" spans="1:27" ht="30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14" t="s">
        <v>8219</v>
      </c>
      <c r="G1682" t="s">
        <v>8224</v>
      </c>
      <c r="H1682" t="s">
        <v>8246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286"/>
        <v>117.5</v>
      </c>
      <c r="P1682" s="6">
        <f t="shared" si="287"/>
        <v>47</v>
      </c>
      <c r="Q1682" t="str">
        <f t="shared" si="288"/>
        <v>music</v>
      </c>
      <c r="R1682" t="str">
        <f t="shared" si="289"/>
        <v>pop</v>
      </c>
      <c r="S1682" s="28">
        <f t="shared" si="290"/>
        <v>41802.549386574072</v>
      </c>
      <c r="T1682" s="28">
        <f t="shared" si="291"/>
        <v>41832.549386574072</v>
      </c>
      <c r="U1682">
        <f t="shared" si="292"/>
        <v>2014</v>
      </c>
      <c r="V1682" s="15">
        <f t="shared" si="293"/>
        <v>41802</v>
      </c>
      <c r="W1682" s="15">
        <f t="shared" si="294"/>
        <v>41832</v>
      </c>
      <c r="X1682" s="15">
        <v>41802</v>
      </c>
      <c r="Y1682" s="15">
        <v>41832</v>
      </c>
      <c r="Z1682" t="str">
        <f t="shared" si="295"/>
        <v>June</v>
      </c>
      <c r="AA1682" t="str">
        <f t="shared" si="296"/>
        <v>July</v>
      </c>
    </row>
    <row r="1683" spans="1:27" ht="45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14" t="s">
        <v>8222</v>
      </c>
      <c r="G1683" t="s">
        <v>8224</v>
      </c>
      <c r="H1683" t="s">
        <v>8246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286"/>
        <v>101.42212307692309</v>
      </c>
      <c r="P1683" s="6">
        <f t="shared" si="287"/>
        <v>74.575090497737563</v>
      </c>
      <c r="Q1683" t="str">
        <f t="shared" si="288"/>
        <v>music</v>
      </c>
      <c r="R1683" t="str">
        <f t="shared" si="289"/>
        <v>faith</v>
      </c>
      <c r="S1683" s="28">
        <f t="shared" si="290"/>
        <v>42773.91300925926</v>
      </c>
      <c r="T1683" s="28">
        <f t="shared" si="291"/>
        <v>42822.874999999993</v>
      </c>
      <c r="U1683">
        <f t="shared" si="292"/>
        <v>2017</v>
      </c>
      <c r="V1683" s="15">
        <f t="shared" si="293"/>
        <v>42773</v>
      </c>
      <c r="W1683" s="15">
        <f t="shared" si="294"/>
        <v>42822</v>
      </c>
      <c r="X1683" s="15">
        <v>42773</v>
      </c>
      <c r="Y1683" s="15">
        <v>42822</v>
      </c>
      <c r="Z1683" t="str">
        <f t="shared" si="295"/>
        <v>February</v>
      </c>
      <c r="AA1683" t="str">
        <f t="shared" si="296"/>
        <v>March</v>
      </c>
    </row>
    <row r="1684" spans="1:27" ht="30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14" t="s">
        <v>8222</v>
      </c>
      <c r="G1684" t="s">
        <v>8224</v>
      </c>
      <c r="H1684" t="s">
        <v>8246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286"/>
        <v>0</v>
      </c>
      <c r="P1684" s="6" t="e">
        <f t="shared" si="287"/>
        <v>#DIV/0!</v>
      </c>
      <c r="Q1684" t="str">
        <f t="shared" si="288"/>
        <v>music</v>
      </c>
      <c r="R1684" t="str">
        <f t="shared" si="289"/>
        <v>faith</v>
      </c>
      <c r="S1684" s="28">
        <f t="shared" si="290"/>
        <v>42779.005324074074</v>
      </c>
      <c r="T1684" s="28">
        <f t="shared" si="291"/>
        <v>42838.963657407403</v>
      </c>
      <c r="U1684">
        <f t="shared" si="292"/>
        <v>2017</v>
      </c>
      <c r="V1684" s="15">
        <f t="shared" si="293"/>
        <v>42779</v>
      </c>
      <c r="W1684" s="15">
        <f t="shared" si="294"/>
        <v>42838</v>
      </c>
      <c r="X1684" s="15">
        <v>42779</v>
      </c>
      <c r="Y1684" s="15">
        <v>42838</v>
      </c>
      <c r="Z1684" t="str">
        <f t="shared" si="295"/>
        <v>February</v>
      </c>
      <c r="AA1684" t="str">
        <f t="shared" si="296"/>
        <v>April</v>
      </c>
    </row>
    <row r="1685" spans="1:27" ht="45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14" t="s">
        <v>8222</v>
      </c>
      <c r="G1685" t="s">
        <v>8230</v>
      </c>
      <c r="H1685" t="s">
        <v>8249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286"/>
        <v>21.714285714285715</v>
      </c>
      <c r="P1685" s="6">
        <f t="shared" si="287"/>
        <v>76</v>
      </c>
      <c r="Q1685" t="str">
        <f t="shared" si="288"/>
        <v>music</v>
      </c>
      <c r="R1685" t="str">
        <f t="shared" si="289"/>
        <v>faith</v>
      </c>
      <c r="S1685" s="28">
        <f t="shared" si="290"/>
        <v>42808.57335648148</v>
      </c>
      <c r="T1685" s="28">
        <f t="shared" si="291"/>
        <v>42832.57335648148</v>
      </c>
      <c r="U1685">
        <f t="shared" si="292"/>
        <v>2017</v>
      </c>
      <c r="V1685" s="15">
        <f t="shared" si="293"/>
        <v>42808</v>
      </c>
      <c r="W1685" s="15">
        <f t="shared" si="294"/>
        <v>42832</v>
      </c>
      <c r="X1685" s="15">
        <v>42808</v>
      </c>
      <c r="Y1685" s="15">
        <v>42832</v>
      </c>
      <c r="Z1685" t="str">
        <f t="shared" si="295"/>
        <v>March</v>
      </c>
      <c r="AA1685" t="str">
        <f t="shared" si="296"/>
        <v>April</v>
      </c>
    </row>
    <row r="1686" spans="1:27" ht="30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14" t="s">
        <v>8222</v>
      </c>
      <c r="G1686" t="s">
        <v>8224</v>
      </c>
      <c r="H1686" t="s">
        <v>8246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286"/>
        <v>109.125</v>
      </c>
      <c r="P1686" s="6">
        <f t="shared" si="287"/>
        <v>86.43564356435644</v>
      </c>
      <c r="Q1686" t="str">
        <f t="shared" si="288"/>
        <v>music</v>
      </c>
      <c r="R1686" t="str">
        <f t="shared" si="289"/>
        <v>faith</v>
      </c>
      <c r="S1686" s="28">
        <f t="shared" si="290"/>
        <v>42783.606956018521</v>
      </c>
      <c r="T1686" s="28">
        <f t="shared" si="291"/>
        <v>42811.565289351849</v>
      </c>
      <c r="U1686">
        <f t="shared" si="292"/>
        <v>2017</v>
      </c>
      <c r="V1686" s="15">
        <f t="shared" si="293"/>
        <v>42783</v>
      </c>
      <c r="W1686" s="15">
        <f t="shared" si="294"/>
        <v>42811</v>
      </c>
      <c r="X1686" s="15">
        <v>42783</v>
      </c>
      <c r="Y1686" s="15">
        <v>42811</v>
      </c>
      <c r="Z1686" t="str">
        <f t="shared" si="295"/>
        <v>February</v>
      </c>
      <c r="AA1686" t="str">
        <f t="shared" si="296"/>
        <v>March</v>
      </c>
    </row>
    <row r="1687" spans="1:27" ht="45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14" t="s">
        <v>8222</v>
      </c>
      <c r="G1687" t="s">
        <v>8224</v>
      </c>
      <c r="H1687" t="s">
        <v>8246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286"/>
        <v>102.85714285714285</v>
      </c>
      <c r="P1687" s="6">
        <f t="shared" si="287"/>
        <v>24</v>
      </c>
      <c r="Q1687" t="str">
        <f t="shared" si="288"/>
        <v>music</v>
      </c>
      <c r="R1687" t="str">
        <f t="shared" si="289"/>
        <v>faith</v>
      </c>
      <c r="S1687" s="28">
        <f t="shared" si="290"/>
        <v>42788.041932870365</v>
      </c>
      <c r="T1687" s="28">
        <f t="shared" si="291"/>
        <v>42818.0002662037</v>
      </c>
      <c r="U1687">
        <f t="shared" si="292"/>
        <v>2017</v>
      </c>
      <c r="V1687" s="15">
        <f t="shared" si="293"/>
        <v>42788</v>
      </c>
      <c r="W1687" s="15">
        <f t="shared" si="294"/>
        <v>42818</v>
      </c>
      <c r="X1687" s="15">
        <v>42788</v>
      </c>
      <c r="Y1687" s="15">
        <v>42818</v>
      </c>
      <c r="Z1687" t="str">
        <f t="shared" si="295"/>
        <v>February</v>
      </c>
      <c r="AA1687" t="str">
        <f t="shared" si="296"/>
        <v>March</v>
      </c>
    </row>
    <row r="1688" spans="1:27" ht="45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14" t="s">
        <v>8222</v>
      </c>
      <c r="G1688" t="s">
        <v>8229</v>
      </c>
      <c r="H1688" t="s">
        <v>8251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286"/>
        <v>0.36</v>
      </c>
      <c r="P1688" s="6">
        <f t="shared" si="287"/>
        <v>18</v>
      </c>
      <c r="Q1688" t="str">
        <f t="shared" si="288"/>
        <v>music</v>
      </c>
      <c r="R1688" t="str">
        <f t="shared" si="289"/>
        <v>faith</v>
      </c>
      <c r="S1688" s="28">
        <f t="shared" si="290"/>
        <v>42792.635636574072</v>
      </c>
      <c r="T1688" s="28">
        <f t="shared" si="291"/>
        <v>42852.593969907401</v>
      </c>
      <c r="U1688">
        <f t="shared" si="292"/>
        <v>2017</v>
      </c>
      <c r="V1688" s="15">
        <f t="shared" si="293"/>
        <v>42792</v>
      </c>
      <c r="W1688" s="15">
        <f t="shared" si="294"/>
        <v>42852</v>
      </c>
      <c r="X1688" s="15">
        <v>42792</v>
      </c>
      <c r="Y1688" s="15">
        <v>42852</v>
      </c>
      <c r="Z1688" t="str">
        <f t="shared" si="295"/>
        <v>February</v>
      </c>
      <c r="AA1688" t="str">
        <f t="shared" si="296"/>
        <v>April</v>
      </c>
    </row>
    <row r="1689" spans="1:27" ht="45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14" t="s">
        <v>8222</v>
      </c>
      <c r="G1689" t="s">
        <v>8224</v>
      </c>
      <c r="H1689" t="s">
        <v>8246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286"/>
        <v>31.25</v>
      </c>
      <c r="P1689" s="6">
        <f t="shared" si="287"/>
        <v>80.128205128205124</v>
      </c>
      <c r="Q1689" t="str">
        <f t="shared" si="288"/>
        <v>music</v>
      </c>
      <c r="R1689" t="str">
        <f t="shared" si="289"/>
        <v>faith</v>
      </c>
      <c r="S1689" s="28">
        <f t="shared" si="290"/>
        <v>42801.838483796295</v>
      </c>
      <c r="T1689" s="28">
        <f t="shared" si="291"/>
        <v>42835.635416666664</v>
      </c>
      <c r="U1689">
        <f t="shared" si="292"/>
        <v>2017</v>
      </c>
      <c r="V1689" s="15">
        <f t="shared" si="293"/>
        <v>42801</v>
      </c>
      <c r="W1689" s="15">
        <f t="shared" si="294"/>
        <v>42835</v>
      </c>
      <c r="X1689" s="15">
        <v>42801</v>
      </c>
      <c r="Y1689" s="15">
        <v>42835</v>
      </c>
      <c r="Z1689" t="str">
        <f t="shared" si="295"/>
        <v>March</v>
      </c>
      <c r="AA1689" t="str">
        <f t="shared" si="296"/>
        <v>April</v>
      </c>
    </row>
    <row r="1690" spans="1:27" ht="60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14" t="s">
        <v>8222</v>
      </c>
      <c r="G1690" t="s">
        <v>8224</v>
      </c>
      <c r="H1690" t="s">
        <v>8246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286"/>
        <v>44.3</v>
      </c>
      <c r="P1690" s="6">
        <f t="shared" si="287"/>
        <v>253.14285714285714</v>
      </c>
      <c r="Q1690" t="str">
        <f t="shared" si="288"/>
        <v>music</v>
      </c>
      <c r="R1690" t="str">
        <f t="shared" si="289"/>
        <v>faith</v>
      </c>
      <c r="S1690" s="28">
        <f t="shared" si="290"/>
        <v>42804.326319444437</v>
      </c>
      <c r="T1690" s="28">
        <f t="shared" si="291"/>
        <v>42834.28465277778</v>
      </c>
      <c r="U1690">
        <f t="shared" si="292"/>
        <v>2017</v>
      </c>
      <c r="V1690" s="15">
        <f t="shared" si="293"/>
        <v>42804</v>
      </c>
      <c r="W1690" s="15">
        <f t="shared" si="294"/>
        <v>42834</v>
      </c>
      <c r="X1690" s="15">
        <v>42804</v>
      </c>
      <c r="Y1690" s="15">
        <v>42834</v>
      </c>
      <c r="Z1690" t="str">
        <f t="shared" si="295"/>
        <v>March</v>
      </c>
      <c r="AA1690" t="str">
        <f t="shared" si="296"/>
        <v>April</v>
      </c>
    </row>
    <row r="1691" spans="1:27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14" t="s">
        <v>8222</v>
      </c>
      <c r="G1691" t="s">
        <v>8224</v>
      </c>
      <c r="H1691" t="s">
        <v>8246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286"/>
        <v>100</v>
      </c>
      <c r="P1691" s="6">
        <f t="shared" si="287"/>
        <v>171.42857142857142</v>
      </c>
      <c r="Q1691" t="str">
        <f t="shared" si="288"/>
        <v>music</v>
      </c>
      <c r="R1691" t="str">
        <f t="shared" si="289"/>
        <v>faith</v>
      </c>
      <c r="S1691" s="28">
        <f t="shared" si="290"/>
        <v>42780.734143518515</v>
      </c>
      <c r="T1691" s="28">
        <f t="shared" si="291"/>
        <v>42810.692476851851</v>
      </c>
      <c r="U1691">
        <f t="shared" si="292"/>
        <v>2017</v>
      </c>
      <c r="V1691" s="15">
        <f t="shared" si="293"/>
        <v>42780</v>
      </c>
      <c r="W1691" s="15">
        <f t="shared" si="294"/>
        <v>42810</v>
      </c>
      <c r="X1691" s="15">
        <v>42780</v>
      </c>
      <c r="Y1691" s="15">
        <v>42810</v>
      </c>
      <c r="Z1691" t="str">
        <f t="shared" si="295"/>
        <v>February</v>
      </c>
      <c r="AA1691" t="str">
        <f t="shared" si="296"/>
        <v>March</v>
      </c>
    </row>
    <row r="1692" spans="1:27" ht="45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14" t="s">
        <v>8222</v>
      </c>
      <c r="G1692" t="s">
        <v>8224</v>
      </c>
      <c r="H1692" t="s">
        <v>8246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286"/>
        <v>25.4</v>
      </c>
      <c r="P1692" s="6">
        <f t="shared" si="287"/>
        <v>57.727272727272727</v>
      </c>
      <c r="Q1692" t="str">
        <f t="shared" si="288"/>
        <v>music</v>
      </c>
      <c r="R1692" t="str">
        <f t="shared" si="289"/>
        <v>faith</v>
      </c>
      <c r="S1692" s="28">
        <f t="shared" si="290"/>
        <v>42801.222708333335</v>
      </c>
      <c r="T1692" s="28">
        <f t="shared" si="291"/>
        <v>42831.181041666663</v>
      </c>
      <c r="U1692">
        <f t="shared" si="292"/>
        <v>2017</v>
      </c>
      <c r="V1692" s="15">
        <f t="shared" si="293"/>
        <v>42801</v>
      </c>
      <c r="W1692" s="15">
        <f t="shared" si="294"/>
        <v>42831</v>
      </c>
      <c r="X1692" s="15">
        <v>42801</v>
      </c>
      <c r="Y1692" s="15">
        <v>42831</v>
      </c>
      <c r="Z1692" t="str">
        <f t="shared" si="295"/>
        <v>March</v>
      </c>
      <c r="AA1692" t="str">
        <f t="shared" si="296"/>
        <v>April</v>
      </c>
    </row>
    <row r="1693" spans="1:27" ht="45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14" t="s">
        <v>8222</v>
      </c>
      <c r="G1693" t="s">
        <v>8224</v>
      </c>
      <c r="H1693" t="s">
        <v>8246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286"/>
        <v>33.473333333333329</v>
      </c>
      <c r="P1693" s="6">
        <f t="shared" si="287"/>
        <v>264.26315789473682</v>
      </c>
      <c r="Q1693" t="str">
        <f t="shared" si="288"/>
        <v>music</v>
      </c>
      <c r="R1693" t="str">
        <f t="shared" si="289"/>
        <v>faith</v>
      </c>
      <c r="S1693" s="28">
        <f t="shared" si="290"/>
        <v>42795.493148148147</v>
      </c>
      <c r="T1693" s="28">
        <f t="shared" si="291"/>
        <v>42827.833333333336</v>
      </c>
      <c r="U1693">
        <f t="shared" si="292"/>
        <v>2017</v>
      </c>
      <c r="V1693" s="15">
        <f t="shared" si="293"/>
        <v>42795</v>
      </c>
      <c r="W1693" s="15">
        <f t="shared" si="294"/>
        <v>42827</v>
      </c>
      <c r="X1693" s="15">
        <v>42795</v>
      </c>
      <c r="Y1693" s="15">
        <v>42827</v>
      </c>
      <c r="Z1693" t="str">
        <f t="shared" si="295"/>
        <v>March</v>
      </c>
      <c r="AA1693" t="str">
        <f t="shared" si="296"/>
        <v>April</v>
      </c>
    </row>
    <row r="1694" spans="1:27" ht="45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14" t="s">
        <v>8222</v>
      </c>
      <c r="G1694" t="s">
        <v>8224</v>
      </c>
      <c r="H1694" t="s">
        <v>8246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286"/>
        <v>47.8</v>
      </c>
      <c r="P1694" s="6">
        <f t="shared" si="287"/>
        <v>159.33333333333334</v>
      </c>
      <c r="Q1694" t="str">
        <f t="shared" si="288"/>
        <v>music</v>
      </c>
      <c r="R1694" t="str">
        <f t="shared" si="289"/>
        <v>faith</v>
      </c>
      <c r="S1694" s="28">
        <f t="shared" si="290"/>
        <v>42787.94290509259</v>
      </c>
      <c r="T1694" s="28">
        <f t="shared" si="291"/>
        <v>42820.790972222218</v>
      </c>
      <c r="U1694">
        <f t="shared" si="292"/>
        <v>2017</v>
      </c>
      <c r="V1694" s="15">
        <f t="shared" si="293"/>
        <v>42787</v>
      </c>
      <c r="W1694" s="15">
        <f t="shared" si="294"/>
        <v>42820</v>
      </c>
      <c r="X1694" s="15">
        <v>42787</v>
      </c>
      <c r="Y1694" s="15">
        <v>42820</v>
      </c>
      <c r="Z1694" t="str">
        <f t="shared" si="295"/>
        <v>February</v>
      </c>
      <c r="AA1694" t="str">
        <f t="shared" si="296"/>
        <v>March</v>
      </c>
    </row>
    <row r="1695" spans="1:27" ht="45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14" t="s">
        <v>8222</v>
      </c>
      <c r="G1695" t="s">
        <v>8225</v>
      </c>
      <c r="H1695" t="s">
        <v>8247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286"/>
        <v>9.3333333333333339</v>
      </c>
      <c r="P1695" s="6">
        <f t="shared" si="287"/>
        <v>35</v>
      </c>
      <c r="Q1695" t="str">
        <f t="shared" si="288"/>
        <v>music</v>
      </c>
      <c r="R1695" t="str">
        <f t="shared" si="289"/>
        <v>faith</v>
      </c>
      <c r="S1695" s="28">
        <f t="shared" si="290"/>
        <v>42803.711944444447</v>
      </c>
      <c r="T1695" s="28">
        <f t="shared" si="291"/>
        <v>42834.624999999993</v>
      </c>
      <c r="U1695">
        <f t="shared" si="292"/>
        <v>2017</v>
      </c>
      <c r="V1695" s="15">
        <f t="shared" si="293"/>
        <v>42803</v>
      </c>
      <c r="W1695" s="15">
        <f t="shared" si="294"/>
        <v>42834</v>
      </c>
      <c r="X1695" s="15">
        <v>42803</v>
      </c>
      <c r="Y1695" s="15">
        <v>42834</v>
      </c>
      <c r="Z1695" t="str">
        <f t="shared" si="295"/>
        <v>March</v>
      </c>
      <c r="AA1695" t="str">
        <f t="shared" si="296"/>
        <v>April</v>
      </c>
    </row>
    <row r="1696" spans="1:27" ht="45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14" t="s">
        <v>8222</v>
      </c>
      <c r="G1696" t="s">
        <v>8224</v>
      </c>
      <c r="H1696" t="s">
        <v>8246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286"/>
        <v>0.05</v>
      </c>
      <c r="P1696" s="6">
        <f t="shared" si="287"/>
        <v>5</v>
      </c>
      <c r="Q1696" t="str">
        <f t="shared" si="288"/>
        <v>music</v>
      </c>
      <c r="R1696" t="str">
        <f t="shared" si="289"/>
        <v>faith</v>
      </c>
      <c r="S1696" s="28">
        <f t="shared" si="290"/>
        <v>42791.461504629631</v>
      </c>
      <c r="T1696" s="28">
        <f t="shared" si="291"/>
        <v>42820.98333333333</v>
      </c>
      <c r="U1696">
        <f t="shared" si="292"/>
        <v>2017</v>
      </c>
      <c r="V1696" s="15">
        <f t="shared" si="293"/>
        <v>42791</v>
      </c>
      <c r="W1696" s="15">
        <f t="shared" si="294"/>
        <v>42820</v>
      </c>
      <c r="X1696" s="15">
        <v>42791</v>
      </c>
      <c r="Y1696" s="15">
        <v>42820</v>
      </c>
      <c r="Z1696" t="str">
        <f t="shared" si="295"/>
        <v>February</v>
      </c>
      <c r="AA1696" t="str">
        <f t="shared" si="296"/>
        <v>March</v>
      </c>
    </row>
    <row r="1697" spans="1:27" ht="45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14" t="s">
        <v>8222</v>
      </c>
      <c r="G1697" t="s">
        <v>8224</v>
      </c>
      <c r="H1697" t="s">
        <v>8246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286"/>
        <v>11.708333333333334</v>
      </c>
      <c r="P1697" s="6">
        <f t="shared" si="287"/>
        <v>61.086956521739133</v>
      </c>
      <c r="Q1697" t="str">
        <f t="shared" si="288"/>
        <v>music</v>
      </c>
      <c r="R1697" t="str">
        <f t="shared" si="289"/>
        <v>faith</v>
      </c>
      <c r="S1697" s="28">
        <f t="shared" si="290"/>
        <v>42800.823078703703</v>
      </c>
      <c r="T1697" s="28">
        <f t="shared" si="291"/>
        <v>42834.833333333336</v>
      </c>
      <c r="U1697">
        <f t="shared" si="292"/>
        <v>2017</v>
      </c>
      <c r="V1697" s="15">
        <f t="shared" si="293"/>
        <v>42800</v>
      </c>
      <c r="W1697" s="15">
        <f t="shared" si="294"/>
        <v>42834</v>
      </c>
      <c r="X1697" s="15">
        <v>42800</v>
      </c>
      <c r="Y1697" s="15">
        <v>42834</v>
      </c>
      <c r="Z1697" t="str">
        <f t="shared" si="295"/>
        <v>March</v>
      </c>
      <c r="AA1697" t="str">
        <f t="shared" si="296"/>
        <v>April</v>
      </c>
    </row>
    <row r="1698" spans="1:27" ht="45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14" t="s">
        <v>8222</v>
      </c>
      <c r="G1698" t="s">
        <v>8224</v>
      </c>
      <c r="H1698" t="s">
        <v>8246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286"/>
        <v>0</v>
      </c>
      <c r="P1698" s="6" t="e">
        <f t="shared" si="287"/>
        <v>#DIV/0!</v>
      </c>
      <c r="Q1698" t="str">
        <f t="shared" si="288"/>
        <v>music</v>
      </c>
      <c r="R1698" t="str">
        <f t="shared" si="289"/>
        <v>faith</v>
      </c>
      <c r="S1698" s="28">
        <f t="shared" si="290"/>
        <v>42795.861238425925</v>
      </c>
      <c r="T1698" s="28">
        <f t="shared" si="291"/>
        <v>42825.819571759253</v>
      </c>
      <c r="U1698">
        <f t="shared" si="292"/>
        <v>2017</v>
      </c>
      <c r="V1698" s="15">
        <f t="shared" si="293"/>
        <v>42795</v>
      </c>
      <c r="W1698" s="15">
        <f t="shared" si="294"/>
        <v>42825</v>
      </c>
      <c r="X1698" s="15">
        <v>42795</v>
      </c>
      <c r="Y1698" s="15">
        <v>42825</v>
      </c>
      <c r="Z1698" t="str">
        <f t="shared" si="295"/>
        <v>March</v>
      </c>
      <c r="AA1698" t="str">
        <f t="shared" si="296"/>
        <v>March</v>
      </c>
    </row>
    <row r="1699" spans="1:27" ht="45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14" t="s">
        <v>8222</v>
      </c>
      <c r="G1699" t="s">
        <v>8224</v>
      </c>
      <c r="H1699" t="s">
        <v>8246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286"/>
        <v>20.208000000000002</v>
      </c>
      <c r="P1699" s="6">
        <f t="shared" si="287"/>
        <v>114.81818181818181</v>
      </c>
      <c r="Q1699" t="str">
        <f t="shared" si="288"/>
        <v>music</v>
      </c>
      <c r="R1699" t="str">
        <f t="shared" si="289"/>
        <v>faith</v>
      </c>
      <c r="S1699" s="28">
        <f t="shared" si="290"/>
        <v>42804.824629629627</v>
      </c>
      <c r="T1699" s="28">
        <f t="shared" si="291"/>
        <v>42834.782962962963</v>
      </c>
      <c r="U1699">
        <f t="shared" si="292"/>
        <v>2017</v>
      </c>
      <c r="V1699" s="15">
        <f t="shared" si="293"/>
        <v>42804</v>
      </c>
      <c r="W1699" s="15">
        <f t="shared" si="294"/>
        <v>42834</v>
      </c>
      <c r="X1699" s="15">
        <v>42804</v>
      </c>
      <c r="Y1699" s="15">
        <v>42834</v>
      </c>
      <c r="Z1699" t="str">
        <f t="shared" si="295"/>
        <v>March</v>
      </c>
      <c r="AA1699" t="str">
        <f t="shared" si="296"/>
        <v>April</v>
      </c>
    </row>
    <row r="1700" spans="1:27" ht="7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14" t="s">
        <v>8222</v>
      </c>
      <c r="G1700" t="s">
        <v>8224</v>
      </c>
      <c r="H1700" t="s">
        <v>8246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286"/>
        <v>0</v>
      </c>
      <c r="P1700" s="6" t="e">
        <f t="shared" si="287"/>
        <v>#DIV/0!</v>
      </c>
      <c r="Q1700" t="str">
        <f t="shared" si="288"/>
        <v>music</v>
      </c>
      <c r="R1700" t="str">
        <f t="shared" si="289"/>
        <v>faith</v>
      </c>
      <c r="S1700" s="28">
        <f t="shared" si="290"/>
        <v>42795.999537037038</v>
      </c>
      <c r="T1700" s="28">
        <f t="shared" si="291"/>
        <v>42819.939583333333</v>
      </c>
      <c r="U1700">
        <f t="shared" si="292"/>
        <v>2017</v>
      </c>
      <c r="V1700" s="15">
        <f t="shared" si="293"/>
        <v>42795</v>
      </c>
      <c r="W1700" s="15">
        <f t="shared" si="294"/>
        <v>42819</v>
      </c>
      <c r="X1700" s="15">
        <v>42795</v>
      </c>
      <c r="Y1700" s="15">
        <v>42819</v>
      </c>
      <c r="Z1700" t="str">
        <f t="shared" si="295"/>
        <v>March</v>
      </c>
      <c r="AA1700" t="str">
        <f t="shared" si="296"/>
        <v>March</v>
      </c>
    </row>
    <row r="1701" spans="1:27" ht="45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14" t="s">
        <v>8222</v>
      </c>
      <c r="G1701" t="s">
        <v>8224</v>
      </c>
      <c r="H1701" t="s">
        <v>8246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286"/>
        <v>4.2311459353574925</v>
      </c>
      <c r="P1701" s="6">
        <f t="shared" si="287"/>
        <v>54</v>
      </c>
      <c r="Q1701" t="str">
        <f t="shared" si="288"/>
        <v>music</v>
      </c>
      <c r="R1701" t="str">
        <f t="shared" si="289"/>
        <v>faith</v>
      </c>
      <c r="S1701" s="28">
        <f t="shared" si="290"/>
        <v>42806.655613425923</v>
      </c>
      <c r="T1701" s="28">
        <f t="shared" si="291"/>
        <v>42836.655613425923</v>
      </c>
      <c r="U1701">
        <f t="shared" si="292"/>
        <v>2017</v>
      </c>
      <c r="V1701" s="15">
        <f t="shared" si="293"/>
        <v>42806</v>
      </c>
      <c r="W1701" s="15">
        <f t="shared" si="294"/>
        <v>42836</v>
      </c>
      <c r="X1701" s="15">
        <v>42806</v>
      </c>
      <c r="Y1701" s="15">
        <v>42836</v>
      </c>
      <c r="Z1701" t="str">
        <f t="shared" si="295"/>
        <v>March</v>
      </c>
      <c r="AA1701" t="str">
        <f t="shared" si="296"/>
        <v>April</v>
      </c>
    </row>
    <row r="1702" spans="1:27" ht="45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14" t="s">
        <v>8222</v>
      </c>
      <c r="G1702" t="s">
        <v>8224</v>
      </c>
      <c r="H1702" t="s">
        <v>8246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286"/>
        <v>26.06</v>
      </c>
      <c r="P1702" s="6">
        <f t="shared" si="287"/>
        <v>65.974683544303801</v>
      </c>
      <c r="Q1702" t="str">
        <f t="shared" si="288"/>
        <v>music</v>
      </c>
      <c r="R1702" t="str">
        <f t="shared" si="289"/>
        <v>faith</v>
      </c>
      <c r="S1702" s="28">
        <f t="shared" si="290"/>
        <v>42795.863310185181</v>
      </c>
      <c r="T1702" s="28">
        <f t="shared" si="291"/>
        <v>42825.958333333336</v>
      </c>
      <c r="U1702">
        <f t="shared" si="292"/>
        <v>2017</v>
      </c>
      <c r="V1702" s="15">
        <f t="shared" si="293"/>
        <v>42795</v>
      </c>
      <c r="W1702" s="15">
        <f t="shared" si="294"/>
        <v>42825</v>
      </c>
      <c r="X1702" s="15">
        <v>42795</v>
      </c>
      <c r="Y1702" s="15">
        <v>42825</v>
      </c>
      <c r="Z1702" t="str">
        <f t="shared" si="295"/>
        <v>March</v>
      </c>
      <c r="AA1702" t="str">
        <f t="shared" si="296"/>
        <v>March</v>
      </c>
    </row>
    <row r="1703" spans="1:27" ht="45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14" t="s">
        <v>8221</v>
      </c>
      <c r="G1703" t="s">
        <v>8224</v>
      </c>
      <c r="H1703" t="s">
        <v>8246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286"/>
        <v>0.19801980198019803</v>
      </c>
      <c r="P1703" s="6">
        <f t="shared" si="287"/>
        <v>5</v>
      </c>
      <c r="Q1703" t="str">
        <f t="shared" si="288"/>
        <v>music</v>
      </c>
      <c r="R1703" t="str">
        <f t="shared" si="289"/>
        <v>faith</v>
      </c>
      <c r="S1703" s="28">
        <f t="shared" si="290"/>
        <v>41989.456076388888</v>
      </c>
      <c r="T1703" s="28">
        <f t="shared" si="291"/>
        <v>42019.456076388888</v>
      </c>
      <c r="U1703">
        <f t="shared" si="292"/>
        <v>2014</v>
      </c>
      <c r="V1703" s="15">
        <f t="shared" si="293"/>
        <v>41989</v>
      </c>
      <c r="W1703" s="15">
        <f t="shared" si="294"/>
        <v>42019</v>
      </c>
      <c r="X1703" s="15">
        <v>41989</v>
      </c>
      <c r="Y1703" s="15">
        <v>42019</v>
      </c>
      <c r="Z1703" t="str">
        <f t="shared" si="295"/>
        <v>December</v>
      </c>
      <c r="AA1703" t="str">
        <f t="shared" si="296"/>
        <v>January</v>
      </c>
    </row>
    <row r="1704" spans="1:27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14" t="s">
        <v>8221</v>
      </c>
      <c r="G1704" t="s">
        <v>8224</v>
      </c>
      <c r="H1704" t="s">
        <v>8246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286"/>
        <v>6.0606060606060606E-3</v>
      </c>
      <c r="P1704" s="6">
        <f t="shared" si="287"/>
        <v>1</v>
      </c>
      <c r="Q1704" t="str">
        <f t="shared" si="288"/>
        <v>music</v>
      </c>
      <c r="R1704" t="str">
        <f t="shared" si="289"/>
        <v>faith</v>
      </c>
      <c r="S1704" s="28">
        <f t="shared" si="290"/>
        <v>42063.661458333336</v>
      </c>
      <c r="T1704" s="28">
        <f t="shared" si="291"/>
        <v>42093.619791666664</v>
      </c>
      <c r="U1704">
        <f t="shared" si="292"/>
        <v>2015</v>
      </c>
      <c r="V1704" s="15">
        <f t="shared" si="293"/>
        <v>42063</v>
      </c>
      <c r="W1704" s="15">
        <f t="shared" si="294"/>
        <v>42093</v>
      </c>
      <c r="X1704" s="15">
        <v>42063</v>
      </c>
      <c r="Y1704" s="15">
        <v>42093</v>
      </c>
      <c r="Z1704" t="str">
        <f t="shared" si="295"/>
        <v>February</v>
      </c>
      <c r="AA1704" t="str">
        <f t="shared" si="296"/>
        <v>March</v>
      </c>
    </row>
    <row r="1705" spans="1:27" ht="45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14" t="s">
        <v>8221</v>
      </c>
      <c r="G1705" t="s">
        <v>8224</v>
      </c>
      <c r="H1705" t="s">
        <v>8246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286"/>
        <v>1.02</v>
      </c>
      <c r="P1705" s="6">
        <f t="shared" si="287"/>
        <v>25.5</v>
      </c>
      <c r="Q1705" t="str">
        <f t="shared" si="288"/>
        <v>music</v>
      </c>
      <c r="R1705" t="str">
        <f t="shared" si="289"/>
        <v>faith</v>
      </c>
      <c r="S1705" s="28">
        <f t="shared" si="290"/>
        <v>42187.073344907403</v>
      </c>
      <c r="T1705" s="28">
        <f t="shared" si="291"/>
        <v>42247.073344907403</v>
      </c>
      <c r="U1705">
        <f t="shared" si="292"/>
        <v>2015</v>
      </c>
      <c r="V1705" s="15">
        <f t="shared" si="293"/>
        <v>42187</v>
      </c>
      <c r="W1705" s="15">
        <f t="shared" si="294"/>
        <v>42247</v>
      </c>
      <c r="X1705" s="15">
        <v>42187</v>
      </c>
      <c r="Y1705" s="15">
        <v>42247</v>
      </c>
      <c r="Z1705" t="str">
        <f t="shared" si="295"/>
        <v>July</v>
      </c>
      <c r="AA1705" t="str">
        <f t="shared" si="296"/>
        <v>August</v>
      </c>
    </row>
    <row r="1706" spans="1:27" ht="3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14" t="s">
        <v>8221</v>
      </c>
      <c r="G1706" t="s">
        <v>8224</v>
      </c>
      <c r="H1706" t="s">
        <v>8246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286"/>
        <v>65.100000000000009</v>
      </c>
      <c r="P1706" s="6">
        <f t="shared" si="287"/>
        <v>118.36363636363636</v>
      </c>
      <c r="Q1706" t="str">
        <f t="shared" si="288"/>
        <v>music</v>
      </c>
      <c r="R1706" t="str">
        <f t="shared" si="289"/>
        <v>faith</v>
      </c>
      <c r="S1706" s="28">
        <f t="shared" si="290"/>
        <v>42020.931400462963</v>
      </c>
      <c r="T1706" s="28">
        <f t="shared" si="291"/>
        <v>42050.931400462963</v>
      </c>
      <c r="U1706">
        <f t="shared" si="292"/>
        <v>2015</v>
      </c>
      <c r="V1706" s="15">
        <f t="shared" si="293"/>
        <v>42020</v>
      </c>
      <c r="W1706" s="15">
        <f t="shared" si="294"/>
        <v>42050</v>
      </c>
      <c r="X1706" s="15">
        <v>42020</v>
      </c>
      <c r="Y1706" s="15">
        <v>42050</v>
      </c>
      <c r="Z1706" t="str">
        <f t="shared" si="295"/>
        <v>January</v>
      </c>
      <c r="AA1706" t="str">
        <f t="shared" si="296"/>
        <v>February</v>
      </c>
    </row>
    <row r="1707" spans="1:27" ht="45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14" t="s">
        <v>8221</v>
      </c>
      <c r="G1707" t="s">
        <v>8224</v>
      </c>
      <c r="H1707" t="s">
        <v>8246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286"/>
        <v>0</v>
      </c>
      <c r="P1707" s="6" t="e">
        <f t="shared" si="287"/>
        <v>#DIV/0!</v>
      </c>
      <c r="Q1707" t="str">
        <f t="shared" si="288"/>
        <v>music</v>
      </c>
      <c r="R1707" t="str">
        <f t="shared" si="289"/>
        <v>faith</v>
      </c>
      <c r="S1707" s="28">
        <f t="shared" si="290"/>
        <v>42244.808402777773</v>
      </c>
      <c r="T1707" s="28">
        <f t="shared" si="291"/>
        <v>42256.458333333336</v>
      </c>
      <c r="U1707">
        <f t="shared" si="292"/>
        <v>2015</v>
      </c>
      <c r="V1707" s="15">
        <f t="shared" si="293"/>
        <v>42244</v>
      </c>
      <c r="W1707" s="15">
        <f t="shared" si="294"/>
        <v>42256</v>
      </c>
      <c r="X1707" s="15">
        <v>42244</v>
      </c>
      <c r="Y1707" s="15">
        <v>42256</v>
      </c>
      <c r="Z1707" t="str">
        <f t="shared" si="295"/>
        <v>August</v>
      </c>
      <c r="AA1707" t="str">
        <f t="shared" si="296"/>
        <v>September</v>
      </c>
    </row>
    <row r="1708" spans="1:27" ht="45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14" t="s">
        <v>8221</v>
      </c>
      <c r="G1708" t="s">
        <v>8236</v>
      </c>
      <c r="H1708" t="s">
        <v>8249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286"/>
        <v>0</v>
      </c>
      <c r="P1708" s="6" t="e">
        <f t="shared" si="287"/>
        <v>#DIV/0!</v>
      </c>
      <c r="Q1708" t="str">
        <f t="shared" si="288"/>
        <v>music</v>
      </c>
      <c r="R1708" t="str">
        <f t="shared" si="289"/>
        <v>faith</v>
      </c>
      <c r="S1708" s="28">
        <f t="shared" si="290"/>
        <v>42179.098055555551</v>
      </c>
      <c r="T1708" s="28">
        <f t="shared" si="291"/>
        <v>42239.098055555551</v>
      </c>
      <c r="U1708">
        <f t="shared" si="292"/>
        <v>2015</v>
      </c>
      <c r="V1708" s="15">
        <f t="shared" si="293"/>
        <v>42179</v>
      </c>
      <c r="W1708" s="15">
        <f t="shared" si="294"/>
        <v>42239</v>
      </c>
      <c r="X1708" s="15">
        <v>42179</v>
      </c>
      <c r="Y1708" s="15">
        <v>42239</v>
      </c>
      <c r="Z1708" t="str">
        <f t="shared" si="295"/>
        <v>June</v>
      </c>
      <c r="AA1708" t="str">
        <f t="shared" si="296"/>
        <v>August</v>
      </c>
    </row>
    <row r="1709" spans="1:27" ht="45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14" t="s">
        <v>8221</v>
      </c>
      <c r="G1709" t="s">
        <v>8224</v>
      </c>
      <c r="H1709" t="s">
        <v>8246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286"/>
        <v>9.74</v>
      </c>
      <c r="P1709" s="6">
        <f t="shared" si="287"/>
        <v>54.111111111111114</v>
      </c>
      <c r="Q1709" t="str">
        <f t="shared" si="288"/>
        <v>music</v>
      </c>
      <c r="R1709" t="str">
        <f t="shared" si="289"/>
        <v>faith</v>
      </c>
      <c r="S1709" s="28">
        <f t="shared" si="290"/>
        <v>42427.512673611105</v>
      </c>
      <c r="T1709" s="28">
        <f t="shared" si="291"/>
        <v>42457.471006944441</v>
      </c>
      <c r="U1709">
        <f t="shared" si="292"/>
        <v>2016</v>
      </c>
      <c r="V1709" s="15">
        <f t="shared" si="293"/>
        <v>42427</v>
      </c>
      <c r="W1709" s="15">
        <f t="shared" si="294"/>
        <v>42457</v>
      </c>
      <c r="X1709" s="15">
        <v>42427</v>
      </c>
      <c r="Y1709" s="15">
        <v>42457</v>
      </c>
      <c r="Z1709" t="str">
        <f t="shared" si="295"/>
        <v>February</v>
      </c>
      <c r="AA1709" t="str">
        <f t="shared" si="296"/>
        <v>March</v>
      </c>
    </row>
    <row r="1710" spans="1:27" ht="45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14" t="s">
        <v>8221</v>
      </c>
      <c r="G1710" t="s">
        <v>8224</v>
      </c>
      <c r="H1710" t="s">
        <v>8246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286"/>
        <v>0</v>
      </c>
      <c r="P1710" s="6" t="e">
        <f t="shared" si="287"/>
        <v>#DIV/0!</v>
      </c>
      <c r="Q1710" t="str">
        <f t="shared" si="288"/>
        <v>music</v>
      </c>
      <c r="R1710" t="str">
        <f t="shared" si="289"/>
        <v>faith</v>
      </c>
      <c r="S1710" s="28">
        <f t="shared" si="290"/>
        <v>42451.658634259256</v>
      </c>
      <c r="T1710" s="28">
        <f t="shared" si="291"/>
        <v>42491.658634259256</v>
      </c>
      <c r="U1710">
        <f t="shared" si="292"/>
        <v>2016</v>
      </c>
      <c r="V1710" s="15">
        <f t="shared" si="293"/>
        <v>42451</v>
      </c>
      <c r="W1710" s="15">
        <f t="shared" si="294"/>
        <v>42491</v>
      </c>
      <c r="X1710" s="15">
        <v>42451</v>
      </c>
      <c r="Y1710" s="15">
        <v>42491</v>
      </c>
      <c r="Z1710" t="str">
        <f t="shared" si="295"/>
        <v>March</v>
      </c>
      <c r="AA1710" t="str">
        <f t="shared" si="296"/>
        <v>May</v>
      </c>
    </row>
    <row r="1711" spans="1:27" ht="45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14" t="s">
        <v>8221</v>
      </c>
      <c r="G1711" t="s">
        <v>8224</v>
      </c>
      <c r="H1711" t="s">
        <v>8246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286"/>
        <v>4.8571428571428568</v>
      </c>
      <c r="P1711" s="6">
        <f t="shared" si="287"/>
        <v>21.25</v>
      </c>
      <c r="Q1711" t="str">
        <f t="shared" si="288"/>
        <v>music</v>
      </c>
      <c r="R1711" t="str">
        <f t="shared" si="289"/>
        <v>faith</v>
      </c>
      <c r="S1711" s="28">
        <f t="shared" si="290"/>
        <v>41841.355486111112</v>
      </c>
      <c r="T1711" s="28">
        <f t="shared" si="291"/>
        <v>41882.610416666663</v>
      </c>
      <c r="U1711">
        <f t="shared" si="292"/>
        <v>2014</v>
      </c>
      <c r="V1711" s="15">
        <f t="shared" si="293"/>
        <v>41841</v>
      </c>
      <c r="W1711" s="15">
        <f t="shared" si="294"/>
        <v>41882</v>
      </c>
      <c r="X1711" s="15">
        <v>41841</v>
      </c>
      <c r="Y1711" s="15">
        <v>41882</v>
      </c>
      <c r="Z1711" t="str">
        <f t="shared" si="295"/>
        <v>July</v>
      </c>
      <c r="AA1711" t="str">
        <f t="shared" si="296"/>
        <v>August</v>
      </c>
    </row>
    <row r="1712" spans="1:27" ht="30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14" t="s">
        <v>8221</v>
      </c>
      <c r="G1712" t="s">
        <v>8236</v>
      </c>
      <c r="H1712" t="s">
        <v>8249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286"/>
        <v>0.67999999999999994</v>
      </c>
      <c r="P1712" s="6">
        <f t="shared" si="287"/>
        <v>34</v>
      </c>
      <c r="Q1712" t="str">
        <f t="shared" si="288"/>
        <v>music</v>
      </c>
      <c r="R1712" t="str">
        <f t="shared" si="289"/>
        <v>faith</v>
      </c>
      <c r="S1712" s="28">
        <f t="shared" si="290"/>
        <v>42341.382962962962</v>
      </c>
      <c r="T1712" s="28">
        <f t="shared" si="291"/>
        <v>42387.333333333336</v>
      </c>
      <c r="U1712">
        <f t="shared" si="292"/>
        <v>2015</v>
      </c>
      <c r="V1712" s="15">
        <f t="shared" si="293"/>
        <v>42341</v>
      </c>
      <c r="W1712" s="15">
        <f t="shared" si="294"/>
        <v>42387</v>
      </c>
      <c r="X1712" s="15">
        <v>42341</v>
      </c>
      <c r="Y1712" s="15">
        <v>42387</v>
      </c>
      <c r="Z1712" t="str">
        <f t="shared" si="295"/>
        <v>December</v>
      </c>
      <c r="AA1712" t="str">
        <f t="shared" si="296"/>
        <v>January</v>
      </c>
    </row>
    <row r="1713" spans="1:27" ht="45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14" t="s">
        <v>8221</v>
      </c>
      <c r="G1713" t="s">
        <v>8224</v>
      </c>
      <c r="H1713" t="s">
        <v>8246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286"/>
        <v>10.5</v>
      </c>
      <c r="P1713" s="6">
        <f t="shared" si="287"/>
        <v>525</v>
      </c>
      <c r="Q1713" t="str">
        <f t="shared" si="288"/>
        <v>music</v>
      </c>
      <c r="R1713" t="str">
        <f t="shared" si="289"/>
        <v>faith</v>
      </c>
      <c r="S1713" s="28">
        <f t="shared" si="290"/>
        <v>41852.437893518516</v>
      </c>
      <c r="T1713" s="28">
        <f t="shared" si="291"/>
        <v>41883.437893518516</v>
      </c>
      <c r="U1713">
        <f t="shared" si="292"/>
        <v>2014</v>
      </c>
      <c r="V1713" s="15">
        <f t="shared" si="293"/>
        <v>41852</v>
      </c>
      <c r="W1713" s="15">
        <f t="shared" si="294"/>
        <v>41883</v>
      </c>
      <c r="X1713" s="15">
        <v>41852</v>
      </c>
      <c r="Y1713" s="15">
        <v>41883</v>
      </c>
      <c r="Z1713" t="str">
        <f t="shared" si="295"/>
        <v>August</v>
      </c>
      <c r="AA1713" t="str">
        <f t="shared" si="296"/>
        <v>September</v>
      </c>
    </row>
    <row r="1714" spans="1:27" ht="45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14" t="s">
        <v>8221</v>
      </c>
      <c r="G1714" t="s">
        <v>8224</v>
      </c>
      <c r="H1714" t="s">
        <v>8246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286"/>
        <v>0</v>
      </c>
      <c r="P1714" s="6" t="e">
        <f t="shared" si="287"/>
        <v>#DIV/0!</v>
      </c>
      <c r="Q1714" t="str">
        <f t="shared" si="288"/>
        <v>music</v>
      </c>
      <c r="R1714" t="str">
        <f t="shared" si="289"/>
        <v>faith</v>
      </c>
      <c r="S1714" s="28">
        <f t="shared" si="290"/>
        <v>42125.705474537033</v>
      </c>
      <c r="T1714" s="28">
        <f t="shared" si="291"/>
        <v>42185.705474537033</v>
      </c>
      <c r="U1714">
        <f t="shared" si="292"/>
        <v>2015</v>
      </c>
      <c r="V1714" s="15">
        <f t="shared" si="293"/>
        <v>42125</v>
      </c>
      <c r="W1714" s="15">
        <f t="shared" si="294"/>
        <v>42185</v>
      </c>
      <c r="X1714" s="15">
        <v>42125</v>
      </c>
      <c r="Y1714" s="15">
        <v>42185</v>
      </c>
      <c r="Z1714" t="str">
        <f t="shared" si="295"/>
        <v>May</v>
      </c>
      <c r="AA1714" t="str">
        <f t="shared" si="296"/>
        <v>June</v>
      </c>
    </row>
    <row r="1715" spans="1:27" ht="45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14" t="s">
        <v>8221</v>
      </c>
      <c r="G1715" t="s">
        <v>8224</v>
      </c>
      <c r="H1715" t="s">
        <v>8246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286"/>
        <v>1.6666666666666667</v>
      </c>
      <c r="P1715" s="6">
        <f t="shared" si="287"/>
        <v>50</v>
      </c>
      <c r="Q1715" t="str">
        <f t="shared" si="288"/>
        <v>music</v>
      </c>
      <c r="R1715" t="str">
        <f t="shared" si="289"/>
        <v>faith</v>
      </c>
      <c r="S1715" s="28">
        <f t="shared" si="290"/>
        <v>41887.592731481483</v>
      </c>
      <c r="T1715" s="28">
        <f t="shared" si="291"/>
        <v>41917.592731481483</v>
      </c>
      <c r="U1715">
        <f t="shared" si="292"/>
        <v>2014</v>
      </c>
      <c r="V1715" s="15">
        <f t="shared" si="293"/>
        <v>41887</v>
      </c>
      <c r="W1715" s="15">
        <f t="shared" si="294"/>
        <v>41917</v>
      </c>
      <c r="X1715" s="15">
        <v>41887</v>
      </c>
      <c r="Y1715" s="15">
        <v>41917</v>
      </c>
      <c r="Z1715" t="str">
        <f t="shared" si="295"/>
        <v>September</v>
      </c>
      <c r="AA1715" t="str">
        <f t="shared" si="296"/>
        <v>October</v>
      </c>
    </row>
    <row r="1716" spans="1:27" ht="45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14" t="s">
        <v>8221</v>
      </c>
      <c r="G1716" t="s">
        <v>8224</v>
      </c>
      <c r="H1716" t="s">
        <v>8246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286"/>
        <v>7.8680000000000003</v>
      </c>
      <c r="P1716" s="6">
        <f t="shared" si="287"/>
        <v>115.70588235294117</v>
      </c>
      <c r="Q1716" t="str">
        <f t="shared" si="288"/>
        <v>music</v>
      </c>
      <c r="R1716" t="str">
        <f t="shared" si="289"/>
        <v>faith</v>
      </c>
      <c r="S1716" s="28">
        <f t="shared" si="290"/>
        <v>42095.710196759253</v>
      </c>
      <c r="T1716" s="28">
        <f t="shared" si="291"/>
        <v>42125.710196759253</v>
      </c>
      <c r="U1716">
        <f t="shared" si="292"/>
        <v>2015</v>
      </c>
      <c r="V1716" s="15">
        <f t="shared" si="293"/>
        <v>42095</v>
      </c>
      <c r="W1716" s="15">
        <f t="shared" si="294"/>
        <v>42125</v>
      </c>
      <c r="X1716" s="15">
        <v>42095</v>
      </c>
      <c r="Y1716" s="15">
        <v>42125</v>
      </c>
      <c r="Z1716" t="str">
        <f t="shared" si="295"/>
        <v>April</v>
      </c>
      <c r="AA1716" t="str">
        <f t="shared" si="296"/>
        <v>May</v>
      </c>
    </row>
    <row r="1717" spans="1:27" ht="45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14" t="s">
        <v>8221</v>
      </c>
      <c r="G1717" t="s">
        <v>8224</v>
      </c>
      <c r="H1717" t="s">
        <v>8246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286"/>
        <v>0.22</v>
      </c>
      <c r="P1717" s="6">
        <f t="shared" si="287"/>
        <v>5.5</v>
      </c>
      <c r="Q1717" t="str">
        <f t="shared" si="288"/>
        <v>music</v>
      </c>
      <c r="R1717" t="str">
        <f t="shared" si="289"/>
        <v>faith</v>
      </c>
      <c r="S1717" s="28">
        <f t="shared" si="290"/>
        <v>42064.009085648147</v>
      </c>
      <c r="T1717" s="28">
        <f t="shared" si="291"/>
        <v>42093.931944444441</v>
      </c>
      <c r="U1717">
        <f t="shared" si="292"/>
        <v>2015</v>
      </c>
      <c r="V1717" s="15">
        <f t="shared" si="293"/>
        <v>42064</v>
      </c>
      <c r="W1717" s="15">
        <f t="shared" si="294"/>
        <v>42093</v>
      </c>
      <c r="X1717" s="15">
        <v>42064</v>
      </c>
      <c r="Y1717" s="15">
        <v>42093</v>
      </c>
      <c r="Z1717" t="str">
        <f t="shared" si="295"/>
        <v>March</v>
      </c>
      <c r="AA1717" t="str">
        <f t="shared" si="296"/>
        <v>March</v>
      </c>
    </row>
    <row r="1718" spans="1:27" ht="45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14" t="s">
        <v>8221</v>
      </c>
      <c r="G1718" t="s">
        <v>8224</v>
      </c>
      <c r="H1718" t="s">
        <v>8246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286"/>
        <v>7.5</v>
      </c>
      <c r="P1718" s="6">
        <f t="shared" si="287"/>
        <v>50</v>
      </c>
      <c r="Q1718" t="str">
        <f t="shared" si="288"/>
        <v>music</v>
      </c>
      <c r="R1718" t="str">
        <f t="shared" si="289"/>
        <v>faith</v>
      </c>
      <c r="S1718" s="28">
        <f t="shared" si="290"/>
        <v>42673.369201388887</v>
      </c>
      <c r="T1718" s="28">
        <f t="shared" si="291"/>
        <v>42713.410868055558</v>
      </c>
      <c r="U1718">
        <f t="shared" si="292"/>
        <v>2016</v>
      </c>
      <c r="V1718" s="15">
        <f t="shared" si="293"/>
        <v>42673</v>
      </c>
      <c r="W1718" s="15">
        <f t="shared" si="294"/>
        <v>42713</v>
      </c>
      <c r="X1718" s="15">
        <v>42673</v>
      </c>
      <c r="Y1718" s="15">
        <v>42713</v>
      </c>
      <c r="Z1718" t="str">
        <f t="shared" si="295"/>
        <v>October</v>
      </c>
      <c r="AA1718" t="str">
        <f t="shared" si="296"/>
        <v>December</v>
      </c>
    </row>
    <row r="1719" spans="1:27" ht="45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14" t="s">
        <v>8221</v>
      </c>
      <c r="G1719" t="s">
        <v>8224</v>
      </c>
      <c r="H1719" t="s">
        <v>8246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286"/>
        <v>42.725880551301685</v>
      </c>
      <c r="P1719" s="6">
        <f t="shared" si="287"/>
        <v>34.024390243902438</v>
      </c>
      <c r="Q1719" t="str">
        <f t="shared" si="288"/>
        <v>music</v>
      </c>
      <c r="R1719" t="str">
        <f t="shared" si="289"/>
        <v>faith</v>
      </c>
      <c r="S1719" s="28">
        <f t="shared" si="290"/>
        <v>42460.773587962962</v>
      </c>
      <c r="T1719" s="28">
        <f t="shared" si="291"/>
        <v>42480.958333333336</v>
      </c>
      <c r="U1719">
        <f t="shared" si="292"/>
        <v>2016</v>
      </c>
      <c r="V1719" s="15">
        <f t="shared" si="293"/>
        <v>42460</v>
      </c>
      <c r="W1719" s="15">
        <f t="shared" si="294"/>
        <v>42480</v>
      </c>
      <c r="X1719" s="15">
        <v>42460</v>
      </c>
      <c r="Y1719" s="15">
        <v>42480</v>
      </c>
      <c r="Z1719" t="str">
        <f t="shared" si="295"/>
        <v>March</v>
      </c>
      <c r="AA1719" t="str">
        <f t="shared" si="296"/>
        <v>April</v>
      </c>
    </row>
    <row r="1720" spans="1:27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14" t="s">
        <v>8221</v>
      </c>
      <c r="G1720" t="s">
        <v>8224</v>
      </c>
      <c r="H1720" t="s">
        <v>8246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286"/>
        <v>0.2142857142857143</v>
      </c>
      <c r="P1720" s="6">
        <f t="shared" si="287"/>
        <v>37.5</v>
      </c>
      <c r="Q1720" t="str">
        <f t="shared" si="288"/>
        <v>music</v>
      </c>
      <c r="R1720" t="str">
        <f t="shared" si="289"/>
        <v>faith</v>
      </c>
      <c r="S1720" s="28">
        <f t="shared" si="290"/>
        <v>42460.402187499996</v>
      </c>
      <c r="T1720" s="28">
        <f t="shared" si="291"/>
        <v>42503.999305555553</v>
      </c>
      <c r="U1720">
        <f t="shared" si="292"/>
        <v>2016</v>
      </c>
      <c r="V1720" s="15">
        <f t="shared" si="293"/>
        <v>42460</v>
      </c>
      <c r="W1720" s="15">
        <f t="shared" si="294"/>
        <v>42503</v>
      </c>
      <c r="X1720" s="15">
        <v>42460</v>
      </c>
      <c r="Y1720" s="15">
        <v>42503</v>
      </c>
      <c r="Z1720" t="str">
        <f t="shared" si="295"/>
        <v>March</v>
      </c>
      <c r="AA1720" t="str">
        <f t="shared" si="296"/>
        <v>May</v>
      </c>
    </row>
    <row r="1721" spans="1:27" ht="45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14" t="s">
        <v>8221</v>
      </c>
      <c r="G1721" t="s">
        <v>8224</v>
      </c>
      <c r="H1721" t="s">
        <v>8246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286"/>
        <v>0.87500000000000011</v>
      </c>
      <c r="P1721" s="6">
        <f t="shared" si="287"/>
        <v>11.666666666666666</v>
      </c>
      <c r="Q1721" t="str">
        <f t="shared" si="288"/>
        <v>music</v>
      </c>
      <c r="R1721" t="str">
        <f t="shared" si="289"/>
        <v>faith</v>
      </c>
      <c r="S1721" s="28">
        <f t="shared" si="290"/>
        <v>41869.326284722221</v>
      </c>
      <c r="T1721" s="28">
        <f t="shared" si="291"/>
        <v>41899.326284722221</v>
      </c>
      <c r="U1721">
        <f t="shared" si="292"/>
        <v>2014</v>
      </c>
      <c r="V1721" s="15">
        <f t="shared" si="293"/>
        <v>41869</v>
      </c>
      <c r="W1721" s="15">
        <f t="shared" si="294"/>
        <v>41899</v>
      </c>
      <c r="X1721" s="15">
        <v>41869</v>
      </c>
      <c r="Y1721" s="15">
        <v>41899</v>
      </c>
      <c r="Z1721" t="str">
        <f t="shared" si="295"/>
        <v>August</v>
      </c>
      <c r="AA1721" t="str">
        <f t="shared" si="296"/>
        <v>September</v>
      </c>
    </row>
    <row r="1722" spans="1:27" ht="45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14" t="s">
        <v>8221</v>
      </c>
      <c r="G1722" t="s">
        <v>8224</v>
      </c>
      <c r="H1722" t="s">
        <v>8246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286"/>
        <v>5.625</v>
      </c>
      <c r="P1722" s="6">
        <f t="shared" si="287"/>
        <v>28.125</v>
      </c>
      <c r="Q1722" t="str">
        <f t="shared" si="288"/>
        <v>music</v>
      </c>
      <c r="R1722" t="str">
        <f t="shared" si="289"/>
        <v>faith</v>
      </c>
      <c r="S1722" s="28">
        <f t="shared" si="290"/>
        <v>41922.574895833335</v>
      </c>
      <c r="T1722" s="28">
        <f t="shared" si="291"/>
        <v>41952.616562499999</v>
      </c>
      <c r="U1722">
        <f t="shared" si="292"/>
        <v>2014</v>
      </c>
      <c r="V1722" s="15">
        <f t="shared" si="293"/>
        <v>41922</v>
      </c>
      <c r="W1722" s="15">
        <f t="shared" si="294"/>
        <v>41952</v>
      </c>
      <c r="X1722" s="15">
        <v>41922</v>
      </c>
      <c r="Y1722" s="15">
        <v>41952</v>
      </c>
      <c r="Z1722" t="str">
        <f t="shared" si="295"/>
        <v>October</v>
      </c>
      <c r="AA1722" t="str">
        <f t="shared" si="296"/>
        <v>November</v>
      </c>
    </row>
    <row r="1723" spans="1:27" ht="45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14" t="s">
        <v>8221</v>
      </c>
      <c r="G1723" t="s">
        <v>8224</v>
      </c>
      <c r="H1723" t="s">
        <v>8246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286"/>
        <v>0</v>
      </c>
      <c r="P1723" s="6" t="e">
        <f t="shared" si="287"/>
        <v>#DIV/0!</v>
      </c>
      <c r="Q1723" t="str">
        <f t="shared" si="288"/>
        <v>music</v>
      </c>
      <c r="R1723" t="str">
        <f t="shared" si="289"/>
        <v>faith</v>
      </c>
      <c r="S1723" s="28">
        <f t="shared" si="290"/>
        <v>42319.25304398148</v>
      </c>
      <c r="T1723" s="28">
        <f t="shared" si="291"/>
        <v>42349.25304398148</v>
      </c>
      <c r="U1723">
        <f t="shared" si="292"/>
        <v>2015</v>
      </c>
      <c r="V1723" s="15">
        <f t="shared" si="293"/>
        <v>42319</v>
      </c>
      <c r="W1723" s="15">
        <f t="shared" si="294"/>
        <v>42349</v>
      </c>
      <c r="X1723" s="15">
        <v>42319</v>
      </c>
      <c r="Y1723" s="15">
        <v>42349</v>
      </c>
      <c r="Z1723" t="str">
        <f t="shared" si="295"/>
        <v>November</v>
      </c>
      <c r="AA1723" t="str">
        <f t="shared" si="296"/>
        <v>December</v>
      </c>
    </row>
    <row r="1724" spans="1:27" ht="45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14" t="s">
        <v>8221</v>
      </c>
      <c r="G1724" t="s">
        <v>8224</v>
      </c>
      <c r="H1724" t="s">
        <v>8246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286"/>
        <v>3.4722222222222224E-2</v>
      </c>
      <c r="P1724" s="6">
        <f t="shared" si="287"/>
        <v>1</v>
      </c>
      <c r="Q1724" t="str">
        <f t="shared" si="288"/>
        <v>music</v>
      </c>
      <c r="R1724" t="str">
        <f t="shared" si="289"/>
        <v>faith</v>
      </c>
      <c r="S1724" s="28">
        <f t="shared" si="290"/>
        <v>42425.752650462957</v>
      </c>
      <c r="T1724" s="28">
        <f t="shared" si="291"/>
        <v>42462.798611111109</v>
      </c>
      <c r="U1724">
        <f t="shared" si="292"/>
        <v>2016</v>
      </c>
      <c r="V1724" s="15">
        <f t="shared" si="293"/>
        <v>42425</v>
      </c>
      <c r="W1724" s="15">
        <f t="shared" si="294"/>
        <v>42462</v>
      </c>
      <c r="X1724" s="15">
        <v>42425</v>
      </c>
      <c r="Y1724" s="15">
        <v>42462</v>
      </c>
      <c r="Z1724" t="str">
        <f t="shared" si="295"/>
        <v>February</v>
      </c>
      <c r="AA1724" t="str">
        <f t="shared" si="296"/>
        <v>April</v>
      </c>
    </row>
    <row r="1725" spans="1:27" ht="45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14" t="s">
        <v>8221</v>
      </c>
      <c r="G1725" t="s">
        <v>8224</v>
      </c>
      <c r="H1725" t="s">
        <v>8246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286"/>
        <v>6.5</v>
      </c>
      <c r="P1725" s="6">
        <f t="shared" si="287"/>
        <v>216.66666666666666</v>
      </c>
      <c r="Q1725" t="str">
        <f t="shared" si="288"/>
        <v>music</v>
      </c>
      <c r="R1725" t="str">
        <f t="shared" si="289"/>
        <v>faith</v>
      </c>
      <c r="S1725" s="28">
        <f t="shared" si="290"/>
        <v>42129.617071759254</v>
      </c>
      <c r="T1725" s="28">
        <f t="shared" si="291"/>
        <v>42186.041666666664</v>
      </c>
      <c r="U1725">
        <f t="shared" si="292"/>
        <v>2015</v>
      </c>
      <c r="V1725" s="15">
        <f t="shared" si="293"/>
        <v>42129</v>
      </c>
      <c r="W1725" s="15">
        <f t="shared" si="294"/>
        <v>42186</v>
      </c>
      <c r="X1725" s="15">
        <v>42129</v>
      </c>
      <c r="Y1725" s="15">
        <v>42186</v>
      </c>
      <c r="Z1725" t="str">
        <f t="shared" si="295"/>
        <v>May</v>
      </c>
      <c r="AA1725" t="str">
        <f t="shared" si="296"/>
        <v>July</v>
      </c>
    </row>
    <row r="1726" spans="1:27" ht="45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14" t="s">
        <v>8221</v>
      </c>
      <c r="G1726" t="s">
        <v>8224</v>
      </c>
      <c r="H1726" t="s">
        <v>8246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286"/>
        <v>0.58333333333333337</v>
      </c>
      <c r="P1726" s="6">
        <f t="shared" si="287"/>
        <v>8.75</v>
      </c>
      <c r="Q1726" t="str">
        <f t="shared" si="288"/>
        <v>music</v>
      </c>
      <c r="R1726" t="str">
        <f t="shared" si="289"/>
        <v>faith</v>
      </c>
      <c r="S1726" s="28">
        <f t="shared" si="290"/>
        <v>41912.724097222221</v>
      </c>
      <c r="T1726" s="28">
        <f t="shared" si="291"/>
        <v>41942.724097222221</v>
      </c>
      <c r="U1726">
        <f t="shared" si="292"/>
        <v>2014</v>
      </c>
      <c r="V1726" s="15">
        <f t="shared" si="293"/>
        <v>41912</v>
      </c>
      <c r="W1726" s="15">
        <f t="shared" si="294"/>
        <v>41942</v>
      </c>
      <c r="X1726" s="15">
        <v>41912</v>
      </c>
      <c r="Y1726" s="15">
        <v>41942</v>
      </c>
      <c r="Z1726" t="str">
        <f t="shared" si="295"/>
        <v>September</v>
      </c>
      <c r="AA1726" t="str">
        <f t="shared" si="296"/>
        <v>October</v>
      </c>
    </row>
    <row r="1727" spans="1:27" ht="45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14" t="s">
        <v>8221</v>
      </c>
      <c r="G1727" t="s">
        <v>8224</v>
      </c>
      <c r="H1727" t="s">
        <v>8246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286"/>
        <v>10.181818181818182</v>
      </c>
      <c r="P1727" s="6">
        <f t="shared" si="287"/>
        <v>62.222222222222221</v>
      </c>
      <c r="Q1727" t="str">
        <f t="shared" si="288"/>
        <v>music</v>
      </c>
      <c r="R1727" t="str">
        <f t="shared" si="289"/>
        <v>faith</v>
      </c>
      <c r="S1727" s="28">
        <f t="shared" si="290"/>
        <v>41845.759826388887</v>
      </c>
      <c r="T1727" s="28">
        <f t="shared" si="291"/>
        <v>41875.759826388887</v>
      </c>
      <c r="U1727">
        <f t="shared" si="292"/>
        <v>2014</v>
      </c>
      <c r="V1727" s="15">
        <f t="shared" si="293"/>
        <v>41845</v>
      </c>
      <c r="W1727" s="15">
        <f t="shared" si="294"/>
        <v>41875</v>
      </c>
      <c r="X1727" s="15">
        <v>41845</v>
      </c>
      <c r="Y1727" s="15">
        <v>41875</v>
      </c>
      <c r="Z1727" t="str">
        <f t="shared" si="295"/>
        <v>July</v>
      </c>
      <c r="AA1727" t="str">
        <f t="shared" si="296"/>
        <v>August</v>
      </c>
    </row>
    <row r="1728" spans="1:27" ht="30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14" t="s">
        <v>8221</v>
      </c>
      <c r="G1728" t="s">
        <v>8224</v>
      </c>
      <c r="H1728" t="s">
        <v>8246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286"/>
        <v>33.784615384615385</v>
      </c>
      <c r="P1728" s="6">
        <f t="shared" si="287"/>
        <v>137.25</v>
      </c>
      <c r="Q1728" t="str">
        <f t="shared" si="288"/>
        <v>music</v>
      </c>
      <c r="R1728" t="str">
        <f t="shared" si="289"/>
        <v>faith</v>
      </c>
      <c r="S1728" s="28">
        <f t="shared" si="290"/>
        <v>41788.711388888885</v>
      </c>
      <c r="T1728" s="28">
        <f t="shared" si="291"/>
        <v>41817.711388888885</v>
      </c>
      <c r="U1728">
        <f t="shared" si="292"/>
        <v>2014</v>
      </c>
      <c r="V1728" s="15">
        <f t="shared" si="293"/>
        <v>41788</v>
      </c>
      <c r="W1728" s="15">
        <f t="shared" si="294"/>
        <v>41817</v>
      </c>
      <c r="X1728" s="15">
        <v>41788</v>
      </c>
      <c r="Y1728" s="15">
        <v>41817</v>
      </c>
      <c r="Z1728" t="str">
        <f t="shared" si="295"/>
        <v>May</v>
      </c>
      <c r="AA1728" t="str">
        <f t="shared" si="296"/>
        <v>June</v>
      </c>
    </row>
    <row r="1729" spans="1:27" ht="45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14" t="s">
        <v>8221</v>
      </c>
      <c r="G1729" t="s">
        <v>8225</v>
      </c>
      <c r="H1729" t="s">
        <v>8247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286"/>
        <v>3.3333333333333333E-2</v>
      </c>
      <c r="P1729" s="6">
        <f t="shared" si="287"/>
        <v>1</v>
      </c>
      <c r="Q1729" t="str">
        <f t="shared" si="288"/>
        <v>music</v>
      </c>
      <c r="R1729" t="str">
        <f t="shared" si="289"/>
        <v>faith</v>
      </c>
      <c r="S1729" s="28">
        <f t="shared" si="290"/>
        <v>42044.719641203701</v>
      </c>
      <c r="T1729" s="28">
        <f t="shared" si="291"/>
        <v>42099.249999999993</v>
      </c>
      <c r="U1729">
        <f t="shared" si="292"/>
        <v>2015</v>
      </c>
      <c r="V1729" s="15">
        <f t="shared" si="293"/>
        <v>42044</v>
      </c>
      <c r="W1729" s="15">
        <f t="shared" si="294"/>
        <v>42099</v>
      </c>
      <c r="X1729" s="15">
        <v>42044</v>
      </c>
      <c r="Y1729" s="15">
        <v>42099</v>
      </c>
      <c r="Z1729" t="str">
        <f t="shared" si="295"/>
        <v>February</v>
      </c>
      <c r="AA1729" t="str">
        <f t="shared" si="296"/>
        <v>April</v>
      </c>
    </row>
    <row r="1730" spans="1:27" ht="45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14" t="s">
        <v>8221</v>
      </c>
      <c r="G1730" t="s">
        <v>8224</v>
      </c>
      <c r="H1730" t="s">
        <v>8246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ref="O1730:O1793" si="297">SUM(E1730/D1730)*100</f>
        <v>68.400000000000006</v>
      </c>
      <c r="P1730" s="6">
        <f t="shared" ref="P1730:P1793" si="298">SUM(E1730/L1730)</f>
        <v>122.14285714285714</v>
      </c>
      <c r="Q1730" t="str">
        <f t="shared" si="288"/>
        <v>music</v>
      </c>
      <c r="R1730" t="str">
        <f t="shared" si="289"/>
        <v>faith</v>
      </c>
      <c r="S1730" s="28">
        <f t="shared" si="290"/>
        <v>42268.417523148142</v>
      </c>
      <c r="T1730" s="28">
        <f t="shared" si="291"/>
        <v>42298.417523148142</v>
      </c>
      <c r="U1730">
        <f t="shared" si="292"/>
        <v>2015</v>
      </c>
      <c r="V1730" s="15">
        <f t="shared" si="293"/>
        <v>42268</v>
      </c>
      <c r="W1730" s="15">
        <f t="shared" si="294"/>
        <v>42298</v>
      </c>
      <c r="X1730" s="15">
        <v>42268</v>
      </c>
      <c r="Y1730" s="15">
        <v>42298</v>
      </c>
      <c r="Z1730" t="str">
        <f t="shared" si="295"/>
        <v>September</v>
      </c>
      <c r="AA1730" t="str">
        <f t="shared" si="296"/>
        <v>October</v>
      </c>
    </row>
    <row r="1731" spans="1:27" ht="45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14" t="s">
        <v>8221</v>
      </c>
      <c r="G1731" t="s">
        <v>8224</v>
      </c>
      <c r="H1731" t="s">
        <v>8246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si="297"/>
        <v>0</v>
      </c>
      <c r="P1731" s="6" t="e">
        <f t="shared" si="298"/>
        <v>#DIV/0!</v>
      </c>
      <c r="Q1731" t="str">
        <f t="shared" ref="Q1731:Q1794" si="299">LEFT(N1731,FIND("/", N1731) - 1)</f>
        <v>music</v>
      </c>
      <c r="R1731" t="str">
        <f t="shared" ref="R1731:R1794" si="300">RIGHT(N1731,LEN(N1731) - FIND("/",N1731))</f>
        <v>faith</v>
      </c>
      <c r="S1731" s="28">
        <f t="shared" ref="S1731:S1794" si="301">(J1731/86400)+25569+(-5/24)</f>
        <v>42470.843819444439</v>
      </c>
      <c r="T1731" s="28">
        <f t="shared" ref="T1731:T1794" si="302">(I1731/86400)+25569+(-5/24)</f>
        <v>42530.843819444439</v>
      </c>
      <c r="U1731">
        <f t="shared" ref="U1731:U1794" si="303">YEAR(S1731)</f>
        <v>2016</v>
      </c>
      <c r="V1731" s="15">
        <f t="shared" ref="V1731:V1794" si="304">INT(S1731)</f>
        <v>42470</v>
      </c>
      <c r="W1731" s="15">
        <f t="shared" ref="W1731:W1794" si="305">INT(T1731)</f>
        <v>42530</v>
      </c>
      <c r="X1731" s="15">
        <v>42470</v>
      </c>
      <c r="Y1731" s="15">
        <v>42530</v>
      </c>
      <c r="Z1731" t="str">
        <f t="shared" ref="Z1731:Z1794" si="306">TEXT(V1731, "mmmm")</f>
        <v>April</v>
      </c>
      <c r="AA1731" t="str">
        <f t="shared" ref="AA1731:AA1794" si="307">TEXT(W1731, "mmmm")</f>
        <v>June</v>
      </c>
    </row>
    <row r="1732" spans="1:27" ht="45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14" t="s">
        <v>8221</v>
      </c>
      <c r="G1732" t="s">
        <v>8224</v>
      </c>
      <c r="H1732" t="s">
        <v>8246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297"/>
        <v>0</v>
      </c>
      <c r="P1732" s="6" t="e">
        <f t="shared" si="298"/>
        <v>#DIV/0!</v>
      </c>
      <c r="Q1732" t="str">
        <f t="shared" si="299"/>
        <v>music</v>
      </c>
      <c r="R1732" t="str">
        <f t="shared" si="300"/>
        <v>faith</v>
      </c>
      <c r="S1732" s="28">
        <f t="shared" si="301"/>
        <v>42271.879432870366</v>
      </c>
      <c r="T1732" s="28">
        <f t="shared" si="302"/>
        <v>42301.879432870366</v>
      </c>
      <c r="U1732">
        <f t="shared" si="303"/>
        <v>2015</v>
      </c>
      <c r="V1732" s="15">
        <f t="shared" si="304"/>
        <v>42271</v>
      </c>
      <c r="W1732" s="15">
        <f t="shared" si="305"/>
        <v>42301</v>
      </c>
      <c r="X1732" s="15">
        <v>42271</v>
      </c>
      <c r="Y1732" s="15">
        <v>42301</v>
      </c>
      <c r="Z1732" t="str">
        <f t="shared" si="306"/>
        <v>September</v>
      </c>
      <c r="AA1732" t="str">
        <f t="shared" si="307"/>
        <v>October</v>
      </c>
    </row>
    <row r="1733" spans="1:27" ht="30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14" t="s">
        <v>8221</v>
      </c>
      <c r="G1733" t="s">
        <v>8224</v>
      </c>
      <c r="H1733" t="s">
        <v>8246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297"/>
        <v>0</v>
      </c>
      <c r="P1733" s="6" t="e">
        <f t="shared" si="298"/>
        <v>#DIV/0!</v>
      </c>
      <c r="Q1733" t="str">
        <f t="shared" si="299"/>
        <v>music</v>
      </c>
      <c r="R1733" t="str">
        <f t="shared" si="300"/>
        <v>faith</v>
      </c>
      <c r="S1733" s="28">
        <f t="shared" si="301"/>
        <v>42152.698518518511</v>
      </c>
      <c r="T1733" s="28">
        <f t="shared" si="302"/>
        <v>42166.416666666664</v>
      </c>
      <c r="U1733">
        <f t="shared" si="303"/>
        <v>2015</v>
      </c>
      <c r="V1733" s="15">
        <f t="shared" si="304"/>
        <v>42152</v>
      </c>
      <c r="W1733" s="15">
        <f t="shared" si="305"/>
        <v>42166</v>
      </c>
      <c r="X1733" s="15">
        <v>42152</v>
      </c>
      <c r="Y1733" s="15">
        <v>42166</v>
      </c>
      <c r="Z1733" t="str">
        <f t="shared" si="306"/>
        <v>May</v>
      </c>
      <c r="AA1733" t="str">
        <f t="shared" si="307"/>
        <v>June</v>
      </c>
    </row>
    <row r="1734" spans="1:27" ht="45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14" t="s">
        <v>8221</v>
      </c>
      <c r="G1734" t="s">
        <v>8224</v>
      </c>
      <c r="H1734" t="s">
        <v>8246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297"/>
        <v>0</v>
      </c>
      <c r="P1734" s="6" t="e">
        <f t="shared" si="298"/>
        <v>#DIV/0!</v>
      </c>
      <c r="Q1734" t="str">
        <f t="shared" si="299"/>
        <v>music</v>
      </c>
      <c r="R1734" t="str">
        <f t="shared" si="300"/>
        <v>faith</v>
      </c>
      <c r="S1734" s="28">
        <f t="shared" si="301"/>
        <v>42325.475474537037</v>
      </c>
      <c r="T1734" s="28">
        <f t="shared" si="302"/>
        <v>42384.999999999993</v>
      </c>
      <c r="U1734">
        <f t="shared" si="303"/>
        <v>2015</v>
      </c>
      <c r="V1734" s="15">
        <f t="shared" si="304"/>
        <v>42325</v>
      </c>
      <c r="W1734" s="15">
        <f t="shared" si="305"/>
        <v>42385</v>
      </c>
      <c r="X1734" s="15">
        <v>42325</v>
      </c>
      <c r="Y1734" s="15">
        <v>42385</v>
      </c>
      <c r="Z1734" t="str">
        <f t="shared" si="306"/>
        <v>November</v>
      </c>
      <c r="AA1734" t="str">
        <f t="shared" si="307"/>
        <v>January</v>
      </c>
    </row>
    <row r="1735" spans="1:27" ht="45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14" t="s">
        <v>8221</v>
      </c>
      <c r="G1735" t="s">
        <v>8224</v>
      </c>
      <c r="H1735" t="s">
        <v>8246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297"/>
        <v>0</v>
      </c>
      <c r="P1735" s="6" t="e">
        <f t="shared" si="298"/>
        <v>#DIV/0!</v>
      </c>
      <c r="Q1735" t="str">
        <f t="shared" si="299"/>
        <v>music</v>
      </c>
      <c r="R1735" t="str">
        <f t="shared" si="300"/>
        <v>faith</v>
      </c>
      <c r="S1735" s="28">
        <f t="shared" si="301"/>
        <v>42614.467291666668</v>
      </c>
      <c r="T1735" s="28">
        <f t="shared" si="302"/>
        <v>42626.687499999993</v>
      </c>
      <c r="U1735">
        <f t="shared" si="303"/>
        <v>2016</v>
      </c>
      <c r="V1735" s="15">
        <f t="shared" si="304"/>
        <v>42614</v>
      </c>
      <c r="W1735" s="15">
        <f t="shared" si="305"/>
        <v>42626</v>
      </c>
      <c r="X1735" s="15">
        <v>42614</v>
      </c>
      <c r="Y1735" s="15">
        <v>42626</v>
      </c>
      <c r="Z1735" t="str">
        <f t="shared" si="306"/>
        <v>September</v>
      </c>
      <c r="AA1735" t="str">
        <f t="shared" si="307"/>
        <v>September</v>
      </c>
    </row>
    <row r="1736" spans="1:27" ht="45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14" t="s">
        <v>8221</v>
      </c>
      <c r="G1736" t="s">
        <v>8224</v>
      </c>
      <c r="H1736" t="s">
        <v>8246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297"/>
        <v>2.2222222222222223E-2</v>
      </c>
      <c r="P1736" s="6">
        <f t="shared" si="298"/>
        <v>1</v>
      </c>
      <c r="Q1736" t="str">
        <f t="shared" si="299"/>
        <v>music</v>
      </c>
      <c r="R1736" t="str">
        <f t="shared" si="300"/>
        <v>faith</v>
      </c>
      <c r="S1736" s="28">
        <f t="shared" si="301"/>
        <v>42101.828194444439</v>
      </c>
      <c r="T1736" s="28">
        <f t="shared" si="302"/>
        <v>42131.828194444439</v>
      </c>
      <c r="U1736">
        <f t="shared" si="303"/>
        <v>2015</v>
      </c>
      <c r="V1736" s="15">
        <f t="shared" si="304"/>
        <v>42101</v>
      </c>
      <c r="W1736" s="15">
        <f t="shared" si="305"/>
        <v>42131</v>
      </c>
      <c r="X1736" s="15">
        <v>42101</v>
      </c>
      <c r="Y1736" s="15">
        <v>42131</v>
      </c>
      <c r="Z1736" t="str">
        <f t="shared" si="306"/>
        <v>April</v>
      </c>
      <c r="AA1736" t="str">
        <f t="shared" si="307"/>
        <v>May</v>
      </c>
    </row>
    <row r="1737" spans="1:27" ht="45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14" t="s">
        <v>8221</v>
      </c>
      <c r="G1737" t="s">
        <v>8224</v>
      </c>
      <c r="H1737" t="s">
        <v>8246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297"/>
        <v>11</v>
      </c>
      <c r="P1737" s="6">
        <f t="shared" si="298"/>
        <v>55</v>
      </c>
      <c r="Q1737" t="str">
        <f t="shared" si="299"/>
        <v>music</v>
      </c>
      <c r="R1737" t="str">
        <f t="shared" si="300"/>
        <v>faith</v>
      </c>
      <c r="S1737" s="28">
        <f t="shared" si="301"/>
        <v>42559.605844907404</v>
      </c>
      <c r="T1737" s="28">
        <f t="shared" si="302"/>
        <v>42589.605844907404</v>
      </c>
      <c r="U1737">
        <f t="shared" si="303"/>
        <v>2016</v>
      </c>
      <c r="V1737" s="15">
        <f t="shared" si="304"/>
        <v>42559</v>
      </c>
      <c r="W1737" s="15">
        <f t="shared" si="305"/>
        <v>42589</v>
      </c>
      <c r="X1737" s="15">
        <v>42559</v>
      </c>
      <c r="Y1737" s="15">
        <v>42589</v>
      </c>
      <c r="Z1737" t="str">
        <f t="shared" si="306"/>
        <v>July</v>
      </c>
      <c r="AA1737" t="str">
        <f t="shared" si="307"/>
        <v>August</v>
      </c>
    </row>
    <row r="1738" spans="1:27" ht="30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14" t="s">
        <v>8221</v>
      </c>
      <c r="G1738" t="s">
        <v>8224</v>
      </c>
      <c r="H1738" t="s">
        <v>8246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297"/>
        <v>0.73333333333333328</v>
      </c>
      <c r="P1738" s="6">
        <f t="shared" si="298"/>
        <v>22</v>
      </c>
      <c r="Q1738" t="str">
        <f t="shared" si="299"/>
        <v>music</v>
      </c>
      <c r="R1738" t="str">
        <f t="shared" si="300"/>
        <v>faith</v>
      </c>
      <c r="S1738" s="28">
        <f t="shared" si="301"/>
        <v>42286.65315972222</v>
      </c>
      <c r="T1738" s="28">
        <f t="shared" si="302"/>
        <v>42316.694826388884</v>
      </c>
      <c r="U1738">
        <f t="shared" si="303"/>
        <v>2015</v>
      </c>
      <c r="V1738" s="15">
        <f t="shared" si="304"/>
        <v>42286</v>
      </c>
      <c r="W1738" s="15">
        <f t="shared" si="305"/>
        <v>42316</v>
      </c>
      <c r="X1738" s="15">
        <v>42286</v>
      </c>
      <c r="Y1738" s="15">
        <v>42316</v>
      </c>
      <c r="Z1738" t="str">
        <f t="shared" si="306"/>
        <v>October</v>
      </c>
      <c r="AA1738" t="str">
        <f t="shared" si="307"/>
        <v>November</v>
      </c>
    </row>
    <row r="1739" spans="1:27" ht="45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14" t="s">
        <v>8221</v>
      </c>
      <c r="G1739" t="s">
        <v>8224</v>
      </c>
      <c r="H1739" t="s">
        <v>8246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297"/>
        <v>21.25</v>
      </c>
      <c r="P1739" s="6">
        <f t="shared" si="298"/>
        <v>56.666666666666664</v>
      </c>
      <c r="Q1739" t="str">
        <f t="shared" si="299"/>
        <v>music</v>
      </c>
      <c r="R1739" t="str">
        <f t="shared" si="300"/>
        <v>faith</v>
      </c>
      <c r="S1739" s="28">
        <f t="shared" si="301"/>
        <v>42175.740648148145</v>
      </c>
      <c r="T1739" s="28">
        <f t="shared" si="302"/>
        <v>42205.740648148145</v>
      </c>
      <c r="U1739">
        <f t="shared" si="303"/>
        <v>2015</v>
      </c>
      <c r="V1739" s="15">
        <f t="shared" si="304"/>
        <v>42175</v>
      </c>
      <c r="W1739" s="15">
        <f t="shared" si="305"/>
        <v>42205</v>
      </c>
      <c r="X1739" s="15">
        <v>42175</v>
      </c>
      <c r="Y1739" s="15">
        <v>42205</v>
      </c>
      <c r="Z1739" t="str">
        <f t="shared" si="306"/>
        <v>June</v>
      </c>
      <c r="AA1739" t="str">
        <f t="shared" si="307"/>
        <v>July</v>
      </c>
    </row>
    <row r="1740" spans="1:27" ht="30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14" t="s">
        <v>8221</v>
      </c>
      <c r="G1740" t="s">
        <v>8224</v>
      </c>
      <c r="H1740" t="s">
        <v>8246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297"/>
        <v>0.4</v>
      </c>
      <c r="P1740" s="6">
        <f t="shared" si="298"/>
        <v>20</v>
      </c>
      <c r="Q1740" t="str">
        <f t="shared" si="299"/>
        <v>music</v>
      </c>
      <c r="R1740" t="str">
        <f t="shared" si="300"/>
        <v>faith</v>
      </c>
      <c r="S1740" s="28">
        <f t="shared" si="301"/>
        <v>41884.665995370371</v>
      </c>
      <c r="T1740" s="28">
        <f t="shared" si="302"/>
        <v>41914.665995370371</v>
      </c>
      <c r="U1740">
        <f t="shared" si="303"/>
        <v>2014</v>
      </c>
      <c r="V1740" s="15">
        <f t="shared" si="304"/>
        <v>41884</v>
      </c>
      <c r="W1740" s="15">
        <f t="shared" si="305"/>
        <v>41914</v>
      </c>
      <c r="X1740" s="15">
        <v>41884</v>
      </c>
      <c r="Y1740" s="15">
        <v>41914</v>
      </c>
      <c r="Z1740" t="str">
        <f t="shared" si="306"/>
        <v>September</v>
      </c>
      <c r="AA1740" t="str">
        <f t="shared" si="307"/>
        <v>October</v>
      </c>
    </row>
    <row r="1741" spans="1:27" ht="45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14" t="s">
        <v>8221</v>
      </c>
      <c r="G1741" t="s">
        <v>8224</v>
      </c>
      <c r="H1741" t="s">
        <v>8246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297"/>
        <v>0.1</v>
      </c>
      <c r="P1741" s="6">
        <f t="shared" si="298"/>
        <v>1</v>
      </c>
      <c r="Q1741" t="str">
        <f t="shared" si="299"/>
        <v>music</v>
      </c>
      <c r="R1741" t="str">
        <f t="shared" si="300"/>
        <v>faith</v>
      </c>
      <c r="S1741" s="28">
        <f t="shared" si="301"/>
        <v>42435.665879629632</v>
      </c>
      <c r="T1741" s="28">
        <f t="shared" si="302"/>
        <v>42494.624212962961</v>
      </c>
      <c r="U1741">
        <f t="shared" si="303"/>
        <v>2016</v>
      </c>
      <c r="V1741" s="15">
        <f t="shared" si="304"/>
        <v>42435</v>
      </c>
      <c r="W1741" s="15">
        <f t="shared" si="305"/>
        <v>42494</v>
      </c>
      <c r="X1741" s="15">
        <v>42435</v>
      </c>
      <c r="Y1741" s="15">
        <v>42494</v>
      </c>
      <c r="Z1741" t="str">
        <f t="shared" si="306"/>
        <v>March</v>
      </c>
      <c r="AA1741" t="str">
        <f t="shared" si="307"/>
        <v>May</v>
      </c>
    </row>
    <row r="1742" spans="1:27" ht="45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14" t="s">
        <v>8221</v>
      </c>
      <c r="G1742" t="s">
        <v>8224</v>
      </c>
      <c r="H1742" t="s">
        <v>8246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297"/>
        <v>0</v>
      </c>
      <c r="P1742" s="6" t="e">
        <f t="shared" si="298"/>
        <v>#DIV/0!</v>
      </c>
      <c r="Q1742" t="str">
        <f t="shared" si="299"/>
        <v>music</v>
      </c>
      <c r="R1742" t="str">
        <f t="shared" si="300"/>
        <v>faith</v>
      </c>
      <c r="S1742" s="28">
        <f t="shared" si="301"/>
        <v>42171.609050925923</v>
      </c>
      <c r="T1742" s="28">
        <f t="shared" si="302"/>
        <v>42201.609050925923</v>
      </c>
      <c r="U1742">
        <f t="shared" si="303"/>
        <v>2015</v>
      </c>
      <c r="V1742" s="15">
        <f t="shared" si="304"/>
        <v>42171</v>
      </c>
      <c r="W1742" s="15">
        <f t="shared" si="305"/>
        <v>42201</v>
      </c>
      <c r="X1742" s="15">
        <v>42171</v>
      </c>
      <c r="Y1742" s="15">
        <v>42201</v>
      </c>
      <c r="Z1742" t="str">
        <f t="shared" si="306"/>
        <v>June</v>
      </c>
      <c r="AA1742" t="str">
        <f t="shared" si="307"/>
        <v>July</v>
      </c>
    </row>
    <row r="1743" spans="1:27" ht="30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14" t="s">
        <v>8219</v>
      </c>
      <c r="G1743" t="s">
        <v>8225</v>
      </c>
      <c r="H1743" t="s">
        <v>8247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297"/>
        <v>110.83333333333334</v>
      </c>
      <c r="P1743" s="6">
        <f t="shared" si="298"/>
        <v>25.576923076923077</v>
      </c>
      <c r="Q1743" t="str">
        <f t="shared" si="299"/>
        <v>photography</v>
      </c>
      <c r="R1743" t="str">
        <f t="shared" si="300"/>
        <v>photobooks</v>
      </c>
      <c r="S1743" s="28">
        <f t="shared" si="301"/>
        <v>42120.419803240737</v>
      </c>
      <c r="T1743" s="28">
        <f t="shared" si="302"/>
        <v>42165.419803240737</v>
      </c>
      <c r="U1743">
        <f t="shared" si="303"/>
        <v>2015</v>
      </c>
      <c r="V1743" s="15">
        <f t="shared" si="304"/>
        <v>42120</v>
      </c>
      <c r="W1743" s="15">
        <f t="shared" si="305"/>
        <v>42165</v>
      </c>
      <c r="X1743" s="15">
        <v>42120</v>
      </c>
      <c r="Y1743" s="15">
        <v>42165</v>
      </c>
      <c r="Z1743" t="str">
        <f t="shared" si="306"/>
        <v>April</v>
      </c>
      <c r="AA1743" t="str">
        <f t="shared" si="307"/>
        <v>June</v>
      </c>
    </row>
    <row r="1744" spans="1:27" ht="45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14" t="s">
        <v>8219</v>
      </c>
      <c r="G1744" t="s">
        <v>8224</v>
      </c>
      <c r="H1744" t="s">
        <v>8246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297"/>
        <v>108.74999999999999</v>
      </c>
      <c r="P1744" s="6">
        <f t="shared" si="298"/>
        <v>63.970588235294116</v>
      </c>
      <c r="Q1744" t="str">
        <f t="shared" si="299"/>
        <v>photography</v>
      </c>
      <c r="R1744" t="str">
        <f t="shared" si="300"/>
        <v>photobooks</v>
      </c>
      <c r="S1744" s="28">
        <f t="shared" si="301"/>
        <v>42710.668634259258</v>
      </c>
      <c r="T1744" s="28">
        <f t="shared" si="302"/>
        <v>42742.666666666664</v>
      </c>
      <c r="U1744">
        <f t="shared" si="303"/>
        <v>2016</v>
      </c>
      <c r="V1744" s="15">
        <f t="shared" si="304"/>
        <v>42710</v>
      </c>
      <c r="W1744" s="15">
        <f t="shared" si="305"/>
        <v>42742</v>
      </c>
      <c r="X1744" s="15">
        <v>42710</v>
      </c>
      <c r="Y1744" s="15">
        <v>42742</v>
      </c>
      <c r="Z1744" t="str">
        <f t="shared" si="306"/>
        <v>December</v>
      </c>
      <c r="AA1744" t="str">
        <f t="shared" si="307"/>
        <v>January</v>
      </c>
    </row>
    <row r="1745" spans="1:27" ht="45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14" t="s">
        <v>8219</v>
      </c>
      <c r="G1745" t="s">
        <v>8224</v>
      </c>
      <c r="H1745" t="s">
        <v>8246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297"/>
        <v>100.41666666666667</v>
      </c>
      <c r="P1745" s="6">
        <f t="shared" si="298"/>
        <v>89.925373134328353</v>
      </c>
      <c r="Q1745" t="str">
        <f t="shared" si="299"/>
        <v>photography</v>
      </c>
      <c r="R1745" t="str">
        <f t="shared" si="300"/>
        <v>photobooks</v>
      </c>
      <c r="S1745" s="28">
        <f t="shared" si="301"/>
        <v>42586.717303240737</v>
      </c>
      <c r="T1745" s="28">
        <f t="shared" si="302"/>
        <v>42608.957638888889</v>
      </c>
      <c r="U1745">
        <f t="shared" si="303"/>
        <v>2016</v>
      </c>
      <c r="V1745" s="15">
        <f t="shared" si="304"/>
        <v>42586</v>
      </c>
      <c r="W1745" s="15">
        <f t="shared" si="305"/>
        <v>42608</v>
      </c>
      <c r="X1745" s="15">
        <v>42586</v>
      </c>
      <c r="Y1745" s="15">
        <v>42608</v>
      </c>
      <c r="Z1745" t="str">
        <f t="shared" si="306"/>
        <v>August</v>
      </c>
      <c r="AA1745" t="str">
        <f t="shared" si="307"/>
        <v>August</v>
      </c>
    </row>
    <row r="1746" spans="1:27" ht="45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14" t="s">
        <v>8219</v>
      </c>
      <c r="G1746" t="s">
        <v>8225</v>
      </c>
      <c r="H1746" t="s">
        <v>8247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297"/>
        <v>118.45454545454545</v>
      </c>
      <c r="P1746" s="6">
        <f t="shared" si="298"/>
        <v>93.071428571428569</v>
      </c>
      <c r="Q1746" t="str">
        <f t="shared" si="299"/>
        <v>photography</v>
      </c>
      <c r="R1746" t="str">
        <f t="shared" si="300"/>
        <v>photobooks</v>
      </c>
      <c r="S1746" s="28">
        <f t="shared" si="301"/>
        <v>42026.396724537037</v>
      </c>
      <c r="T1746" s="28">
        <f t="shared" si="302"/>
        <v>42071.355057870365</v>
      </c>
      <c r="U1746">
        <f t="shared" si="303"/>
        <v>2015</v>
      </c>
      <c r="V1746" s="15">
        <f t="shared" si="304"/>
        <v>42026</v>
      </c>
      <c r="W1746" s="15">
        <f t="shared" si="305"/>
        <v>42071</v>
      </c>
      <c r="X1746" s="15">
        <v>42026</v>
      </c>
      <c r="Y1746" s="15">
        <v>42071</v>
      </c>
      <c r="Z1746" t="str">
        <f t="shared" si="306"/>
        <v>January</v>
      </c>
      <c r="AA1746" t="str">
        <f t="shared" si="307"/>
        <v>March</v>
      </c>
    </row>
    <row r="1747" spans="1:27" ht="45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14" t="s">
        <v>8219</v>
      </c>
      <c r="G1747" t="s">
        <v>8224</v>
      </c>
      <c r="H1747" t="s">
        <v>8246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297"/>
        <v>114.01428571428571</v>
      </c>
      <c r="P1747" s="6">
        <f t="shared" si="298"/>
        <v>89.674157303370791</v>
      </c>
      <c r="Q1747" t="str">
        <f t="shared" si="299"/>
        <v>photography</v>
      </c>
      <c r="R1747" t="str">
        <f t="shared" si="300"/>
        <v>photobooks</v>
      </c>
      <c r="S1747" s="28">
        <f t="shared" si="301"/>
        <v>42690.051365740735</v>
      </c>
      <c r="T1747" s="28">
        <f t="shared" si="302"/>
        <v>42725.874999999993</v>
      </c>
      <c r="U1747">
        <f t="shared" si="303"/>
        <v>2016</v>
      </c>
      <c r="V1747" s="15">
        <f t="shared" si="304"/>
        <v>42690</v>
      </c>
      <c r="W1747" s="15">
        <f t="shared" si="305"/>
        <v>42725</v>
      </c>
      <c r="X1747" s="15">
        <v>42690</v>
      </c>
      <c r="Y1747" s="15">
        <v>42725</v>
      </c>
      <c r="Z1747" t="str">
        <f t="shared" si="306"/>
        <v>November</v>
      </c>
      <c r="AA1747" t="str">
        <f t="shared" si="307"/>
        <v>December</v>
      </c>
    </row>
    <row r="1748" spans="1:27" ht="45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14" t="s">
        <v>8219</v>
      </c>
      <c r="G1748" t="s">
        <v>8224</v>
      </c>
      <c r="H1748" t="s">
        <v>8246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297"/>
        <v>148.10000000000002</v>
      </c>
      <c r="P1748" s="6">
        <f t="shared" si="298"/>
        <v>207.61682242990653</v>
      </c>
      <c r="Q1748" t="str">
        <f t="shared" si="299"/>
        <v>photography</v>
      </c>
      <c r="R1748" t="str">
        <f t="shared" si="300"/>
        <v>photobooks</v>
      </c>
      <c r="S1748" s="28">
        <f t="shared" si="301"/>
        <v>42667.968368055554</v>
      </c>
      <c r="T1748" s="28">
        <f t="shared" si="302"/>
        <v>42697.874999999993</v>
      </c>
      <c r="U1748">
        <f t="shared" si="303"/>
        <v>2016</v>
      </c>
      <c r="V1748" s="15">
        <f t="shared" si="304"/>
        <v>42667</v>
      </c>
      <c r="W1748" s="15">
        <f t="shared" si="305"/>
        <v>42697</v>
      </c>
      <c r="X1748" s="15">
        <v>42667</v>
      </c>
      <c r="Y1748" s="15">
        <v>42697</v>
      </c>
      <c r="Z1748" t="str">
        <f t="shared" si="306"/>
        <v>October</v>
      </c>
      <c r="AA1748" t="str">
        <f t="shared" si="307"/>
        <v>November</v>
      </c>
    </row>
    <row r="1749" spans="1:27" ht="45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14" t="s">
        <v>8219</v>
      </c>
      <c r="G1749" t="s">
        <v>8225</v>
      </c>
      <c r="H1749" t="s">
        <v>8247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297"/>
        <v>104.95555555555556</v>
      </c>
      <c r="P1749" s="6">
        <f t="shared" si="298"/>
        <v>59.408805031446541</v>
      </c>
      <c r="Q1749" t="str">
        <f t="shared" si="299"/>
        <v>photography</v>
      </c>
      <c r="R1749" t="str">
        <f t="shared" si="300"/>
        <v>photobooks</v>
      </c>
      <c r="S1749" s="28">
        <f t="shared" si="301"/>
        <v>42292.22719907407</v>
      </c>
      <c r="T1749" s="28">
        <f t="shared" si="302"/>
        <v>42321.416666666664</v>
      </c>
      <c r="U1749">
        <f t="shared" si="303"/>
        <v>2015</v>
      </c>
      <c r="V1749" s="15">
        <f t="shared" si="304"/>
        <v>42292</v>
      </c>
      <c r="W1749" s="15">
        <f t="shared" si="305"/>
        <v>42321</v>
      </c>
      <c r="X1749" s="15">
        <v>42292</v>
      </c>
      <c r="Y1749" s="15">
        <v>42321</v>
      </c>
      <c r="Z1749" t="str">
        <f t="shared" si="306"/>
        <v>October</v>
      </c>
      <c r="AA1749" t="str">
        <f t="shared" si="307"/>
        <v>November</v>
      </c>
    </row>
    <row r="1750" spans="1:27" ht="30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14" t="s">
        <v>8219</v>
      </c>
      <c r="G1750" t="s">
        <v>8229</v>
      </c>
      <c r="H1750" t="s">
        <v>8251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297"/>
        <v>129.94800000000001</v>
      </c>
      <c r="P1750" s="6">
        <f t="shared" si="298"/>
        <v>358.97237569060775</v>
      </c>
      <c r="Q1750" t="str">
        <f t="shared" si="299"/>
        <v>photography</v>
      </c>
      <c r="R1750" t="str">
        <f t="shared" si="300"/>
        <v>photobooks</v>
      </c>
      <c r="S1750" s="28">
        <f t="shared" si="301"/>
        <v>42219.742395833331</v>
      </c>
      <c r="T1750" s="28">
        <f t="shared" si="302"/>
        <v>42249.742395833331</v>
      </c>
      <c r="U1750">
        <f t="shared" si="303"/>
        <v>2015</v>
      </c>
      <c r="V1750" s="15">
        <f t="shared" si="304"/>
        <v>42219</v>
      </c>
      <c r="W1750" s="15">
        <f t="shared" si="305"/>
        <v>42249</v>
      </c>
      <c r="X1750" s="15">
        <v>42219</v>
      </c>
      <c r="Y1750" s="15">
        <v>42249</v>
      </c>
      <c r="Z1750" t="str">
        <f t="shared" si="306"/>
        <v>August</v>
      </c>
      <c r="AA1750" t="str">
        <f t="shared" si="307"/>
        <v>September</v>
      </c>
    </row>
    <row r="1751" spans="1:27" ht="30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14" t="s">
        <v>8219</v>
      </c>
      <c r="G1751" t="s">
        <v>8243</v>
      </c>
      <c r="H1751" t="s">
        <v>8249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297"/>
        <v>123.48756218905473</v>
      </c>
      <c r="P1751" s="6">
        <f t="shared" si="298"/>
        <v>94.736641221374043</v>
      </c>
      <c r="Q1751" t="str">
        <f t="shared" si="299"/>
        <v>photography</v>
      </c>
      <c r="R1751" t="str">
        <f t="shared" si="300"/>
        <v>photobooks</v>
      </c>
      <c r="S1751" s="28">
        <f t="shared" si="301"/>
        <v>42758.767604166664</v>
      </c>
      <c r="T1751" s="28">
        <f t="shared" si="302"/>
        <v>42795.583333333336</v>
      </c>
      <c r="U1751">
        <f t="shared" si="303"/>
        <v>2017</v>
      </c>
      <c r="V1751" s="15">
        <f t="shared" si="304"/>
        <v>42758</v>
      </c>
      <c r="W1751" s="15">
        <f t="shared" si="305"/>
        <v>42795</v>
      </c>
      <c r="X1751" s="15">
        <v>42758</v>
      </c>
      <c r="Y1751" s="15">
        <v>42795</v>
      </c>
      <c r="Z1751" t="str">
        <f t="shared" si="306"/>
        <v>January</v>
      </c>
      <c r="AA1751" t="str">
        <f t="shared" si="307"/>
        <v>March</v>
      </c>
    </row>
    <row r="1752" spans="1:27" ht="45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14" t="s">
        <v>8219</v>
      </c>
      <c r="G1752" t="s">
        <v>8224</v>
      </c>
      <c r="H1752" t="s">
        <v>8246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297"/>
        <v>201.62</v>
      </c>
      <c r="P1752" s="6">
        <f t="shared" si="298"/>
        <v>80.647999999999996</v>
      </c>
      <c r="Q1752" t="str">
        <f t="shared" si="299"/>
        <v>photography</v>
      </c>
      <c r="R1752" t="str">
        <f t="shared" si="300"/>
        <v>photobooks</v>
      </c>
      <c r="S1752" s="28">
        <f t="shared" si="301"/>
        <v>42454.628518518519</v>
      </c>
      <c r="T1752" s="28">
        <f t="shared" si="302"/>
        <v>42479.628518518519</v>
      </c>
      <c r="U1752">
        <f t="shared" si="303"/>
        <v>2016</v>
      </c>
      <c r="V1752" s="15">
        <f t="shared" si="304"/>
        <v>42454</v>
      </c>
      <c r="W1752" s="15">
        <f t="shared" si="305"/>
        <v>42479</v>
      </c>
      <c r="X1752" s="15">
        <v>42454</v>
      </c>
      <c r="Y1752" s="15">
        <v>42479</v>
      </c>
      <c r="Z1752" t="str">
        <f t="shared" si="306"/>
        <v>March</v>
      </c>
      <c r="AA1752" t="str">
        <f t="shared" si="307"/>
        <v>April</v>
      </c>
    </row>
    <row r="1753" spans="1:27" ht="30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14" t="s">
        <v>8219</v>
      </c>
      <c r="G1753" t="s">
        <v>8224</v>
      </c>
      <c r="H1753" t="s">
        <v>8246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297"/>
        <v>102.89999999999999</v>
      </c>
      <c r="P1753" s="6">
        <f t="shared" si="298"/>
        <v>168.68852459016392</v>
      </c>
      <c r="Q1753" t="str">
        <f t="shared" si="299"/>
        <v>photography</v>
      </c>
      <c r="R1753" t="str">
        <f t="shared" si="300"/>
        <v>photobooks</v>
      </c>
      <c r="S1753" s="28">
        <f t="shared" si="301"/>
        <v>42052.573182870365</v>
      </c>
      <c r="T1753" s="28">
        <f t="shared" si="302"/>
        <v>42082.5315162037</v>
      </c>
      <c r="U1753">
        <f t="shared" si="303"/>
        <v>2015</v>
      </c>
      <c r="V1753" s="15">
        <f t="shared" si="304"/>
        <v>42052</v>
      </c>
      <c r="W1753" s="15">
        <f t="shared" si="305"/>
        <v>42082</v>
      </c>
      <c r="X1753" s="15">
        <v>42052</v>
      </c>
      <c r="Y1753" s="15">
        <v>42082</v>
      </c>
      <c r="Z1753" t="str">
        <f t="shared" si="306"/>
        <v>February</v>
      </c>
      <c r="AA1753" t="str">
        <f t="shared" si="307"/>
        <v>March</v>
      </c>
    </row>
    <row r="1754" spans="1:27" ht="30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14" t="s">
        <v>8219</v>
      </c>
      <c r="G1754" t="s">
        <v>8225</v>
      </c>
      <c r="H1754" t="s">
        <v>8247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297"/>
        <v>260.16666666666663</v>
      </c>
      <c r="P1754" s="6">
        <f t="shared" si="298"/>
        <v>34.68888888888889</v>
      </c>
      <c r="Q1754" t="str">
        <f t="shared" si="299"/>
        <v>photography</v>
      </c>
      <c r="R1754" t="str">
        <f t="shared" si="300"/>
        <v>photobooks</v>
      </c>
      <c r="S1754" s="28">
        <f t="shared" si="301"/>
        <v>42627.044930555552</v>
      </c>
      <c r="T1754" s="28">
        <f t="shared" si="302"/>
        <v>42657.044930555552</v>
      </c>
      <c r="U1754">
        <f t="shared" si="303"/>
        <v>2016</v>
      </c>
      <c r="V1754" s="15">
        <f t="shared" si="304"/>
        <v>42627</v>
      </c>
      <c r="W1754" s="15">
        <f t="shared" si="305"/>
        <v>42657</v>
      </c>
      <c r="X1754" s="15">
        <v>42627</v>
      </c>
      <c r="Y1754" s="15">
        <v>42657</v>
      </c>
      <c r="Z1754" t="str">
        <f t="shared" si="306"/>
        <v>September</v>
      </c>
      <c r="AA1754" t="str">
        <f t="shared" si="307"/>
        <v>October</v>
      </c>
    </row>
    <row r="1755" spans="1:27" ht="45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14" t="s">
        <v>8219</v>
      </c>
      <c r="G1755" t="s">
        <v>8232</v>
      </c>
      <c r="H1755" t="s">
        <v>8253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297"/>
        <v>108</v>
      </c>
      <c r="P1755" s="6">
        <f t="shared" si="298"/>
        <v>462.85714285714283</v>
      </c>
      <c r="Q1755" t="str">
        <f t="shared" si="299"/>
        <v>photography</v>
      </c>
      <c r="R1755" t="str">
        <f t="shared" si="300"/>
        <v>photobooks</v>
      </c>
      <c r="S1755" s="28">
        <f t="shared" si="301"/>
        <v>42420.541296296295</v>
      </c>
      <c r="T1755" s="28">
        <f t="shared" si="302"/>
        <v>42450.499629629623</v>
      </c>
      <c r="U1755">
        <f t="shared" si="303"/>
        <v>2016</v>
      </c>
      <c r="V1755" s="15">
        <f t="shared" si="304"/>
        <v>42420</v>
      </c>
      <c r="W1755" s="15">
        <f t="shared" si="305"/>
        <v>42450</v>
      </c>
      <c r="X1755" s="15">
        <v>42420</v>
      </c>
      <c r="Y1755" s="15">
        <v>42450</v>
      </c>
      <c r="Z1755" t="str">
        <f t="shared" si="306"/>
        <v>February</v>
      </c>
      <c r="AA1755" t="str">
        <f t="shared" si="307"/>
        <v>March</v>
      </c>
    </row>
    <row r="1756" spans="1:27" ht="45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14" t="s">
        <v>8219</v>
      </c>
      <c r="G1756" t="s">
        <v>8229</v>
      </c>
      <c r="H1756" t="s">
        <v>8251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297"/>
        <v>110.52941176470587</v>
      </c>
      <c r="P1756" s="6">
        <f t="shared" si="298"/>
        <v>104.38888888888889</v>
      </c>
      <c r="Q1756" t="str">
        <f t="shared" si="299"/>
        <v>photography</v>
      </c>
      <c r="R1756" t="str">
        <f t="shared" si="300"/>
        <v>photobooks</v>
      </c>
      <c r="S1756" s="28">
        <f t="shared" si="301"/>
        <v>42067.668437499997</v>
      </c>
      <c r="T1756" s="28">
        <f t="shared" si="302"/>
        <v>42097.626770833333</v>
      </c>
      <c r="U1756">
        <f t="shared" si="303"/>
        <v>2015</v>
      </c>
      <c r="V1756" s="15">
        <f t="shared" si="304"/>
        <v>42067</v>
      </c>
      <c r="W1756" s="15">
        <f t="shared" si="305"/>
        <v>42097</v>
      </c>
      <c r="X1756" s="15">
        <v>42067</v>
      </c>
      <c r="Y1756" s="15">
        <v>42097</v>
      </c>
      <c r="Z1756" t="str">
        <f t="shared" si="306"/>
        <v>March</v>
      </c>
      <c r="AA1756" t="str">
        <f t="shared" si="307"/>
        <v>April</v>
      </c>
    </row>
    <row r="1757" spans="1:27" ht="45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14" t="s">
        <v>8219</v>
      </c>
      <c r="G1757" t="s">
        <v>8224</v>
      </c>
      <c r="H1757" t="s">
        <v>8246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297"/>
        <v>120</v>
      </c>
      <c r="P1757" s="6">
        <f t="shared" si="298"/>
        <v>7.5</v>
      </c>
      <c r="Q1757" t="str">
        <f t="shared" si="299"/>
        <v>photography</v>
      </c>
      <c r="R1757" t="str">
        <f t="shared" si="300"/>
        <v>photobooks</v>
      </c>
      <c r="S1757" s="28">
        <f t="shared" si="301"/>
        <v>42252.580567129626</v>
      </c>
      <c r="T1757" s="28">
        <f t="shared" si="302"/>
        <v>42282.580567129626</v>
      </c>
      <c r="U1757">
        <f t="shared" si="303"/>
        <v>2015</v>
      </c>
      <c r="V1757" s="15">
        <f t="shared" si="304"/>
        <v>42252</v>
      </c>
      <c r="W1757" s="15">
        <f t="shared" si="305"/>
        <v>42282</v>
      </c>
      <c r="X1757" s="15">
        <v>42252</v>
      </c>
      <c r="Y1757" s="15">
        <v>42282</v>
      </c>
      <c r="Z1757" t="str">
        <f t="shared" si="306"/>
        <v>September</v>
      </c>
      <c r="AA1757" t="str">
        <f t="shared" si="307"/>
        <v>October</v>
      </c>
    </row>
    <row r="1758" spans="1:27" ht="45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14" t="s">
        <v>8219</v>
      </c>
      <c r="G1758" t="s">
        <v>8224</v>
      </c>
      <c r="H1758" t="s">
        <v>8246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297"/>
        <v>102.82909090909091</v>
      </c>
      <c r="P1758" s="6">
        <f t="shared" si="298"/>
        <v>47.13</v>
      </c>
      <c r="Q1758" t="str">
        <f t="shared" si="299"/>
        <v>photography</v>
      </c>
      <c r="R1758" t="str">
        <f t="shared" si="300"/>
        <v>photobooks</v>
      </c>
      <c r="S1758" s="28">
        <f t="shared" si="301"/>
        <v>42570.959131944437</v>
      </c>
      <c r="T1758" s="28">
        <f t="shared" si="302"/>
        <v>42610.959131944437</v>
      </c>
      <c r="U1758">
        <f t="shared" si="303"/>
        <v>2016</v>
      </c>
      <c r="V1758" s="15">
        <f t="shared" si="304"/>
        <v>42570</v>
      </c>
      <c r="W1758" s="15">
        <f t="shared" si="305"/>
        <v>42610</v>
      </c>
      <c r="X1758" s="15">
        <v>42570</v>
      </c>
      <c r="Y1758" s="15">
        <v>42610</v>
      </c>
      <c r="Z1758" t="str">
        <f t="shared" si="306"/>
        <v>July</v>
      </c>
      <c r="AA1758" t="str">
        <f t="shared" si="307"/>
        <v>August</v>
      </c>
    </row>
    <row r="1759" spans="1:27" ht="30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14" t="s">
        <v>8219</v>
      </c>
      <c r="G1759" t="s">
        <v>8224</v>
      </c>
      <c r="H1759" t="s">
        <v>8246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297"/>
        <v>115.99999999999999</v>
      </c>
      <c r="P1759" s="6">
        <f t="shared" si="298"/>
        <v>414.28571428571428</v>
      </c>
      <c r="Q1759" t="str">
        <f t="shared" si="299"/>
        <v>photography</v>
      </c>
      <c r="R1759" t="str">
        <f t="shared" si="300"/>
        <v>photobooks</v>
      </c>
      <c r="S1759" s="28">
        <f t="shared" si="301"/>
        <v>42733.619016203702</v>
      </c>
      <c r="T1759" s="28">
        <f t="shared" si="302"/>
        <v>42763.603472222218</v>
      </c>
      <c r="U1759">
        <f t="shared" si="303"/>
        <v>2016</v>
      </c>
      <c r="V1759" s="15">
        <f t="shared" si="304"/>
        <v>42733</v>
      </c>
      <c r="W1759" s="15">
        <f t="shared" si="305"/>
        <v>42763</v>
      </c>
      <c r="X1759" s="15">
        <v>42733</v>
      </c>
      <c r="Y1759" s="15">
        <v>42763</v>
      </c>
      <c r="Z1759" t="str">
        <f t="shared" si="306"/>
        <v>December</v>
      </c>
      <c r="AA1759" t="str">
        <f t="shared" si="307"/>
        <v>January</v>
      </c>
    </row>
    <row r="1760" spans="1:27" ht="45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14" t="s">
        <v>8219</v>
      </c>
      <c r="G1760" t="s">
        <v>8224</v>
      </c>
      <c r="H1760" t="s">
        <v>8246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297"/>
        <v>114.7</v>
      </c>
      <c r="P1760" s="6">
        <f t="shared" si="298"/>
        <v>42.481481481481481</v>
      </c>
      <c r="Q1760" t="str">
        <f t="shared" si="299"/>
        <v>photography</v>
      </c>
      <c r="R1760" t="str">
        <f t="shared" si="300"/>
        <v>photobooks</v>
      </c>
      <c r="S1760" s="28">
        <f t="shared" si="301"/>
        <v>42505.74759259259</v>
      </c>
      <c r="T1760" s="28">
        <f t="shared" si="302"/>
        <v>42565.74759259259</v>
      </c>
      <c r="U1760">
        <f t="shared" si="303"/>
        <v>2016</v>
      </c>
      <c r="V1760" s="15">
        <f t="shared" si="304"/>
        <v>42505</v>
      </c>
      <c r="W1760" s="15">
        <f t="shared" si="305"/>
        <v>42565</v>
      </c>
      <c r="X1760" s="15">
        <v>42505</v>
      </c>
      <c r="Y1760" s="15">
        <v>42565</v>
      </c>
      <c r="Z1760" t="str">
        <f t="shared" si="306"/>
        <v>May</v>
      </c>
      <c r="AA1760" t="str">
        <f t="shared" si="307"/>
        <v>July</v>
      </c>
    </row>
    <row r="1761" spans="1:27" ht="3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14" t="s">
        <v>8219</v>
      </c>
      <c r="G1761" t="s">
        <v>8224</v>
      </c>
      <c r="H1761" t="s">
        <v>8246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297"/>
        <v>106.60000000000001</v>
      </c>
      <c r="P1761" s="6">
        <f t="shared" si="298"/>
        <v>108.77551020408163</v>
      </c>
      <c r="Q1761" t="str">
        <f t="shared" si="299"/>
        <v>photography</v>
      </c>
      <c r="R1761" t="str">
        <f t="shared" si="300"/>
        <v>photobooks</v>
      </c>
      <c r="S1761" s="28">
        <f t="shared" si="301"/>
        <v>42068.620706018519</v>
      </c>
      <c r="T1761" s="28">
        <f t="shared" si="302"/>
        <v>42088.579039351847</v>
      </c>
      <c r="U1761">
        <f t="shared" si="303"/>
        <v>2015</v>
      </c>
      <c r="V1761" s="15">
        <f t="shared" si="304"/>
        <v>42068</v>
      </c>
      <c r="W1761" s="15">
        <f t="shared" si="305"/>
        <v>42088</v>
      </c>
      <c r="X1761" s="15">
        <v>42068</v>
      </c>
      <c r="Y1761" s="15">
        <v>42088</v>
      </c>
      <c r="Z1761" t="str">
        <f t="shared" si="306"/>
        <v>March</v>
      </c>
      <c r="AA1761" t="str">
        <f t="shared" si="307"/>
        <v>March</v>
      </c>
    </row>
    <row r="1762" spans="1:27" ht="45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14" t="s">
        <v>8219</v>
      </c>
      <c r="G1762" t="s">
        <v>8224</v>
      </c>
      <c r="H1762" t="s">
        <v>8246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297"/>
        <v>165.44</v>
      </c>
      <c r="P1762" s="6">
        <f t="shared" si="298"/>
        <v>81.098039215686271</v>
      </c>
      <c r="Q1762" t="str">
        <f t="shared" si="299"/>
        <v>photography</v>
      </c>
      <c r="R1762" t="str">
        <f t="shared" si="300"/>
        <v>photobooks</v>
      </c>
      <c r="S1762" s="28">
        <f t="shared" si="301"/>
        <v>42405.464270833334</v>
      </c>
      <c r="T1762" s="28">
        <f t="shared" si="302"/>
        <v>42425.464270833334</v>
      </c>
      <c r="U1762">
        <f t="shared" si="303"/>
        <v>2016</v>
      </c>
      <c r="V1762" s="15">
        <f t="shared" si="304"/>
        <v>42405</v>
      </c>
      <c r="W1762" s="15">
        <f t="shared" si="305"/>
        <v>42425</v>
      </c>
      <c r="X1762" s="15">
        <v>42405</v>
      </c>
      <c r="Y1762" s="15">
        <v>42425</v>
      </c>
      <c r="Z1762" t="str">
        <f t="shared" si="306"/>
        <v>February</v>
      </c>
      <c r="AA1762" t="str">
        <f t="shared" si="307"/>
        <v>February</v>
      </c>
    </row>
    <row r="1763" spans="1:27" ht="30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14" t="s">
        <v>8219</v>
      </c>
      <c r="G1763" t="s">
        <v>8225</v>
      </c>
      <c r="H1763" t="s">
        <v>8247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297"/>
        <v>155</v>
      </c>
      <c r="P1763" s="6">
        <f t="shared" si="298"/>
        <v>51.666666666666664</v>
      </c>
      <c r="Q1763" t="str">
        <f t="shared" si="299"/>
        <v>photography</v>
      </c>
      <c r="R1763" t="str">
        <f t="shared" si="300"/>
        <v>photobooks</v>
      </c>
      <c r="S1763" s="28">
        <f t="shared" si="301"/>
        <v>42209.359490740739</v>
      </c>
      <c r="T1763" s="28">
        <f t="shared" si="302"/>
        <v>42259.359490740739</v>
      </c>
      <c r="U1763">
        <f t="shared" si="303"/>
        <v>2015</v>
      </c>
      <c r="V1763" s="15">
        <f t="shared" si="304"/>
        <v>42209</v>
      </c>
      <c r="W1763" s="15">
        <f t="shared" si="305"/>
        <v>42259</v>
      </c>
      <c r="X1763" s="15">
        <v>42209</v>
      </c>
      <c r="Y1763" s="15">
        <v>42259</v>
      </c>
      <c r="Z1763" t="str">
        <f t="shared" si="306"/>
        <v>July</v>
      </c>
      <c r="AA1763" t="str">
        <f t="shared" si="307"/>
        <v>September</v>
      </c>
    </row>
    <row r="1764" spans="1:27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14" t="s">
        <v>8219</v>
      </c>
      <c r="G1764" t="s">
        <v>8224</v>
      </c>
      <c r="H1764" t="s">
        <v>8246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297"/>
        <v>885</v>
      </c>
      <c r="P1764" s="6">
        <f t="shared" si="298"/>
        <v>35.4</v>
      </c>
      <c r="Q1764" t="str">
        <f t="shared" si="299"/>
        <v>photography</v>
      </c>
      <c r="R1764" t="str">
        <f t="shared" si="300"/>
        <v>photobooks</v>
      </c>
      <c r="S1764" s="28">
        <f t="shared" si="301"/>
        <v>42410.773668981477</v>
      </c>
      <c r="T1764" s="28">
        <f t="shared" si="302"/>
        <v>42440.773668981477</v>
      </c>
      <c r="U1764">
        <f t="shared" si="303"/>
        <v>2016</v>
      </c>
      <c r="V1764" s="15">
        <f t="shared" si="304"/>
        <v>42410</v>
      </c>
      <c r="W1764" s="15">
        <f t="shared" si="305"/>
        <v>42440</v>
      </c>
      <c r="X1764" s="15">
        <v>42410</v>
      </c>
      <c r="Y1764" s="15">
        <v>42440</v>
      </c>
      <c r="Z1764" t="str">
        <f t="shared" si="306"/>
        <v>February</v>
      </c>
      <c r="AA1764" t="str">
        <f t="shared" si="307"/>
        <v>March</v>
      </c>
    </row>
    <row r="1765" spans="1:27" ht="45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14" t="s">
        <v>8219</v>
      </c>
      <c r="G1765" t="s">
        <v>8224</v>
      </c>
      <c r="H1765" t="s">
        <v>8246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297"/>
        <v>101.90833333333333</v>
      </c>
      <c r="P1765" s="6">
        <f t="shared" si="298"/>
        <v>103.63559322033899</v>
      </c>
      <c r="Q1765" t="str">
        <f t="shared" si="299"/>
        <v>photography</v>
      </c>
      <c r="R1765" t="str">
        <f t="shared" si="300"/>
        <v>photobooks</v>
      </c>
      <c r="S1765" s="28">
        <f t="shared" si="301"/>
        <v>42636.660185185181</v>
      </c>
      <c r="T1765" s="28">
        <f t="shared" si="302"/>
        <v>42666.660185185181</v>
      </c>
      <c r="U1765">
        <f t="shared" si="303"/>
        <v>2016</v>
      </c>
      <c r="V1765" s="15">
        <f t="shared" si="304"/>
        <v>42636</v>
      </c>
      <c r="W1765" s="15">
        <f t="shared" si="305"/>
        <v>42666</v>
      </c>
      <c r="X1765" s="15">
        <v>42636</v>
      </c>
      <c r="Y1765" s="15">
        <v>42666</v>
      </c>
      <c r="Z1765" t="str">
        <f t="shared" si="306"/>
        <v>September</v>
      </c>
      <c r="AA1765" t="str">
        <f t="shared" si="307"/>
        <v>October</v>
      </c>
    </row>
    <row r="1766" spans="1:27" ht="45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14" t="s">
        <v>8221</v>
      </c>
      <c r="G1766" t="s">
        <v>8225</v>
      </c>
      <c r="H1766" t="s">
        <v>8247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297"/>
        <v>19.600000000000001</v>
      </c>
      <c r="P1766" s="6">
        <f t="shared" si="298"/>
        <v>55.282051282051285</v>
      </c>
      <c r="Q1766" t="str">
        <f t="shared" si="299"/>
        <v>photography</v>
      </c>
      <c r="R1766" t="str">
        <f t="shared" si="300"/>
        <v>photobooks</v>
      </c>
      <c r="S1766" s="28">
        <f t="shared" si="301"/>
        <v>41825.27753472222</v>
      </c>
      <c r="T1766" s="28">
        <f t="shared" si="302"/>
        <v>41854.27753472222</v>
      </c>
      <c r="U1766">
        <f t="shared" si="303"/>
        <v>2014</v>
      </c>
      <c r="V1766" s="15">
        <f t="shared" si="304"/>
        <v>41825</v>
      </c>
      <c r="W1766" s="15">
        <f t="shared" si="305"/>
        <v>41854</v>
      </c>
      <c r="X1766" s="15">
        <v>41825</v>
      </c>
      <c r="Y1766" s="15">
        <v>41854</v>
      </c>
      <c r="Z1766" t="str">
        <f t="shared" si="306"/>
        <v>July</v>
      </c>
      <c r="AA1766" t="str">
        <f t="shared" si="307"/>
        <v>August</v>
      </c>
    </row>
    <row r="1767" spans="1:27" ht="45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14" t="s">
        <v>8221</v>
      </c>
      <c r="G1767" t="s">
        <v>8224</v>
      </c>
      <c r="H1767" t="s">
        <v>8246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297"/>
        <v>59.467839999999995</v>
      </c>
      <c r="P1767" s="6">
        <f t="shared" si="298"/>
        <v>72.16970873786407</v>
      </c>
      <c r="Q1767" t="str">
        <f t="shared" si="299"/>
        <v>photography</v>
      </c>
      <c r="R1767" t="str">
        <f t="shared" si="300"/>
        <v>photobooks</v>
      </c>
      <c r="S1767" s="28">
        <f t="shared" si="301"/>
        <v>41834.772129629629</v>
      </c>
      <c r="T1767" s="28">
        <f t="shared" si="302"/>
        <v>41864.772129629629</v>
      </c>
      <c r="U1767">
        <f t="shared" si="303"/>
        <v>2014</v>
      </c>
      <c r="V1767" s="15">
        <f t="shared" si="304"/>
        <v>41834</v>
      </c>
      <c r="W1767" s="15">
        <f t="shared" si="305"/>
        <v>41864</v>
      </c>
      <c r="X1767" s="15">
        <v>41834</v>
      </c>
      <c r="Y1767" s="15">
        <v>41864</v>
      </c>
      <c r="Z1767" t="str">
        <f t="shared" si="306"/>
        <v>July</v>
      </c>
      <c r="AA1767" t="str">
        <f t="shared" si="307"/>
        <v>August</v>
      </c>
    </row>
    <row r="1768" spans="1:27" ht="30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14" t="s">
        <v>8221</v>
      </c>
      <c r="G1768" t="s">
        <v>8226</v>
      </c>
      <c r="H1768" t="s">
        <v>8248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297"/>
        <v>0</v>
      </c>
      <c r="P1768" s="6" t="e">
        <f t="shared" si="298"/>
        <v>#DIV/0!</v>
      </c>
      <c r="Q1768" t="str">
        <f t="shared" si="299"/>
        <v>photography</v>
      </c>
      <c r="R1768" t="str">
        <f t="shared" si="300"/>
        <v>photobooks</v>
      </c>
      <c r="S1768" s="28">
        <f t="shared" si="301"/>
        <v>41855.65148148148</v>
      </c>
      <c r="T1768" s="28">
        <f t="shared" si="302"/>
        <v>41876.65148148148</v>
      </c>
      <c r="U1768">
        <f t="shared" si="303"/>
        <v>2014</v>
      </c>
      <c r="V1768" s="15">
        <f t="shared" si="304"/>
        <v>41855</v>
      </c>
      <c r="W1768" s="15">
        <f t="shared" si="305"/>
        <v>41876</v>
      </c>
      <c r="X1768" s="15">
        <v>41855</v>
      </c>
      <c r="Y1768" s="15">
        <v>41876</v>
      </c>
      <c r="Z1768" t="str">
        <f t="shared" si="306"/>
        <v>August</v>
      </c>
      <c r="AA1768" t="str">
        <f t="shared" si="307"/>
        <v>August</v>
      </c>
    </row>
    <row r="1769" spans="1:27" ht="3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14" t="s">
        <v>8221</v>
      </c>
      <c r="G1769" t="s">
        <v>8224</v>
      </c>
      <c r="H1769" t="s">
        <v>8246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297"/>
        <v>45.72</v>
      </c>
      <c r="P1769" s="6">
        <f t="shared" si="298"/>
        <v>58.615384615384613</v>
      </c>
      <c r="Q1769" t="str">
        <f t="shared" si="299"/>
        <v>photography</v>
      </c>
      <c r="R1769" t="str">
        <f t="shared" si="300"/>
        <v>photobooks</v>
      </c>
      <c r="S1769" s="28">
        <f t="shared" si="301"/>
        <v>41824.450046296297</v>
      </c>
      <c r="T1769" s="28">
        <f t="shared" si="302"/>
        <v>41854.450046296297</v>
      </c>
      <c r="U1769">
        <f t="shared" si="303"/>
        <v>2014</v>
      </c>
      <c r="V1769" s="15">
        <f t="shared" si="304"/>
        <v>41824</v>
      </c>
      <c r="W1769" s="15">
        <f t="shared" si="305"/>
        <v>41854</v>
      </c>
      <c r="X1769" s="15">
        <v>41824</v>
      </c>
      <c r="Y1769" s="15">
        <v>41854</v>
      </c>
      <c r="Z1769" t="str">
        <f t="shared" si="306"/>
        <v>July</v>
      </c>
      <c r="AA1769" t="str">
        <f t="shared" si="307"/>
        <v>August</v>
      </c>
    </row>
    <row r="1770" spans="1:27" ht="45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14" t="s">
        <v>8221</v>
      </c>
      <c r="G1770" t="s">
        <v>8224</v>
      </c>
      <c r="H1770" t="s">
        <v>8246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297"/>
        <v>3.74</v>
      </c>
      <c r="P1770" s="6">
        <f t="shared" si="298"/>
        <v>12.466666666666667</v>
      </c>
      <c r="Q1770" t="str">
        <f t="shared" si="299"/>
        <v>photography</v>
      </c>
      <c r="R1770" t="str">
        <f t="shared" si="300"/>
        <v>photobooks</v>
      </c>
      <c r="S1770" s="28">
        <f t="shared" si="301"/>
        <v>41849.352361111109</v>
      </c>
      <c r="T1770" s="28">
        <f t="shared" si="302"/>
        <v>41909.352361111109</v>
      </c>
      <c r="U1770">
        <f t="shared" si="303"/>
        <v>2014</v>
      </c>
      <c r="V1770" s="15">
        <f t="shared" si="304"/>
        <v>41849</v>
      </c>
      <c r="W1770" s="15">
        <f t="shared" si="305"/>
        <v>41909</v>
      </c>
      <c r="X1770" s="15">
        <v>41849</v>
      </c>
      <c r="Y1770" s="15">
        <v>41909</v>
      </c>
      <c r="Z1770" t="str">
        <f t="shared" si="306"/>
        <v>July</v>
      </c>
      <c r="AA1770" t="str">
        <f t="shared" si="307"/>
        <v>September</v>
      </c>
    </row>
    <row r="1771" spans="1:27" ht="45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14" t="s">
        <v>8221</v>
      </c>
      <c r="G1771" t="s">
        <v>8224</v>
      </c>
      <c r="H1771" t="s">
        <v>8246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297"/>
        <v>2.7025000000000001</v>
      </c>
      <c r="P1771" s="6">
        <f t="shared" si="298"/>
        <v>49.136363636363633</v>
      </c>
      <c r="Q1771" t="str">
        <f t="shared" si="299"/>
        <v>photography</v>
      </c>
      <c r="R1771" t="str">
        <f t="shared" si="300"/>
        <v>photobooks</v>
      </c>
      <c r="S1771" s="28">
        <f t="shared" si="301"/>
        <v>41987.610636574071</v>
      </c>
      <c r="T1771" s="28">
        <f t="shared" si="302"/>
        <v>42017.610636574071</v>
      </c>
      <c r="U1771">
        <f t="shared" si="303"/>
        <v>2014</v>
      </c>
      <c r="V1771" s="15">
        <f t="shared" si="304"/>
        <v>41987</v>
      </c>
      <c r="W1771" s="15">
        <f t="shared" si="305"/>
        <v>42017</v>
      </c>
      <c r="X1771" s="15">
        <v>41987</v>
      </c>
      <c r="Y1771" s="15">
        <v>42017</v>
      </c>
      <c r="Z1771" t="str">
        <f t="shared" si="306"/>
        <v>December</v>
      </c>
      <c r="AA1771" t="str">
        <f t="shared" si="307"/>
        <v>January</v>
      </c>
    </row>
    <row r="1772" spans="1:27" ht="45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14" t="s">
        <v>8221</v>
      </c>
      <c r="G1772" t="s">
        <v>8224</v>
      </c>
      <c r="H1772" t="s">
        <v>8246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297"/>
        <v>56.51428571428572</v>
      </c>
      <c r="P1772" s="6">
        <f t="shared" si="298"/>
        <v>150.5</v>
      </c>
      <c r="Q1772" t="str">
        <f t="shared" si="299"/>
        <v>photography</v>
      </c>
      <c r="R1772" t="str">
        <f t="shared" si="300"/>
        <v>photobooks</v>
      </c>
      <c r="S1772" s="28">
        <f t="shared" si="301"/>
        <v>41891.571689814817</v>
      </c>
      <c r="T1772" s="28">
        <f t="shared" si="302"/>
        <v>41926.571689814817</v>
      </c>
      <c r="U1772">
        <f t="shared" si="303"/>
        <v>2014</v>
      </c>
      <c r="V1772" s="15">
        <f t="shared" si="304"/>
        <v>41891</v>
      </c>
      <c r="W1772" s="15">
        <f t="shared" si="305"/>
        <v>41926</v>
      </c>
      <c r="X1772" s="15">
        <v>41891</v>
      </c>
      <c r="Y1772" s="15">
        <v>41926</v>
      </c>
      <c r="Z1772" t="str">
        <f t="shared" si="306"/>
        <v>September</v>
      </c>
      <c r="AA1772" t="str">
        <f t="shared" si="307"/>
        <v>October</v>
      </c>
    </row>
    <row r="1773" spans="1:27" ht="45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14" t="s">
        <v>8221</v>
      </c>
      <c r="G1773" t="s">
        <v>8225</v>
      </c>
      <c r="H1773" t="s">
        <v>8247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297"/>
        <v>21.30952380952381</v>
      </c>
      <c r="P1773" s="6">
        <f t="shared" si="298"/>
        <v>35.799999999999997</v>
      </c>
      <c r="Q1773" t="str">
        <f t="shared" si="299"/>
        <v>photography</v>
      </c>
      <c r="R1773" t="str">
        <f t="shared" si="300"/>
        <v>photobooks</v>
      </c>
      <c r="S1773" s="28">
        <f t="shared" si="301"/>
        <v>41905.771296296291</v>
      </c>
      <c r="T1773" s="28">
        <f t="shared" si="302"/>
        <v>41935.771296296291</v>
      </c>
      <c r="U1773">
        <f t="shared" si="303"/>
        <v>2014</v>
      </c>
      <c r="V1773" s="15">
        <f t="shared" si="304"/>
        <v>41905</v>
      </c>
      <c r="W1773" s="15">
        <f t="shared" si="305"/>
        <v>41935</v>
      </c>
      <c r="X1773" s="15">
        <v>41905</v>
      </c>
      <c r="Y1773" s="15">
        <v>41935</v>
      </c>
      <c r="Z1773" t="str">
        <f t="shared" si="306"/>
        <v>September</v>
      </c>
      <c r="AA1773" t="str">
        <f t="shared" si="307"/>
        <v>October</v>
      </c>
    </row>
    <row r="1774" spans="1:27" ht="30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14" t="s">
        <v>8221</v>
      </c>
      <c r="G1774" t="s">
        <v>8225</v>
      </c>
      <c r="H1774" t="s">
        <v>8247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297"/>
        <v>15.6</v>
      </c>
      <c r="P1774" s="6">
        <f t="shared" si="298"/>
        <v>45.157894736842103</v>
      </c>
      <c r="Q1774" t="str">
        <f t="shared" si="299"/>
        <v>photography</v>
      </c>
      <c r="R1774" t="str">
        <f t="shared" si="300"/>
        <v>photobooks</v>
      </c>
      <c r="S1774" s="28">
        <f t="shared" si="301"/>
        <v>41766.509675925925</v>
      </c>
      <c r="T1774" s="28">
        <f t="shared" si="302"/>
        <v>41826.509675925925</v>
      </c>
      <c r="U1774">
        <f t="shared" si="303"/>
        <v>2014</v>
      </c>
      <c r="V1774" s="15">
        <f t="shared" si="304"/>
        <v>41766</v>
      </c>
      <c r="W1774" s="15">
        <f t="shared" si="305"/>
        <v>41826</v>
      </c>
      <c r="X1774" s="15">
        <v>41766</v>
      </c>
      <c r="Y1774" s="15">
        <v>41826</v>
      </c>
      <c r="Z1774" t="str">
        <f t="shared" si="306"/>
        <v>May</v>
      </c>
      <c r="AA1774" t="str">
        <f t="shared" si="307"/>
        <v>July</v>
      </c>
    </row>
    <row r="1775" spans="1:27" ht="45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14" t="s">
        <v>8221</v>
      </c>
      <c r="G1775" t="s">
        <v>8224</v>
      </c>
      <c r="H1775" t="s">
        <v>8246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297"/>
        <v>6.2566666666666677</v>
      </c>
      <c r="P1775" s="6">
        <f t="shared" si="298"/>
        <v>98.78947368421052</v>
      </c>
      <c r="Q1775" t="str">
        <f t="shared" si="299"/>
        <v>photography</v>
      </c>
      <c r="R1775" t="str">
        <f t="shared" si="300"/>
        <v>photobooks</v>
      </c>
      <c r="S1775" s="28">
        <f t="shared" si="301"/>
        <v>41978.552060185182</v>
      </c>
      <c r="T1775" s="28">
        <f t="shared" si="302"/>
        <v>42023.552060185182</v>
      </c>
      <c r="U1775">
        <f t="shared" si="303"/>
        <v>2014</v>
      </c>
      <c r="V1775" s="15">
        <f t="shared" si="304"/>
        <v>41978</v>
      </c>
      <c r="W1775" s="15">
        <f t="shared" si="305"/>
        <v>42023</v>
      </c>
      <c r="X1775" s="15">
        <v>41978</v>
      </c>
      <c r="Y1775" s="15">
        <v>42023</v>
      </c>
      <c r="Z1775" t="str">
        <f t="shared" si="306"/>
        <v>December</v>
      </c>
      <c r="AA1775" t="str">
        <f t="shared" si="307"/>
        <v>January</v>
      </c>
    </row>
    <row r="1776" spans="1:27" ht="45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14" t="s">
        <v>8221</v>
      </c>
      <c r="G1776" t="s">
        <v>8224</v>
      </c>
      <c r="H1776" t="s">
        <v>8246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297"/>
        <v>45.92</v>
      </c>
      <c r="P1776" s="6">
        <f t="shared" si="298"/>
        <v>88.307692307692307</v>
      </c>
      <c r="Q1776" t="str">
        <f t="shared" si="299"/>
        <v>photography</v>
      </c>
      <c r="R1776" t="str">
        <f t="shared" si="300"/>
        <v>photobooks</v>
      </c>
      <c r="S1776" s="28">
        <f t="shared" si="301"/>
        <v>41930.010324074072</v>
      </c>
      <c r="T1776" s="28">
        <f t="shared" si="302"/>
        <v>41972.415972222218</v>
      </c>
      <c r="U1776">
        <f t="shared" si="303"/>
        <v>2014</v>
      </c>
      <c r="V1776" s="15">
        <f t="shared" si="304"/>
        <v>41930</v>
      </c>
      <c r="W1776" s="15">
        <f t="shared" si="305"/>
        <v>41972</v>
      </c>
      <c r="X1776" s="15">
        <v>41930</v>
      </c>
      <c r="Y1776" s="15">
        <v>41972</v>
      </c>
      <c r="Z1776" t="str">
        <f t="shared" si="306"/>
        <v>October</v>
      </c>
      <c r="AA1776" t="str">
        <f t="shared" si="307"/>
        <v>November</v>
      </c>
    </row>
    <row r="1777" spans="1:27" ht="45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14" t="s">
        <v>8221</v>
      </c>
      <c r="G1777" t="s">
        <v>8224</v>
      </c>
      <c r="H1777" t="s">
        <v>8246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297"/>
        <v>65.101538461538468</v>
      </c>
      <c r="P1777" s="6">
        <f t="shared" si="298"/>
        <v>170.62903225806451</v>
      </c>
      <c r="Q1777" t="str">
        <f t="shared" si="299"/>
        <v>photography</v>
      </c>
      <c r="R1777" t="str">
        <f t="shared" si="300"/>
        <v>photobooks</v>
      </c>
      <c r="S1777" s="28">
        <f t="shared" si="301"/>
        <v>41891.768055555549</v>
      </c>
      <c r="T1777" s="28">
        <f t="shared" si="302"/>
        <v>41936.768055555549</v>
      </c>
      <c r="U1777">
        <f t="shared" si="303"/>
        <v>2014</v>
      </c>
      <c r="V1777" s="15">
        <f t="shared" si="304"/>
        <v>41891</v>
      </c>
      <c r="W1777" s="15">
        <f t="shared" si="305"/>
        <v>41936</v>
      </c>
      <c r="X1777" s="15">
        <v>41891</v>
      </c>
      <c r="Y1777" s="15">
        <v>41936</v>
      </c>
      <c r="Z1777" t="str">
        <f t="shared" si="306"/>
        <v>September</v>
      </c>
      <c r="AA1777" t="str">
        <f t="shared" si="307"/>
        <v>October</v>
      </c>
    </row>
    <row r="1778" spans="1:27" ht="45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14" t="s">
        <v>8221</v>
      </c>
      <c r="G1778" t="s">
        <v>8225</v>
      </c>
      <c r="H1778" t="s">
        <v>8247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297"/>
        <v>6.7</v>
      </c>
      <c r="P1778" s="6">
        <f t="shared" si="298"/>
        <v>83.75</v>
      </c>
      <c r="Q1778" t="str">
        <f t="shared" si="299"/>
        <v>photography</v>
      </c>
      <c r="R1778" t="str">
        <f t="shared" si="300"/>
        <v>photobooks</v>
      </c>
      <c r="S1778" s="28">
        <f t="shared" si="301"/>
        <v>41905.748506944445</v>
      </c>
      <c r="T1778" s="28">
        <f t="shared" si="302"/>
        <v>41941.748506944445</v>
      </c>
      <c r="U1778">
        <f t="shared" si="303"/>
        <v>2014</v>
      </c>
      <c r="V1778" s="15">
        <f t="shared" si="304"/>
        <v>41905</v>
      </c>
      <c r="W1778" s="15">
        <f t="shared" si="305"/>
        <v>41941</v>
      </c>
      <c r="X1778" s="15">
        <v>41905</v>
      </c>
      <c r="Y1778" s="15">
        <v>41941</v>
      </c>
      <c r="Z1778" t="str">
        <f t="shared" si="306"/>
        <v>September</v>
      </c>
      <c r="AA1778" t="str">
        <f t="shared" si="307"/>
        <v>October</v>
      </c>
    </row>
    <row r="1779" spans="1:27" ht="45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14" t="s">
        <v>8221</v>
      </c>
      <c r="G1779" t="s">
        <v>8233</v>
      </c>
      <c r="H1779" t="s">
        <v>8249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297"/>
        <v>13.5625</v>
      </c>
      <c r="P1779" s="6">
        <f t="shared" si="298"/>
        <v>65.099999999999994</v>
      </c>
      <c r="Q1779" t="str">
        <f t="shared" si="299"/>
        <v>photography</v>
      </c>
      <c r="R1779" t="str">
        <f t="shared" si="300"/>
        <v>photobooks</v>
      </c>
      <c r="S1779" s="28">
        <f t="shared" si="301"/>
        <v>42025.14876157407</v>
      </c>
      <c r="T1779" s="28">
        <f t="shared" si="302"/>
        <v>42055.14876157407</v>
      </c>
      <c r="U1779">
        <f t="shared" si="303"/>
        <v>2015</v>
      </c>
      <c r="V1779" s="15">
        <f t="shared" si="304"/>
        <v>42025</v>
      </c>
      <c r="W1779" s="15">
        <f t="shared" si="305"/>
        <v>42055</v>
      </c>
      <c r="X1779" s="15">
        <v>42025</v>
      </c>
      <c r="Y1779" s="15">
        <v>42055</v>
      </c>
      <c r="Z1779" t="str">
        <f t="shared" si="306"/>
        <v>January</v>
      </c>
      <c r="AA1779" t="str">
        <f t="shared" si="307"/>
        <v>February</v>
      </c>
    </row>
    <row r="1780" spans="1:27" ht="45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14" t="s">
        <v>8221</v>
      </c>
      <c r="G1780" t="s">
        <v>8224</v>
      </c>
      <c r="H1780" t="s">
        <v>8246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297"/>
        <v>1.9900000000000002</v>
      </c>
      <c r="P1780" s="6">
        <f t="shared" si="298"/>
        <v>66.333333333333329</v>
      </c>
      <c r="Q1780" t="str">
        <f t="shared" si="299"/>
        <v>photography</v>
      </c>
      <c r="R1780" t="str">
        <f t="shared" si="300"/>
        <v>photobooks</v>
      </c>
      <c r="S1780" s="28">
        <f t="shared" si="301"/>
        <v>42045.655034722215</v>
      </c>
      <c r="T1780" s="28">
        <f t="shared" si="302"/>
        <v>42090.613368055558</v>
      </c>
      <c r="U1780">
        <f t="shared" si="303"/>
        <v>2015</v>
      </c>
      <c r="V1780" s="15">
        <f t="shared" si="304"/>
        <v>42045</v>
      </c>
      <c r="W1780" s="15">
        <f t="shared" si="305"/>
        <v>42090</v>
      </c>
      <c r="X1780" s="15">
        <v>42045</v>
      </c>
      <c r="Y1780" s="15">
        <v>42090</v>
      </c>
      <c r="Z1780" t="str">
        <f t="shared" si="306"/>
        <v>February</v>
      </c>
      <c r="AA1780" t="str">
        <f t="shared" si="307"/>
        <v>March</v>
      </c>
    </row>
    <row r="1781" spans="1:27" ht="45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14" t="s">
        <v>8221</v>
      </c>
      <c r="G1781" t="s">
        <v>8224</v>
      </c>
      <c r="H1781" t="s">
        <v>8246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297"/>
        <v>36.236363636363642</v>
      </c>
      <c r="P1781" s="6">
        <f t="shared" si="298"/>
        <v>104.89473684210526</v>
      </c>
      <c r="Q1781" t="str">
        <f t="shared" si="299"/>
        <v>photography</v>
      </c>
      <c r="R1781" t="str">
        <f t="shared" si="300"/>
        <v>photobooks</v>
      </c>
      <c r="S1781" s="28">
        <f t="shared" si="301"/>
        <v>42585.483564814807</v>
      </c>
      <c r="T1781" s="28">
        <f t="shared" si="302"/>
        <v>42615.483564814807</v>
      </c>
      <c r="U1781">
        <f t="shared" si="303"/>
        <v>2016</v>
      </c>
      <c r="V1781" s="15">
        <f t="shared" si="304"/>
        <v>42585</v>
      </c>
      <c r="W1781" s="15">
        <f t="shared" si="305"/>
        <v>42615</v>
      </c>
      <c r="X1781" s="15">
        <v>42585</v>
      </c>
      <c r="Y1781" s="15">
        <v>42615</v>
      </c>
      <c r="Z1781" t="str">
        <f t="shared" si="306"/>
        <v>August</v>
      </c>
      <c r="AA1781" t="str">
        <f t="shared" si="307"/>
        <v>September</v>
      </c>
    </row>
    <row r="1782" spans="1:27" ht="45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14" t="s">
        <v>8221</v>
      </c>
      <c r="G1782" t="s">
        <v>8224</v>
      </c>
      <c r="H1782" t="s">
        <v>8246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297"/>
        <v>39.743333333333339</v>
      </c>
      <c r="P1782" s="6">
        <f t="shared" si="298"/>
        <v>78.440789473684205</v>
      </c>
      <c r="Q1782" t="str">
        <f t="shared" si="299"/>
        <v>photography</v>
      </c>
      <c r="R1782" t="str">
        <f t="shared" si="300"/>
        <v>photobooks</v>
      </c>
      <c r="S1782" s="28">
        <f t="shared" si="301"/>
        <v>42493.392476851848</v>
      </c>
      <c r="T1782" s="28">
        <f t="shared" si="302"/>
        <v>42553.392476851848</v>
      </c>
      <c r="U1782">
        <f t="shared" si="303"/>
        <v>2016</v>
      </c>
      <c r="V1782" s="15">
        <f t="shared" si="304"/>
        <v>42493</v>
      </c>
      <c r="W1782" s="15">
        <f t="shared" si="305"/>
        <v>42553</v>
      </c>
      <c r="X1782" s="15">
        <v>42493</v>
      </c>
      <c r="Y1782" s="15">
        <v>42553</v>
      </c>
      <c r="Z1782" t="str">
        <f t="shared" si="306"/>
        <v>May</v>
      </c>
      <c r="AA1782" t="str">
        <f t="shared" si="307"/>
        <v>July</v>
      </c>
    </row>
    <row r="1783" spans="1:27" ht="45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14" t="s">
        <v>8221</v>
      </c>
      <c r="G1783" t="s">
        <v>8224</v>
      </c>
      <c r="H1783" t="s">
        <v>8246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297"/>
        <v>25.763636363636365</v>
      </c>
      <c r="P1783" s="6">
        <f t="shared" si="298"/>
        <v>59.041666666666664</v>
      </c>
      <c r="Q1783" t="str">
        <f t="shared" si="299"/>
        <v>photography</v>
      </c>
      <c r="R1783" t="str">
        <f t="shared" si="300"/>
        <v>photobooks</v>
      </c>
      <c r="S1783" s="28">
        <f t="shared" si="301"/>
        <v>42597.409085648142</v>
      </c>
      <c r="T1783" s="28">
        <f t="shared" si="302"/>
        <v>42628.409085648142</v>
      </c>
      <c r="U1783">
        <f t="shared" si="303"/>
        <v>2016</v>
      </c>
      <c r="V1783" s="15">
        <f t="shared" si="304"/>
        <v>42597</v>
      </c>
      <c r="W1783" s="15">
        <f t="shared" si="305"/>
        <v>42628</v>
      </c>
      <c r="X1783" s="15">
        <v>42597</v>
      </c>
      <c r="Y1783" s="15">
        <v>42628</v>
      </c>
      <c r="Z1783" t="str">
        <f t="shared" si="306"/>
        <v>August</v>
      </c>
      <c r="AA1783" t="str">
        <f t="shared" si="307"/>
        <v>September</v>
      </c>
    </row>
    <row r="1784" spans="1:27" ht="45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14" t="s">
        <v>8221</v>
      </c>
      <c r="G1784" t="s">
        <v>8224</v>
      </c>
      <c r="H1784" t="s">
        <v>8246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297"/>
        <v>15.491428571428573</v>
      </c>
      <c r="P1784" s="6">
        <f t="shared" si="298"/>
        <v>71.34210526315789</v>
      </c>
      <c r="Q1784" t="str">
        <f t="shared" si="299"/>
        <v>photography</v>
      </c>
      <c r="R1784" t="str">
        <f t="shared" si="300"/>
        <v>photobooks</v>
      </c>
      <c r="S1784" s="28">
        <f t="shared" si="301"/>
        <v>42388.366770833331</v>
      </c>
      <c r="T1784" s="28">
        <f t="shared" si="302"/>
        <v>42421.366770833331</v>
      </c>
      <c r="U1784">
        <f t="shared" si="303"/>
        <v>2016</v>
      </c>
      <c r="V1784" s="15">
        <f t="shared" si="304"/>
        <v>42388</v>
      </c>
      <c r="W1784" s="15">
        <f t="shared" si="305"/>
        <v>42421</v>
      </c>
      <c r="X1784" s="15">
        <v>42388</v>
      </c>
      <c r="Y1784" s="15">
        <v>42421</v>
      </c>
      <c r="Z1784" t="str">
        <f t="shared" si="306"/>
        <v>January</v>
      </c>
      <c r="AA1784" t="str">
        <f t="shared" si="307"/>
        <v>February</v>
      </c>
    </row>
    <row r="1785" spans="1:27" ht="45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14" t="s">
        <v>8221</v>
      </c>
      <c r="G1785" t="s">
        <v>8224</v>
      </c>
      <c r="H1785" t="s">
        <v>8246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297"/>
        <v>23.692499999999999</v>
      </c>
      <c r="P1785" s="6">
        <f t="shared" si="298"/>
        <v>51.227027027027027</v>
      </c>
      <c r="Q1785" t="str">
        <f t="shared" si="299"/>
        <v>photography</v>
      </c>
      <c r="R1785" t="str">
        <f t="shared" si="300"/>
        <v>photobooks</v>
      </c>
      <c r="S1785" s="28">
        <f t="shared" si="301"/>
        <v>42115.741643518515</v>
      </c>
      <c r="T1785" s="28">
        <f t="shared" si="302"/>
        <v>42145.741643518515</v>
      </c>
      <c r="U1785">
        <f t="shared" si="303"/>
        <v>2015</v>
      </c>
      <c r="V1785" s="15">
        <f t="shared" si="304"/>
        <v>42115</v>
      </c>
      <c r="W1785" s="15">
        <f t="shared" si="305"/>
        <v>42145</v>
      </c>
      <c r="X1785" s="15">
        <v>42115</v>
      </c>
      <c r="Y1785" s="15">
        <v>42145</v>
      </c>
      <c r="Z1785" t="str">
        <f t="shared" si="306"/>
        <v>April</v>
      </c>
      <c r="AA1785" t="str">
        <f t="shared" si="307"/>
        <v>May</v>
      </c>
    </row>
    <row r="1786" spans="1:27" ht="45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14" t="s">
        <v>8221</v>
      </c>
      <c r="G1786" t="s">
        <v>8224</v>
      </c>
      <c r="H1786" t="s">
        <v>8246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297"/>
        <v>39.76</v>
      </c>
      <c r="P1786" s="6">
        <f t="shared" si="298"/>
        <v>60.242424242424242</v>
      </c>
      <c r="Q1786" t="str">
        <f t="shared" si="299"/>
        <v>photography</v>
      </c>
      <c r="R1786" t="str">
        <f t="shared" si="300"/>
        <v>photobooks</v>
      </c>
      <c r="S1786" s="28">
        <f t="shared" si="301"/>
        <v>42003.447222222218</v>
      </c>
      <c r="T1786" s="28">
        <f t="shared" si="302"/>
        <v>42034.934027777774</v>
      </c>
      <c r="U1786">
        <f t="shared" si="303"/>
        <v>2014</v>
      </c>
      <c r="V1786" s="15">
        <f t="shared" si="304"/>
        <v>42003</v>
      </c>
      <c r="W1786" s="15">
        <f t="shared" si="305"/>
        <v>42034</v>
      </c>
      <c r="X1786" s="15">
        <v>42003</v>
      </c>
      <c r="Y1786" s="15">
        <v>42034</v>
      </c>
      <c r="Z1786" t="str">
        <f t="shared" si="306"/>
        <v>December</v>
      </c>
      <c r="AA1786" t="str">
        <f t="shared" si="307"/>
        <v>January</v>
      </c>
    </row>
    <row r="1787" spans="1:27" ht="45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14" t="s">
        <v>8221</v>
      </c>
      <c r="G1787" t="s">
        <v>8224</v>
      </c>
      <c r="H1787" t="s">
        <v>8246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297"/>
        <v>20.220833333333331</v>
      </c>
      <c r="P1787" s="6">
        <f t="shared" si="298"/>
        <v>44.935185185185183</v>
      </c>
      <c r="Q1787" t="str">
        <f t="shared" si="299"/>
        <v>photography</v>
      </c>
      <c r="R1787" t="str">
        <f t="shared" si="300"/>
        <v>photobooks</v>
      </c>
      <c r="S1787" s="28">
        <f t="shared" si="301"/>
        <v>41896.926562499997</v>
      </c>
      <c r="T1787" s="28">
        <f t="shared" si="302"/>
        <v>41927.791666666664</v>
      </c>
      <c r="U1787">
        <f t="shared" si="303"/>
        <v>2014</v>
      </c>
      <c r="V1787" s="15">
        <f t="shared" si="304"/>
        <v>41896</v>
      </c>
      <c r="W1787" s="15">
        <f t="shared" si="305"/>
        <v>41927</v>
      </c>
      <c r="X1787" s="15">
        <v>41896</v>
      </c>
      <c r="Y1787" s="15">
        <v>41927</v>
      </c>
      <c r="Z1787" t="str">
        <f t="shared" si="306"/>
        <v>September</v>
      </c>
      <c r="AA1787" t="str">
        <f t="shared" si="307"/>
        <v>October</v>
      </c>
    </row>
    <row r="1788" spans="1:27" ht="45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14" t="s">
        <v>8221</v>
      </c>
      <c r="G1788" t="s">
        <v>8233</v>
      </c>
      <c r="H1788" t="s">
        <v>8249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297"/>
        <v>47.631578947368418</v>
      </c>
      <c r="P1788" s="6">
        <f t="shared" si="298"/>
        <v>31.206896551724139</v>
      </c>
      <c r="Q1788" t="str">
        <f t="shared" si="299"/>
        <v>photography</v>
      </c>
      <c r="R1788" t="str">
        <f t="shared" si="300"/>
        <v>photobooks</v>
      </c>
      <c r="S1788" s="28">
        <f t="shared" si="301"/>
        <v>41958.342326388891</v>
      </c>
      <c r="T1788" s="28">
        <f t="shared" si="302"/>
        <v>41988.342326388891</v>
      </c>
      <c r="U1788">
        <f t="shared" si="303"/>
        <v>2014</v>
      </c>
      <c r="V1788" s="15">
        <f t="shared" si="304"/>
        <v>41958</v>
      </c>
      <c r="W1788" s="15">
        <f t="shared" si="305"/>
        <v>41988</v>
      </c>
      <c r="X1788" s="15">
        <v>41958</v>
      </c>
      <c r="Y1788" s="15">
        <v>41988</v>
      </c>
      <c r="Z1788" t="str">
        <f t="shared" si="306"/>
        <v>November</v>
      </c>
      <c r="AA1788" t="str">
        <f t="shared" si="307"/>
        <v>December</v>
      </c>
    </row>
    <row r="1789" spans="1:27" ht="45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14" t="s">
        <v>8221</v>
      </c>
      <c r="G1789" t="s">
        <v>8224</v>
      </c>
      <c r="H1789" t="s">
        <v>8246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297"/>
        <v>15.329999999999998</v>
      </c>
      <c r="P1789" s="6">
        <f t="shared" si="298"/>
        <v>63.875</v>
      </c>
      <c r="Q1789" t="str">
        <f t="shared" si="299"/>
        <v>photography</v>
      </c>
      <c r="R1789" t="str">
        <f t="shared" si="300"/>
        <v>photobooks</v>
      </c>
      <c r="S1789" s="28">
        <f t="shared" si="301"/>
        <v>42068.447187499994</v>
      </c>
      <c r="T1789" s="28">
        <f t="shared" si="302"/>
        <v>42098.40552083333</v>
      </c>
      <c r="U1789">
        <f t="shared" si="303"/>
        <v>2015</v>
      </c>
      <c r="V1789" s="15">
        <f t="shared" si="304"/>
        <v>42068</v>
      </c>
      <c r="W1789" s="15">
        <f t="shared" si="305"/>
        <v>42098</v>
      </c>
      <c r="X1789" s="15">
        <v>42068</v>
      </c>
      <c r="Y1789" s="15">
        <v>42098</v>
      </c>
      <c r="Z1789" t="str">
        <f t="shared" si="306"/>
        <v>March</v>
      </c>
      <c r="AA1789" t="str">
        <f t="shared" si="307"/>
        <v>April</v>
      </c>
    </row>
    <row r="1790" spans="1:27" ht="45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14" t="s">
        <v>8221</v>
      </c>
      <c r="G1790" t="s">
        <v>8225</v>
      </c>
      <c r="H1790" t="s">
        <v>8247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297"/>
        <v>1.3818181818181818</v>
      </c>
      <c r="P1790" s="6">
        <f t="shared" si="298"/>
        <v>19</v>
      </c>
      <c r="Q1790" t="str">
        <f t="shared" si="299"/>
        <v>photography</v>
      </c>
      <c r="R1790" t="str">
        <f t="shared" si="300"/>
        <v>photobooks</v>
      </c>
      <c r="S1790" s="28">
        <f t="shared" si="301"/>
        <v>41913.740069444444</v>
      </c>
      <c r="T1790" s="28">
        <f t="shared" si="302"/>
        <v>41943.740069444444</v>
      </c>
      <c r="U1790">
        <f t="shared" si="303"/>
        <v>2014</v>
      </c>
      <c r="V1790" s="15">
        <f t="shared" si="304"/>
        <v>41913</v>
      </c>
      <c r="W1790" s="15">
        <f t="shared" si="305"/>
        <v>41943</v>
      </c>
      <c r="X1790" s="15">
        <v>41913</v>
      </c>
      <c r="Y1790" s="15">
        <v>41943</v>
      </c>
      <c r="Z1790" t="str">
        <f t="shared" si="306"/>
        <v>October</v>
      </c>
      <c r="AA1790" t="str">
        <f t="shared" si="307"/>
        <v>October</v>
      </c>
    </row>
    <row r="1791" spans="1:27" ht="45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14" t="s">
        <v>8221</v>
      </c>
      <c r="G1791" t="s">
        <v>8224</v>
      </c>
      <c r="H1791" t="s">
        <v>8246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297"/>
        <v>0.5</v>
      </c>
      <c r="P1791" s="6">
        <f t="shared" si="298"/>
        <v>10</v>
      </c>
      <c r="Q1791" t="str">
        <f t="shared" si="299"/>
        <v>photography</v>
      </c>
      <c r="R1791" t="str">
        <f t="shared" si="300"/>
        <v>photobooks</v>
      </c>
      <c r="S1791" s="28">
        <f t="shared" si="301"/>
        <v>41956.041701388887</v>
      </c>
      <c r="T1791" s="28">
        <f t="shared" si="302"/>
        <v>42016.041701388887</v>
      </c>
      <c r="U1791">
        <f t="shared" si="303"/>
        <v>2014</v>
      </c>
      <c r="V1791" s="15">
        <f t="shared" si="304"/>
        <v>41956</v>
      </c>
      <c r="W1791" s="15">
        <f t="shared" si="305"/>
        <v>42016</v>
      </c>
      <c r="X1791" s="15">
        <v>41956</v>
      </c>
      <c r="Y1791" s="15">
        <v>42016</v>
      </c>
      <c r="Z1791" t="str">
        <f t="shared" si="306"/>
        <v>November</v>
      </c>
      <c r="AA1791" t="str">
        <f t="shared" si="307"/>
        <v>January</v>
      </c>
    </row>
    <row r="1792" spans="1:27" ht="45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14" t="s">
        <v>8221</v>
      </c>
      <c r="G1792" t="s">
        <v>8224</v>
      </c>
      <c r="H1792" t="s">
        <v>8246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297"/>
        <v>4.957575757575758</v>
      </c>
      <c r="P1792" s="6">
        <f t="shared" si="298"/>
        <v>109.06666666666666</v>
      </c>
      <c r="Q1792" t="str">
        <f t="shared" si="299"/>
        <v>photography</v>
      </c>
      <c r="R1792" t="str">
        <f t="shared" si="300"/>
        <v>photobooks</v>
      </c>
      <c r="S1792" s="28">
        <f t="shared" si="301"/>
        <v>42010.466180555552</v>
      </c>
      <c r="T1792" s="28">
        <f t="shared" si="302"/>
        <v>42040.466180555552</v>
      </c>
      <c r="U1792">
        <f t="shared" si="303"/>
        <v>2015</v>
      </c>
      <c r="V1792" s="15">
        <f t="shared" si="304"/>
        <v>42010</v>
      </c>
      <c r="W1792" s="15">
        <f t="shared" si="305"/>
        <v>42040</v>
      </c>
      <c r="X1792" s="15">
        <v>42010</v>
      </c>
      <c r="Y1792" s="15">
        <v>42040</v>
      </c>
      <c r="Z1792" t="str">
        <f t="shared" si="306"/>
        <v>January</v>
      </c>
      <c r="AA1792" t="str">
        <f t="shared" si="307"/>
        <v>February</v>
      </c>
    </row>
    <row r="1793" spans="1:27" ht="30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14" t="s">
        <v>8221</v>
      </c>
      <c r="G1793" t="s">
        <v>8225</v>
      </c>
      <c r="H1793" t="s">
        <v>8247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297"/>
        <v>3.5666666666666664</v>
      </c>
      <c r="P1793" s="6">
        <f t="shared" si="298"/>
        <v>26.75</v>
      </c>
      <c r="Q1793" t="str">
        <f t="shared" si="299"/>
        <v>photography</v>
      </c>
      <c r="R1793" t="str">
        <f t="shared" si="300"/>
        <v>photobooks</v>
      </c>
      <c r="S1793" s="28">
        <f t="shared" si="301"/>
        <v>41973.532002314816</v>
      </c>
      <c r="T1793" s="28">
        <f t="shared" si="302"/>
        <v>42033.532002314816</v>
      </c>
      <c r="U1793">
        <f t="shared" si="303"/>
        <v>2014</v>
      </c>
      <c r="V1793" s="15">
        <f t="shared" si="304"/>
        <v>41973</v>
      </c>
      <c r="W1793" s="15">
        <f t="shared" si="305"/>
        <v>42033</v>
      </c>
      <c r="X1793" s="15">
        <v>41973</v>
      </c>
      <c r="Y1793" s="15">
        <v>42033</v>
      </c>
      <c r="Z1793" t="str">
        <f t="shared" si="306"/>
        <v>November</v>
      </c>
      <c r="AA1793" t="str">
        <f t="shared" si="307"/>
        <v>January</v>
      </c>
    </row>
    <row r="1794" spans="1:27" ht="30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14" t="s">
        <v>8221</v>
      </c>
      <c r="G1794" t="s">
        <v>8224</v>
      </c>
      <c r="H1794" t="s">
        <v>8246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ref="O1794:O1857" si="308">SUM(E1794/D1794)*100</f>
        <v>61.124000000000002</v>
      </c>
      <c r="P1794" s="6">
        <f t="shared" ref="P1794:P1857" si="309">SUM(E1794/L1794)</f>
        <v>109.93525179856115</v>
      </c>
      <c r="Q1794" t="str">
        <f t="shared" si="299"/>
        <v>photography</v>
      </c>
      <c r="R1794" t="str">
        <f t="shared" si="300"/>
        <v>photobooks</v>
      </c>
      <c r="S1794" s="28">
        <f t="shared" si="301"/>
        <v>42188.822708333326</v>
      </c>
      <c r="T1794" s="28">
        <f t="shared" si="302"/>
        <v>42226.082638888889</v>
      </c>
      <c r="U1794">
        <f t="shared" si="303"/>
        <v>2015</v>
      </c>
      <c r="V1794" s="15">
        <f t="shared" si="304"/>
        <v>42188</v>
      </c>
      <c r="W1794" s="15">
        <f t="shared" si="305"/>
        <v>42226</v>
      </c>
      <c r="X1794" s="15">
        <v>42188</v>
      </c>
      <c r="Y1794" s="15">
        <v>42226</v>
      </c>
      <c r="Z1794" t="str">
        <f t="shared" si="306"/>
        <v>July</v>
      </c>
      <c r="AA1794" t="str">
        <f t="shared" si="307"/>
        <v>August</v>
      </c>
    </row>
    <row r="1795" spans="1:27" ht="45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14" t="s">
        <v>8221</v>
      </c>
      <c r="G1795" t="s">
        <v>8226</v>
      </c>
      <c r="H1795" t="s">
        <v>8248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si="308"/>
        <v>1.3333333333333335</v>
      </c>
      <c r="P1795" s="6">
        <f t="shared" si="309"/>
        <v>20</v>
      </c>
      <c r="Q1795" t="str">
        <f t="shared" ref="Q1795:Q1858" si="310">LEFT(N1795,FIND("/", N1795) - 1)</f>
        <v>photography</v>
      </c>
      <c r="R1795" t="str">
        <f t="shared" ref="R1795:R1858" si="311">RIGHT(N1795,LEN(N1795) - FIND("/",N1795))</f>
        <v>photobooks</v>
      </c>
      <c r="S1795" s="28">
        <f t="shared" ref="S1795:S1858" si="312">(J1795/86400)+25569+(-5/24)</f>
        <v>41940.683333333327</v>
      </c>
      <c r="T1795" s="28">
        <f t="shared" ref="T1795:T1858" si="313">(I1795/86400)+25569+(-5/24)</f>
        <v>41970.724999999999</v>
      </c>
      <c r="U1795">
        <f t="shared" ref="U1795:U1858" si="314">YEAR(S1795)</f>
        <v>2014</v>
      </c>
      <c r="V1795" s="15">
        <f t="shared" ref="V1795:V1858" si="315">INT(S1795)</f>
        <v>41940</v>
      </c>
      <c r="W1795" s="15">
        <f t="shared" ref="W1795:W1858" si="316">INT(T1795)</f>
        <v>41970</v>
      </c>
      <c r="X1795" s="15">
        <v>41940</v>
      </c>
      <c r="Y1795" s="15">
        <v>41970</v>
      </c>
      <c r="Z1795" t="str">
        <f t="shared" ref="Z1795:Z1858" si="317">TEXT(V1795, "mmmm")</f>
        <v>October</v>
      </c>
      <c r="AA1795" t="str">
        <f t="shared" ref="AA1795:AA1858" si="318">TEXT(W1795, "mmmm")</f>
        <v>November</v>
      </c>
    </row>
    <row r="1796" spans="1:27" ht="45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14" t="s">
        <v>8221</v>
      </c>
      <c r="G1796" t="s">
        <v>8224</v>
      </c>
      <c r="H1796" t="s">
        <v>8246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308"/>
        <v>11.077777777777778</v>
      </c>
      <c r="P1796" s="6">
        <f t="shared" si="309"/>
        <v>55.388888888888886</v>
      </c>
      <c r="Q1796" t="str">
        <f t="shared" si="310"/>
        <v>photography</v>
      </c>
      <c r="R1796" t="str">
        <f t="shared" si="311"/>
        <v>photobooks</v>
      </c>
      <c r="S1796" s="28">
        <f t="shared" si="312"/>
        <v>42011.342847222222</v>
      </c>
      <c r="T1796" s="28">
        <f t="shared" si="313"/>
        <v>42046.342847222222</v>
      </c>
      <c r="U1796">
        <f t="shared" si="314"/>
        <v>2015</v>
      </c>
      <c r="V1796" s="15">
        <f t="shared" si="315"/>
        <v>42011</v>
      </c>
      <c r="W1796" s="15">
        <f t="shared" si="316"/>
        <v>42046</v>
      </c>
      <c r="X1796" s="15">
        <v>42011</v>
      </c>
      <c r="Y1796" s="15">
        <v>42046</v>
      </c>
      <c r="Z1796" t="str">
        <f t="shared" si="317"/>
        <v>January</v>
      </c>
      <c r="AA1796" t="str">
        <f t="shared" si="318"/>
        <v>February</v>
      </c>
    </row>
    <row r="1797" spans="1:27" ht="45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14" t="s">
        <v>8221</v>
      </c>
      <c r="G1797" t="s">
        <v>8236</v>
      </c>
      <c r="H1797" t="s">
        <v>8249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308"/>
        <v>38.735714285714288</v>
      </c>
      <c r="P1797" s="6">
        <f t="shared" si="309"/>
        <v>133.90123456790124</v>
      </c>
      <c r="Q1797" t="str">
        <f t="shared" si="310"/>
        <v>photography</v>
      </c>
      <c r="R1797" t="str">
        <f t="shared" si="311"/>
        <v>photobooks</v>
      </c>
      <c r="S1797" s="28">
        <f t="shared" si="312"/>
        <v>42628.080335648141</v>
      </c>
      <c r="T1797" s="28">
        <f t="shared" si="313"/>
        <v>42657.458333333336</v>
      </c>
      <c r="U1797">
        <f t="shared" si="314"/>
        <v>2016</v>
      </c>
      <c r="V1797" s="15">
        <f t="shared" si="315"/>
        <v>42628</v>
      </c>
      <c r="W1797" s="15">
        <f t="shared" si="316"/>
        <v>42657</v>
      </c>
      <c r="X1797" s="15">
        <v>42628</v>
      </c>
      <c r="Y1797" s="15">
        <v>42657</v>
      </c>
      <c r="Z1797" t="str">
        <f t="shared" si="317"/>
        <v>September</v>
      </c>
      <c r="AA1797" t="str">
        <f t="shared" si="318"/>
        <v>October</v>
      </c>
    </row>
    <row r="1798" spans="1:27" ht="45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14" t="s">
        <v>8221</v>
      </c>
      <c r="G1798" t="s">
        <v>8225</v>
      </c>
      <c r="H1798" t="s">
        <v>8247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308"/>
        <v>22.05263157894737</v>
      </c>
      <c r="P1798" s="6">
        <f t="shared" si="309"/>
        <v>48.720930232558139</v>
      </c>
      <c r="Q1798" t="str">
        <f t="shared" si="310"/>
        <v>photography</v>
      </c>
      <c r="R1798" t="str">
        <f t="shared" si="311"/>
        <v>photobooks</v>
      </c>
      <c r="S1798" s="28">
        <f t="shared" si="312"/>
        <v>42515.231087962959</v>
      </c>
      <c r="T1798" s="28">
        <f t="shared" si="313"/>
        <v>42575.231087962959</v>
      </c>
      <c r="U1798">
        <f t="shared" si="314"/>
        <v>2016</v>
      </c>
      <c r="V1798" s="15">
        <f t="shared" si="315"/>
        <v>42515</v>
      </c>
      <c r="W1798" s="15">
        <f t="shared" si="316"/>
        <v>42575</v>
      </c>
      <c r="X1798" s="15">
        <v>42515</v>
      </c>
      <c r="Y1798" s="15">
        <v>42575</v>
      </c>
      <c r="Z1798" t="str">
        <f t="shared" si="317"/>
        <v>May</v>
      </c>
      <c r="AA1798" t="str">
        <f t="shared" si="318"/>
        <v>July</v>
      </c>
    </row>
    <row r="1799" spans="1:27" ht="45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14" t="s">
        <v>8221</v>
      </c>
      <c r="G1799" t="s">
        <v>8224</v>
      </c>
      <c r="H1799" t="s">
        <v>8246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308"/>
        <v>67.55</v>
      </c>
      <c r="P1799" s="6">
        <f t="shared" si="309"/>
        <v>48.25</v>
      </c>
      <c r="Q1799" t="str">
        <f t="shared" si="310"/>
        <v>photography</v>
      </c>
      <c r="R1799" t="str">
        <f t="shared" si="311"/>
        <v>photobooks</v>
      </c>
      <c r="S1799" s="28">
        <f t="shared" si="312"/>
        <v>42689.360983796294</v>
      </c>
      <c r="T1799" s="28">
        <f t="shared" si="313"/>
        <v>42719.360983796294</v>
      </c>
      <c r="U1799">
        <f t="shared" si="314"/>
        <v>2016</v>
      </c>
      <c r="V1799" s="15">
        <f t="shared" si="315"/>
        <v>42689</v>
      </c>
      <c r="W1799" s="15">
        <f t="shared" si="316"/>
        <v>42719</v>
      </c>
      <c r="X1799" s="15">
        <v>42689</v>
      </c>
      <c r="Y1799" s="15">
        <v>42719</v>
      </c>
      <c r="Z1799" t="str">
        <f t="shared" si="317"/>
        <v>November</v>
      </c>
      <c r="AA1799" t="str">
        <f t="shared" si="318"/>
        <v>December</v>
      </c>
    </row>
    <row r="1800" spans="1:27" ht="45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14" t="s">
        <v>8221</v>
      </c>
      <c r="G1800" t="s">
        <v>8224</v>
      </c>
      <c r="H1800" t="s">
        <v>8246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308"/>
        <v>13.637499999999999</v>
      </c>
      <c r="P1800" s="6">
        <f t="shared" si="309"/>
        <v>58.972972972972975</v>
      </c>
      <c r="Q1800" t="str">
        <f t="shared" si="310"/>
        <v>photography</v>
      </c>
      <c r="R1800" t="str">
        <f t="shared" si="311"/>
        <v>photobooks</v>
      </c>
      <c r="S1800" s="28">
        <f t="shared" si="312"/>
        <v>42344.118437499994</v>
      </c>
      <c r="T1800" s="28">
        <f t="shared" si="313"/>
        <v>42404.118437499994</v>
      </c>
      <c r="U1800">
        <f t="shared" si="314"/>
        <v>2015</v>
      </c>
      <c r="V1800" s="15">
        <f t="shared" si="315"/>
        <v>42344</v>
      </c>
      <c r="W1800" s="15">
        <f t="shared" si="316"/>
        <v>42404</v>
      </c>
      <c r="X1800" s="15">
        <v>42344</v>
      </c>
      <c r="Y1800" s="15">
        <v>42404</v>
      </c>
      <c r="Z1800" t="str">
        <f t="shared" si="317"/>
        <v>December</v>
      </c>
      <c r="AA1800" t="str">
        <f t="shared" si="318"/>
        <v>February</v>
      </c>
    </row>
    <row r="1801" spans="1:27" ht="30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14" t="s">
        <v>8221</v>
      </c>
      <c r="G1801" t="s">
        <v>8225</v>
      </c>
      <c r="H1801" t="s">
        <v>8247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308"/>
        <v>1.7457500000000001</v>
      </c>
      <c r="P1801" s="6">
        <f t="shared" si="309"/>
        <v>11.638333333333334</v>
      </c>
      <c r="Q1801" t="str">
        <f t="shared" si="310"/>
        <v>photography</v>
      </c>
      <c r="R1801" t="str">
        <f t="shared" si="311"/>
        <v>photobooks</v>
      </c>
      <c r="S1801" s="28">
        <f t="shared" si="312"/>
        <v>41934.634351851848</v>
      </c>
      <c r="T1801" s="28">
        <f t="shared" si="313"/>
        <v>41954.676018518519</v>
      </c>
      <c r="U1801">
        <f t="shared" si="314"/>
        <v>2014</v>
      </c>
      <c r="V1801" s="15">
        <f t="shared" si="315"/>
        <v>41934</v>
      </c>
      <c r="W1801" s="15">
        <f t="shared" si="316"/>
        <v>41954</v>
      </c>
      <c r="X1801" s="15">
        <v>41934</v>
      </c>
      <c r="Y1801" s="15">
        <v>41954</v>
      </c>
      <c r="Z1801" t="str">
        <f t="shared" si="317"/>
        <v>October</v>
      </c>
      <c r="AA1801" t="str">
        <f t="shared" si="318"/>
        <v>November</v>
      </c>
    </row>
    <row r="1802" spans="1:27" ht="45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14" t="s">
        <v>8221</v>
      </c>
      <c r="G1802" t="s">
        <v>8225</v>
      </c>
      <c r="H1802" t="s">
        <v>8247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308"/>
        <v>20.44963251188932</v>
      </c>
      <c r="P1802" s="6">
        <f t="shared" si="309"/>
        <v>83.716814159292042</v>
      </c>
      <c r="Q1802" t="str">
        <f t="shared" si="310"/>
        <v>photography</v>
      </c>
      <c r="R1802" t="str">
        <f t="shared" si="311"/>
        <v>photobooks</v>
      </c>
      <c r="S1802" s="28">
        <f t="shared" si="312"/>
        <v>42623.397800925923</v>
      </c>
      <c r="T1802" s="28">
        <f t="shared" si="313"/>
        <v>42653.397800925923</v>
      </c>
      <c r="U1802">
        <f t="shared" si="314"/>
        <v>2016</v>
      </c>
      <c r="V1802" s="15">
        <f t="shared" si="315"/>
        <v>42623</v>
      </c>
      <c r="W1802" s="15">
        <f t="shared" si="316"/>
        <v>42653</v>
      </c>
      <c r="X1802" s="15">
        <v>42623</v>
      </c>
      <c r="Y1802" s="15">
        <v>42653</v>
      </c>
      <c r="Z1802" t="str">
        <f t="shared" si="317"/>
        <v>September</v>
      </c>
      <c r="AA1802" t="str">
        <f t="shared" si="318"/>
        <v>October</v>
      </c>
    </row>
    <row r="1803" spans="1:27" ht="45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14" t="s">
        <v>8221</v>
      </c>
      <c r="G1803" t="s">
        <v>8225</v>
      </c>
      <c r="H1803" t="s">
        <v>8247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308"/>
        <v>13.852941176470587</v>
      </c>
      <c r="P1803" s="6">
        <f t="shared" si="309"/>
        <v>63.648648648648646</v>
      </c>
      <c r="Q1803" t="str">
        <f t="shared" si="310"/>
        <v>photography</v>
      </c>
      <c r="R1803" t="str">
        <f t="shared" si="311"/>
        <v>photobooks</v>
      </c>
      <c r="S1803" s="28">
        <f t="shared" si="312"/>
        <v>42321.452175925922</v>
      </c>
      <c r="T1803" s="28">
        <f t="shared" si="313"/>
        <v>42353.298611111109</v>
      </c>
      <c r="U1803">
        <f t="shared" si="314"/>
        <v>2015</v>
      </c>
      <c r="V1803" s="15">
        <f t="shared" si="315"/>
        <v>42321</v>
      </c>
      <c r="W1803" s="15">
        <f t="shared" si="316"/>
        <v>42353</v>
      </c>
      <c r="X1803" s="15">
        <v>42321</v>
      </c>
      <c r="Y1803" s="15">
        <v>42353</v>
      </c>
      <c r="Z1803" t="str">
        <f t="shared" si="317"/>
        <v>November</v>
      </c>
      <c r="AA1803" t="str">
        <f t="shared" si="318"/>
        <v>December</v>
      </c>
    </row>
    <row r="1804" spans="1:27" ht="3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14" t="s">
        <v>8221</v>
      </c>
      <c r="G1804" t="s">
        <v>8236</v>
      </c>
      <c r="H1804" t="s">
        <v>8249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308"/>
        <v>48.485714285714288</v>
      </c>
      <c r="P1804" s="6">
        <f t="shared" si="309"/>
        <v>94.277777777777771</v>
      </c>
      <c r="Q1804" t="str">
        <f t="shared" si="310"/>
        <v>photography</v>
      </c>
      <c r="R1804" t="str">
        <f t="shared" si="311"/>
        <v>photobooks</v>
      </c>
      <c r="S1804" s="28">
        <f t="shared" si="312"/>
        <v>42159.264236111114</v>
      </c>
      <c r="T1804" s="28">
        <f t="shared" si="313"/>
        <v>42182.707638888889</v>
      </c>
      <c r="U1804">
        <f t="shared" si="314"/>
        <v>2015</v>
      </c>
      <c r="V1804" s="15">
        <f t="shared" si="315"/>
        <v>42159</v>
      </c>
      <c r="W1804" s="15">
        <f t="shared" si="316"/>
        <v>42182</v>
      </c>
      <c r="X1804" s="15">
        <v>42159</v>
      </c>
      <c r="Y1804" s="15">
        <v>42182</v>
      </c>
      <c r="Z1804" t="str">
        <f t="shared" si="317"/>
        <v>June</v>
      </c>
      <c r="AA1804" t="str">
        <f t="shared" si="318"/>
        <v>June</v>
      </c>
    </row>
    <row r="1805" spans="1:27" ht="45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14" t="s">
        <v>8221</v>
      </c>
      <c r="G1805" t="s">
        <v>8224</v>
      </c>
      <c r="H1805" t="s">
        <v>8246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308"/>
        <v>30.8</v>
      </c>
      <c r="P1805" s="6">
        <f t="shared" si="309"/>
        <v>71.86666666666666</v>
      </c>
      <c r="Q1805" t="str">
        <f t="shared" si="310"/>
        <v>photography</v>
      </c>
      <c r="R1805" t="str">
        <f t="shared" si="311"/>
        <v>photobooks</v>
      </c>
      <c r="S1805" s="28">
        <f t="shared" si="312"/>
        <v>42017.863217592589</v>
      </c>
      <c r="T1805" s="28">
        <f t="shared" si="313"/>
        <v>42048.863217592589</v>
      </c>
      <c r="U1805">
        <f t="shared" si="314"/>
        <v>2015</v>
      </c>
      <c r="V1805" s="15">
        <f t="shared" si="315"/>
        <v>42017</v>
      </c>
      <c r="W1805" s="15">
        <f t="shared" si="316"/>
        <v>42048</v>
      </c>
      <c r="X1805" s="15">
        <v>42017</v>
      </c>
      <c r="Y1805" s="15">
        <v>42048</v>
      </c>
      <c r="Z1805" t="str">
        <f t="shared" si="317"/>
        <v>January</v>
      </c>
      <c r="AA1805" t="str">
        <f t="shared" si="318"/>
        <v>February</v>
      </c>
    </row>
    <row r="1806" spans="1:27" ht="45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14" t="s">
        <v>8221</v>
      </c>
      <c r="G1806" t="s">
        <v>8224</v>
      </c>
      <c r="H1806" t="s">
        <v>8246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308"/>
        <v>35.174193548387095</v>
      </c>
      <c r="P1806" s="6">
        <f t="shared" si="309"/>
        <v>104.84615384615384</v>
      </c>
      <c r="Q1806" t="str">
        <f t="shared" si="310"/>
        <v>photography</v>
      </c>
      <c r="R1806" t="str">
        <f t="shared" si="311"/>
        <v>photobooks</v>
      </c>
      <c r="S1806" s="28">
        <f t="shared" si="312"/>
        <v>42282.469953703701</v>
      </c>
      <c r="T1806" s="28">
        <f t="shared" si="313"/>
        <v>42322.511620370373</v>
      </c>
      <c r="U1806">
        <f t="shared" si="314"/>
        <v>2015</v>
      </c>
      <c r="V1806" s="15">
        <f t="shared" si="315"/>
        <v>42282</v>
      </c>
      <c r="W1806" s="15">
        <f t="shared" si="316"/>
        <v>42322</v>
      </c>
      <c r="X1806" s="15">
        <v>42282</v>
      </c>
      <c r="Y1806" s="15">
        <v>42322</v>
      </c>
      <c r="Z1806" t="str">
        <f t="shared" si="317"/>
        <v>October</v>
      </c>
      <c r="AA1806" t="str">
        <f t="shared" si="318"/>
        <v>November</v>
      </c>
    </row>
    <row r="1807" spans="1:27" ht="45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14" t="s">
        <v>8221</v>
      </c>
      <c r="G1807" t="s">
        <v>8236</v>
      </c>
      <c r="H1807" t="s">
        <v>8249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308"/>
        <v>36.404444444444444</v>
      </c>
      <c r="P1807" s="6">
        <f t="shared" si="309"/>
        <v>67.139344262295083</v>
      </c>
      <c r="Q1807" t="str">
        <f t="shared" si="310"/>
        <v>photography</v>
      </c>
      <c r="R1807" t="str">
        <f t="shared" si="311"/>
        <v>photobooks</v>
      </c>
      <c r="S1807" s="28">
        <f t="shared" si="312"/>
        <v>42247.595578703702</v>
      </c>
      <c r="T1807" s="28">
        <f t="shared" si="313"/>
        <v>42279.541666666664</v>
      </c>
      <c r="U1807">
        <f t="shared" si="314"/>
        <v>2015</v>
      </c>
      <c r="V1807" s="15">
        <f t="shared" si="315"/>
        <v>42247</v>
      </c>
      <c r="W1807" s="15">
        <f t="shared" si="316"/>
        <v>42279</v>
      </c>
      <c r="X1807" s="15">
        <v>42247</v>
      </c>
      <c r="Y1807" s="15">
        <v>42279</v>
      </c>
      <c r="Z1807" t="str">
        <f t="shared" si="317"/>
        <v>August</v>
      </c>
      <c r="AA1807" t="str">
        <f t="shared" si="318"/>
        <v>October</v>
      </c>
    </row>
    <row r="1808" spans="1:27" ht="45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14" t="s">
        <v>8221</v>
      </c>
      <c r="G1808" t="s">
        <v>8225</v>
      </c>
      <c r="H1808" t="s">
        <v>8247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308"/>
        <v>2.9550000000000001</v>
      </c>
      <c r="P1808" s="6">
        <f t="shared" si="309"/>
        <v>73.875</v>
      </c>
      <c r="Q1808" t="str">
        <f t="shared" si="310"/>
        <v>photography</v>
      </c>
      <c r="R1808" t="str">
        <f t="shared" si="311"/>
        <v>photobooks</v>
      </c>
      <c r="S1808" s="28">
        <f t="shared" si="312"/>
        <v>41877.429965277777</v>
      </c>
      <c r="T1808" s="28">
        <f t="shared" si="313"/>
        <v>41912.429965277777</v>
      </c>
      <c r="U1808">
        <f t="shared" si="314"/>
        <v>2014</v>
      </c>
      <c r="V1808" s="15">
        <f t="shared" si="315"/>
        <v>41877</v>
      </c>
      <c r="W1808" s="15">
        <f t="shared" si="316"/>
        <v>41912</v>
      </c>
      <c r="X1808" s="15">
        <v>41877</v>
      </c>
      <c r="Y1808" s="15">
        <v>41912</v>
      </c>
      <c r="Z1808" t="str">
        <f t="shared" si="317"/>
        <v>August</v>
      </c>
      <c r="AA1808" t="str">
        <f t="shared" si="318"/>
        <v>September</v>
      </c>
    </row>
    <row r="1809" spans="1:27" ht="30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14" t="s">
        <v>8221</v>
      </c>
      <c r="G1809" t="s">
        <v>8224</v>
      </c>
      <c r="H1809" t="s">
        <v>8246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308"/>
        <v>11.06</v>
      </c>
      <c r="P1809" s="6">
        <f t="shared" si="309"/>
        <v>69.125</v>
      </c>
      <c r="Q1809" t="str">
        <f t="shared" si="310"/>
        <v>photography</v>
      </c>
      <c r="R1809" t="str">
        <f t="shared" si="311"/>
        <v>photobooks</v>
      </c>
      <c r="S1809" s="28">
        <f t="shared" si="312"/>
        <v>41879.860104166662</v>
      </c>
      <c r="T1809" s="28">
        <f t="shared" si="313"/>
        <v>41909.860104166662</v>
      </c>
      <c r="U1809">
        <f t="shared" si="314"/>
        <v>2014</v>
      </c>
      <c r="V1809" s="15">
        <f t="shared" si="315"/>
        <v>41879</v>
      </c>
      <c r="W1809" s="15">
        <f t="shared" si="316"/>
        <v>41909</v>
      </c>
      <c r="X1809" s="15">
        <v>41879</v>
      </c>
      <c r="Y1809" s="15">
        <v>41909</v>
      </c>
      <c r="Z1809" t="str">
        <f t="shared" si="317"/>
        <v>August</v>
      </c>
      <c r="AA1809" t="str">
        <f t="shared" si="318"/>
        <v>September</v>
      </c>
    </row>
    <row r="1810" spans="1:27" ht="45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14" t="s">
        <v>8221</v>
      </c>
      <c r="G1810" t="s">
        <v>8224</v>
      </c>
      <c r="H1810" t="s">
        <v>8246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308"/>
        <v>41.407142857142858</v>
      </c>
      <c r="P1810" s="6">
        <f t="shared" si="309"/>
        <v>120.77083333333333</v>
      </c>
      <c r="Q1810" t="str">
        <f t="shared" si="310"/>
        <v>photography</v>
      </c>
      <c r="R1810" t="str">
        <f t="shared" si="311"/>
        <v>photobooks</v>
      </c>
      <c r="S1810" s="28">
        <f t="shared" si="312"/>
        <v>42742.472569444442</v>
      </c>
      <c r="T1810" s="28">
        <f t="shared" si="313"/>
        <v>42777.472569444442</v>
      </c>
      <c r="U1810">
        <f t="shared" si="314"/>
        <v>2017</v>
      </c>
      <c r="V1810" s="15">
        <f t="shared" si="315"/>
        <v>42742</v>
      </c>
      <c r="W1810" s="15">
        <f t="shared" si="316"/>
        <v>42777</v>
      </c>
      <c r="X1810" s="15">
        <v>42742</v>
      </c>
      <c r="Y1810" s="15">
        <v>42777</v>
      </c>
      <c r="Z1810" t="str">
        <f t="shared" si="317"/>
        <v>January</v>
      </c>
      <c r="AA1810" t="str">
        <f t="shared" si="318"/>
        <v>February</v>
      </c>
    </row>
    <row r="1811" spans="1:27" ht="45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14" t="s">
        <v>8221</v>
      </c>
      <c r="G1811" t="s">
        <v>8229</v>
      </c>
      <c r="H1811" t="s">
        <v>8251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308"/>
        <v>10.857142857142858</v>
      </c>
      <c r="P1811" s="6">
        <f t="shared" si="309"/>
        <v>42.222222222222221</v>
      </c>
      <c r="Q1811" t="str">
        <f t="shared" si="310"/>
        <v>photography</v>
      </c>
      <c r="R1811" t="str">
        <f t="shared" si="311"/>
        <v>photobooks</v>
      </c>
      <c r="S1811" s="28">
        <f t="shared" si="312"/>
        <v>42029.699525462966</v>
      </c>
      <c r="T1811" s="28">
        <f t="shared" si="313"/>
        <v>42064.699525462966</v>
      </c>
      <c r="U1811">
        <f t="shared" si="314"/>
        <v>2015</v>
      </c>
      <c r="V1811" s="15">
        <f t="shared" si="315"/>
        <v>42029</v>
      </c>
      <c r="W1811" s="15">
        <f t="shared" si="316"/>
        <v>42064</v>
      </c>
      <c r="X1811" s="15">
        <v>42029</v>
      </c>
      <c r="Y1811" s="15">
        <v>42064</v>
      </c>
      <c r="Z1811" t="str">
        <f t="shared" si="317"/>
        <v>January</v>
      </c>
      <c r="AA1811" t="str">
        <f t="shared" si="318"/>
        <v>March</v>
      </c>
    </row>
    <row r="1812" spans="1:27" ht="45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14" t="s">
        <v>8221</v>
      </c>
      <c r="G1812" t="s">
        <v>8224</v>
      </c>
      <c r="H1812" t="s">
        <v>8246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308"/>
        <v>3.3333333333333335</v>
      </c>
      <c r="P1812" s="6">
        <f t="shared" si="309"/>
        <v>7.5</v>
      </c>
      <c r="Q1812" t="str">
        <f t="shared" si="310"/>
        <v>photography</v>
      </c>
      <c r="R1812" t="str">
        <f t="shared" si="311"/>
        <v>photobooks</v>
      </c>
      <c r="S1812" s="28">
        <f t="shared" si="312"/>
        <v>41860.701689814814</v>
      </c>
      <c r="T1812" s="28">
        <f t="shared" si="313"/>
        <v>41872.701689814814</v>
      </c>
      <c r="U1812">
        <f t="shared" si="314"/>
        <v>2014</v>
      </c>
      <c r="V1812" s="15">
        <f t="shared" si="315"/>
        <v>41860</v>
      </c>
      <c r="W1812" s="15">
        <f t="shared" si="316"/>
        <v>41872</v>
      </c>
      <c r="X1812" s="15">
        <v>41860</v>
      </c>
      <c r="Y1812" s="15">
        <v>41872</v>
      </c>
      <c r="Z1812" t="str">
        <f t="shared" si="317"/>
        <v>August</v>
      </c>
      <c r="AA1812" t="str">
        <f t="shared" si="318"/>
        <v>August</v>
      </c>
    </row>
    <row r="1813" spans="1:27" ht="30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14" t="s">
        <v>8221</v>
      </c>
      <c r="G1813" t="s">
        <v>8224</v>
      </c>
      <c r="H1813" t="s">
        <v>8246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308"/>
        <v>7.407407407407407E-2</v>
      </c>
      <c r="P1813" s="6">
        <f t="shared" si="309"/>
        <v>1.5384615384615385</v>
      </c>
      <c r="Q1813" t="str">
        <f t="shared" si="310"/>
        <v>photography</v>
      </c>
      <c r="R1813" t="str">
        <f t="shared" si="311"/>
        <v>photobooks</v>
      </c>
      <c r="S1813" s="28">
        <f t="shared" si="312"/>
        <v>41876.225347222222</v>
      </c>
      <c r="T1813" s="28">
        <f t="shared" si="313"/>
        <v>41935.958333333328</v>
      </c>
      <c r="U1813">
        <f t="shared" si="314"/>
        <v>2014</v>
      </c>
      <c r="V1813" s="15">
        <f t="shared" si="315"/>
        <v>41876</v>
      </c>
      <c r="W1813" s="15">
        <f t="shared" si="316"/>
        <v>41935</v>
      </c>
      <c r="X1813" s="15">
        <v>41876</v>
      </c>
      <c r="Y1813" s="15">
        <v>41935</v>
      </c>
      <c r="Z1813" t="str">
        <f t="shared" si="317"/>
        <v>August</v>
      </c>
      <c r="AA1813" t="str">
        <f t="shared" si="318"/>
        <v>October</v>
      </c>
    </row>
    <row r="1814" spans="1:27" ht="45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14" t="s">
        <v>8221</v>
      </c>
      <c r="G1814" t="s">
        <v>8225</v>
      </c>
      <c r="H1814" t="s">
        <v>8247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308"/>
        <v>13.307692307692307</v>
      </c>
      <c r="P1814" s="6">
        <f t="shared" si="309"/>
        <v>37.608695652173914</v>
      </c>
      <c r="Q1814" t="str">
        <f t="shared" si="310"/>
        <v>photography</v>
      </c>
      <c r="R1814" t="str">
        <f t="shared" si="311"/>
        <v>photobooks</v>
      </c>
      <c r="S1814" s="28">
        <f t="shared" si="312"/>
        <v>42524.110370370363</v>
      </c>
      <c r="T1814" s="28">
        <f t="shared" si="313"/>
        <v>42554.110370370363</v>
      </c>
      <c r="U1814">
        <f t="shared" si="314"/>
        <v>2016</v>
      </c>
      <c r="V1814" s="15">
        <f t="shared" si="315"/>
        <v>42524</v>
      </c>
      <c r="W1814" s="15">
        <f t="shared" si="316"/>
        <v>42554</v>
      </c>
      <c r="X1814" s="15">
        <v>42524</v>
      </c>
      <c r="Y1814" s="15">
        <v>42554</v>
      </c>
      <c r="Z1814" t="str">
        <f t="shared" si="317"/>
        <v>June</v>
      </c>
      <c r="AA1814" t="str">
        <f t="shared" si="318"/>
        <v>July</v>
      </c>
    </row>
    <row r="1815" spans="1:27" ht="45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14" t="s">
        <v>8221</v>
      </c>
      <c r="G1815" t="s">
        <v>8225</v>
      </c>
      <c r="H1815" t="s">
        <v>8247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308"/>
        <v>0</v>
      </c>
      <c r="P1815" s="6" t="e">
        <f t="shared" si="309"/>
        <v>#DIV/0!</v>
      </c>
      <c r="Q1815" t="str">
        <f t="shared" si="310"/>
        <v>photography</v>
      </c>
      <c r="R1815" t="str">
        <f t="shared" si="311"/>
        <v>photobooks</v>
      </c>
      <c r="S1815" s="28">
        <f t="shared" si="312"/>
        <v>41829.68069444444</v>
      </c>
      <c r="T1815" s="28">
        <f t="shared" si="313"/>
        <v>41859.68069444444</v>
      </c>
      <c r="U1815">
        <f t="shared" si="314"/>
        <v>2014</v>
      </c>
      <c r="V1815" s="15">
        <f t="shared" si="315"/>
        <v>41829</v>
      </c>
      <c r="W1815" s="15">
        <f t="shared" si="316"/>
        <v>41859</v>
      </c>
      <c r="X1815" s="15">
        <v>41829</v>
      </c>
      <c r="Y1815" s="15">
        <v>41859</v>
      </c>
      <c r="Z1815" t="str">
        <f t="shared" si="317"/>
        <v>July</v>
      </c>
      <c r="AA1815" t="str">
        <f t="shared" si="318"/>
        <v>August</v>
      </c>
    </row>
    <row r="1816" spans="1:27" ht="45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14" t="s">
        <v>8221</v>
      </c>
      <c r="G1816" t="s">
        <v>8225</v>
      </c>
      <c r="H1816" t="s">
        <v>8247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308"/>
        <v>49.183333333333337</v>
      </c>
      <c r="P1816" s="6">
        <f t="shared" si="309"/>
        <v>42.157142857142858</v>
      </c>
      <c r="Q1816" t="str">
        <f t="shared" si="310"/>
        <v>photography</v>
      </c>
      <c r="R1816" t="str">
        <f t="shared" si="311"/>
        <v>photobooks</v>
      </c>
      <c r="S1816" s="28">
        <f t="shared" si="312"/>
        <v>42033.105740740742</v>
      </c>
      <c r="T1816" s="28">
        <f t="shared" si="313"/>
        <v>42063.105740740742</v>
      </c>
      <c r="U1816">
        <f t="shared" si="314"/>
        <v>2015</v>
      </c>
      <c r="V1816" s="15">
        <f t="shared" si="315"/>
        <v>42033</v>
      </c>
      <c r="W1816" s="15">
        <f t="shared" si="316"/>
        <v>42063</v>
      </c>
      <c r="X1816" s="15">
        <v>42033</v>
      </c>
      <c r="Y1816" s="15">
        <v>42063</v>
      </c>
      <c r="Z1816" t="str">
        <f t="shared" si="317"/>
        <v>January</v>
      </c>
      <c r="AA1816" t="str">
        <f t="shared" si="318"/>
        <v>February</v>
      </c>
    </row>
    <row r="1817" spans="1:27" ht="45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14" t="s">
        <v>8221</v>
      </c>
      <c r="G1817" t="s">
        <v>8224</v>
      </c>
      <c r="H1817" t="s">
        <v>8246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308"/>
        <v>0</v>
      </c>
      <c r="P1817" s="6" t="e">
        <f t="shared" si="309"/>
        <v>#DIV/0!</v>
      </c>
      <c r="Q1817" t="str">
        <f t="shared" si="310"/>
        <v>photography</v>
      </c>
      <c r="R1817" t="str">
        <f t="shared" si="311"/>
        <v>photobooks</v>
      </c>
      <c r="S1817" s="28">
        <f t="shared" si="312"/>
        <v>42172.698344907403</v>
      </c>
      <c r="T1817" s="28">
        <f t="shared" si="313"/>
        <v>42186.698344907403</v>
      </c>
      <c r="U1817">
        <f t="shared" si="314"/>
        <v>2015</v>
      </c>
      <c r="V1817" s="15">
        <f t="shared" si="315"/>
        <v>42172</v>
      </c>
      <c r="W1817" s="15">
        <f t="shared" si="316"/>
        <v>42186</v>
      </c>
      <c r="X1817" s="15">
        <v>42172</v>
      </c>
      <c r="Y1817" s="15">
        <v>42186</v>
      </c>
      <c r="Z1817" t="str">
        <f t="shared" si="317"/>
        <v>June</v>
      </c>
      <c r="AA1817" t="str">
        <f t="shared" si="318"/>
        <v>July</v>
      </c>
    </row>
    <row r="1818" spans="1:27" ht="45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14" t="s">
        <v>8221</v>
      </c>
      <c r="G1818" t="s">
        <v>8240</v>
      </c>
      <c r="H1818" t="s">
        <v>8257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308"/>
        <v>2.036</v>
      </c>
      <c r="P1818" s="6">
        <f t="shared" si="309"/>
        <v>84.833333333333329</v>
      </c>
      <c r="Q1818" t="str">
        <f t="shared" si="310"/>
        <v>photography</v>
      </c>
      <c r="R1818" t="str">
        <f t="shared" si="311"/>
        <v>photobooks</v>
      </c>
      <c r="S1818" s="28">
        <f t="shared" si="312"/>
        <v>42548.667858796289</v>
      </c>
      <c r="T1818" s="28">
        <f t="shared" si="313"/>
        <v>42576.583333333336</v>
      </c>
      <c r="U1818">
        <f t="shared" si="314"/>
        <v>2016</v>
      </c>
      <c r="V1818" s="15">
        <f t="shared" si="315"/>
        <v>42548</v>
      </c>
      <c r="W1818" s="15">
        <f t="shared" si="316"/>
        <v>42576</v>
      </c>
      <c r="X1818" s="15">
        <v>42548</v>
      </c>
      <c r="Y1818" s="15">
        <v>42576</v>
      </c>
      <c r="Z1818" t="str">
        <f t="shared" si="317"/>
        <v>June</v>
      </c>
      <c r="AA1818" t="str">
        <f t="shared" si="318"/>
        <v>July</v>
      </c>
    </row>
    <row r="1819" spans="1:27" ht="30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14" t="s">
        <v>8221</v>
      </c>
      <c r="G1819" t="s">
        <v>8224</v>
      </c>
      <c r="H1819" t="s">
        <v>8246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308"/>
        <v>52.327777777777776</v>
      </c>
      <c r="P1819" s="6">
        <f t="shared" si="309"/>
        <v>94.19</v>
      </c>
      <c r="Q1819" t="str">
        <f t="shared" si="310"/>
        <v>photography</v>
      </c>
      <c r="R1819" t="str">
        <f t="shared" si="311"/>
        <v>photobooks</v>
      </c>
      <c r="S1819" s="28">
        <f t="shared" si="312"/>
        <v>42705.453784722216</v>
      </c>
      <c r="T1819" s="28">
        <f t="shared" si="313"/>
        <v>42765.082638888889</v>
      </c>
      <c r="U1819">
        <f t="shared" si="314"/>
        <v>2016</v>
      </c>
      <c r="V1819" s="15">
        <f t="shared" si="315"/>
        <v>42705</v>
      </c>
      <c r="W1819" s="15">
        <f t="shared" si="316"/>
        <v>42765</v>
      </c>
      <c r="X1819" s="15">
        <v>42705</v>
      </c>
      <c r="Y1819" s="15">
        <v>42765</v>
      </c>
      <c r="Z1819" t="str">
        <f t="shared" si="317"/>
        <v>December</v>
      </c>
      <c r="AA1819" t="str">
        <f t="shared" si="318"/>
        <v>January</v>
      </c>
    </row>
    <row r="1820" spans="1:27" ht="3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14" t="s">
        <v>8221</v>
      </c>
      <c r="G1820" t="s">
        <v>8224</v>
      </c>
      <c r="H1820" t="s">
        <v>8246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308"/>
        <v>0</v>
      </c>
      <c r="P1820" s="6" t="e">
        <f t="shared" si="309"/>
        <v>#DIV/0!</v>
      </c>
      <c r="Q1820" t="str">
        <f t="shared" si="310"/>
        <v>photography</v>
      </c>
      <c r="R1820" t="str">
        <f t="shared" si="311"/>
        <v>photobooks</v>
      </c>
      <c r="S1820" s="28">
        <f t="shared" si="312"/>
        <v>42067.026041666664</v>
      </c>
      <c r="T1820" s="28">
        <f t="shared" si="313"/>
        <v>42096.984374999993</v>
      </c>
      <c r="U1820">
        <f t="shared" si="314"/>
        <v>2015</v>
      </c>
      <c r="V1820" s="15">
        <f t="shared" si="315"/>
        <v>42067</v>
      </c>
      <c r="W1820" s="15">
        <f t="shared" si="316"/>
        <v>42096</v>
      </c>
      <c r="X1820" s="15">
        <v>42067</v>
      </c>
      <c r="Y1820" s="15">
        <v>42096</v>
      </c>
      <c r="Z1820" t="str">
        <f t="shared" si="317"/>
        <v>March</v>
      </c>
      <c r="AA1820" t="str">
        <f t="shared" si="318"/>
        <v>April</v>
      </c>
    </row>
    <row r="1821" spans="1:27" ht="45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14" t="s">
        <v>8221</v>
      </c>
      <c r="G1821" t="s">
        <v>8224</v>
      </c>
      <c r="H1821" t="s">
        <v>8246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308"/>
        <v>2.083333333333333</v>
      </c>
      <c r="P1821" s="6">
        <f t="shared" si="309"/>
        <v>6.25</v>
      </c>
      <c r="Q1821" t="str">
        <f t="shared" si="310"/>
        <v>photography</v>
      </c>
      <c r="R1821" t="str">
        <f t="shared" si="311"/>
        <v>photobooks</v>
      </c>
      <c r="S1821" s="28">
        <f t="shared" si="312"/>
        <v>41820.543935185182</v>
      </c>
      <c r="T1821" s="28">
        <f t="shared" si="313"/>
        <v>41850.543935185182</v>
      </c>
      <c r="U1821">
        <f t="shared" si="314"/>
        <v>2014</v>
      </c>
      <c r="V1821" s="15">
        <f t="shared" si="315"/>
        <v>41820</v>
      </c>
      <c r="W1821" s="15">
        <f t="shared" si="316"/>
        <v>41850</v>
      </c>
      <c r="X1821" s="15">
        <v>41820</v>
      </c>
      <c r="Y1821" s="15">
        <v>41850</v>
      </c>
      <c r="Z1821" t="str">
        <f t="shared" si="317"/>
        <v>June</v>
      </c>
      <c r="AA1821" t="str">
        <f t="shared" si="318"/>
        <v>July</v>
      </c>
    </row>
    <row r="1822" spans="1:27" ht="4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14" t="s">
        <v>8221</v>
      </c>
      <c r="G1822" t="s">
        <v>8224</v>
      </c>
      <c r="H1822" t="s">
        <v>8246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308"/>
        <v>6.565384615384616</v>
      </c>
      <c r="P1822" s="6">
        <f t="shared" si="309"/>
        <v>213.375</v>
      </c>
      <c r="Q1822" t="str">
        <f t="shared" si="310"/>
        <v>photography</v>
      </c>
      <c r="R1822" t="str">
        <f t="shared" si="311"/>
        <v>photobooks</v>
      </c>
      <c r="S1822" s="28">
        <f t="shared" si="312"/>
        <v>42064.876041666663</v>
      </c>
      <c r="T1822" s="28">
        <f t="shared" si="313"/>
        <v>42094.834374999999</v>
      </c>
      <c r="U1822">
        <f t="shared" si="314"/>
        <v>2015</v>
      </c>
      <c r="V1822" s="15">
        <f t="shared" si="315"/>
        <v>42064</v>
      </c>
      <c r="W1822" s="15">
        <f t="shared" si="316"/>
        <v>42094</v>
      </c>
      <c r="X1822" s="15">
        <v>42064</v>
      </c>
      <c r="Y1822" s="15">
        <v>42094</v>
      </c>
      <c r="Z1822" t="str">
        <f t="shared" si="317"/>
        <v>March</v>
      </c>
      <c r="AA1822" t="str">
        <f t="shared" si="318"/>
        <v>March</v>
      </c>
    </row>
    <row r="1823" spans="1:27" ht="45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14" t="s">
        <v>8219</v>
      </c>
      <c r="G1823" t="s">
        <v>8224</v>
      </c>
      <c r="H1823" t="s">
        <v>8246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308"/>
        <v>134.88999999999999</v>
      </c>
      <c r="P1823" s="6">
        <f t="shared" si="309"/>
        <v>59.162280701754383</v>
      </c>
      <c r="Q1823" t="str">
        <f t="shared" si="310"/>
        <v>music</v>
      </c>
      <c r="R1823" t="str">
        <f t="shared" si="311"/>
        <v>rock</v>
      </c>
      <c r="S1823" s="28">
        <f t="shared" si="312"/>
        <v>40926.110729166663</v>
      </c>
      <c r="T1823" s="28">
        <f t="shared" si="313"/>
        <v>40971.110729166663</v>
      </c>
      <c r="U1823">
        <f t="shared" si="314"/>
        <v>2012</v>
      </c>
      <c r="V1823" s="15">
        <f t="shared" si="315"/>
        <v>40926</v>
      </c>
      <c r="W1823" s="15">
        <f t="shared" si="316"/>
        <v>40971</v>
      </c>
      <c r="X1823" s="15">
        <v>40926</v>
      </c>
      <c r="Y1823" s="15">
        <v>40971</v>
      </c>
      <c r="Z1823" t="str">
        <f t="shared" si="317"/>
        <v>January</v>
      </c>
      <c r="AA1823" t="str">
        <f t="shared" si="318"/>
        <v>March</v>
      </c>
    </row>
    <row r="1824" spans="1:27" ht="30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14" t="s">
        <v>8219</v>
      </c>
      <c r="G1824" t="s">
        <v>8229</v>
      </c>
      <c r="H1824" t="s">
        <v>8251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308"/>
        <v>100</v>
      </c>
      <c r="P1824" s="6">
        <f t="shared" si="309"/>
        <v>27.272727272727273</v>
      </c>
      <c r="Q1824" t="str">
        <f t="shared" si="310"/>
        <v>music</v>
      </c>
      <c r="R1824" t="str">
        <f t="shared" si="311"/>
        <v>rock</v>
      </c>
      <c r="S1824" s="28">
        <f t="shared" si="312"/>
        <v>41634.588680555556</v>
      </c>
      <c r="T1824" s="28">
        <f t="shared" si="313"/>
        <v>41670.584027777775</v>
      </c>
      <c r="U1824">
        <f t="shared" si="314"/>
        <v>2013</v>
      </c>
      <c r="V1824" s="15">
        <f t="shared" si="315"/>
        <v>41634</v>
      </c>
      <c r="W1824" s="15">
        <f t="shared" si="316"/>
        <v>41670</v>
      </c>
      <c r="X1824" s="15">
        <v>41634</v>
      </c>
      <c r="Y1824" s="15">
        <v>41670</v>
      </c>
      <c r="Z1824" t="str">
        <f t="shared" si="317"/>
        <v>December</v>
      </c>
      <c r="AA1824" t="str">
        <f t="shared" si="318"/>
        <v>January</v>
      </c>
    </row>
    <row r="1825" spans="1:27" ht="45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14" t="s">
        <v>8219</v>
      </c>
      <c r="G1825" t="s">
        <v>8224</v>
      </c>
      <c r="H1825" t="s">
        <v>8246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308"/>
        <v>115.85714285714286</v>
      </c>
      <c r="P1825" s="6">
        <f t="shared" si="309"/>
        <v>24.575757575757574</v>
      </c>
      <c r="Q1825" t="str">
        <f t="shared" si="310"/>
        <v>music</v>
      </c>
      <c r="R1825" t="str">
        <f t="shared" si="311"/>
        <v>rock</v>
      </c>
      <c r="S1825" s="28">
        <f t="shared" si="312"/>
        <v>41176.47657407407</v>
      </c>
      <c r="T1825" s="28">
        <f t="shared" si="313"/>
        <v>41206.47657407407</v>
      </c>
      <c r="U1825">
        <f t="shared" si="314"/>
        <v>2012</v>
      </c>
      <c r="V1825" s="15">
        <f t="shared" si="315"/>
        <v>41176</v>
      </c>
      <c r="W1825" s="15">
        <f t="shared" si="316"/>
        <v>41206</v>
      </c>
      <c r="X1825" s="15">
        <v>41176</v>
      </c>
      <c r="Y1825" s="15">
        <v>41206</v>
      </c>
      <c r="Z1825" t="str">
        <f t="shared" si="317"/>
        <v>September</v>
      </c>
      <c r="AA1825" t="str">
        <f t="shared" si="318"/>
        <v>October</v>
      </c>
    </row>
    <row r="1826" spans="1:27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14" t="s">
        <v>8219</v>
      </c>
      <c r="G1826" t="s">
        <v>8224</v>
      </c>
      <c r="H1826" t="s">
        <v>8246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308"/>
        <v>100.06666666666666</v>
      </c>
      <c r="P1826" s="6">
        <f t="shared" si="309"/>
        <v>75.05</v>
      </c>
      <c r="Q1826" t="str">
        <f t="shared" si="310"/>
        <v>music</v>
      </c>
      <c r="R1826" t="str">
        <f t="shared" si="311"/>
        <v>rock</v>
      </c>
      <c r="S1826" s="28">
        <f t="shared" si="312"/>
        <v>41626.707951388882</v>
      </c>
      <c r="T1826" s="28">
        <f t="shared" si="313"/>
        <v>41646.880555555552</v>
      </c>
      <c r="U1826">
        <f t="shared" si="314"/>
        <v>2013</v>
      </c>
      <c r="V1826" s="15">
        <f t="shared" si="315"/>
        <v>41626</v>
      </c>
      <c r="W1826" s="15">
        <f t="shared" si="316"/>
        <v>41646</v>
      </c>
      <c r="X1826" s="15">
        <v>41626</v>
      </c>
      <c r="Y1826" s="15">
        <v>41646</v>
      </c>
      <c r="Z1826" t="str">
        <f t="shared" si="317"/>
        <v>December</v>
      </c>
      <c r="AA1826" t="str">
        <f t="shared" si="318"/>
        <v>January</v>
      </c>
    </row>
    <row r="1827" spans="1:27" ht="45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14" t="s">
        <v>8219</v>
      </c>
      <c r="G1827" t="s">
        <v>8224</v>
      </c>
      <c r="H1827" t="s">
        <v>8246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308"/>
        <v>105.05</v>
      </c>
      <c r="P1827" s="6">
        <f t="shared" si="309"/>
        <v>42.02</v>
      </c>
      <c r="Q1827" t="str">
        <f t="shared" si="310"/>
        <v>music</v>
      </c>
      <c r="R1827" t="str">
        <f t="shared" si="311"/>
        <v>rock</v>
      </c>
      <c r="S1827" s="28">
        <f t="shared" si="312"/>
        <v>41443.626192129625</v>
      </c>
      <c r="T1827" s="28">
        <f t="shared" si="313"/>
        <v>41466.626192129625</v>
      </c>
      <c r="U1827">
        <f t="shared" si="314"/>
        <v>2013</v>
      </c>
      <c r="V1827" s="15">
        <f t="shared" si="315"/>
        <v>41443</v>
      </c>
      <c r="W1827" s="15">
        <f t="shared" si="316"/>
        <v>41466</v>
      </c>
      <c r="X1827" s="15">
        <v>41443</v>
      </c>
      <c r="Y1827" s="15">
        <v>41466</v>
      </c>
      <c r="Z1827" t="str">
        <f t="shared" si="317"/>
        <v>June</v>
      </c>
      <c r="AA1827" t="str">
        <f t="shared" si="318"/>
        <v>July</v>
      </c>
    </row>
    <row r="1828" spans="1:27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14" t="s">
        <v>8219</v>
      </c>
      <c r="G1828" t="s">
        <v>8224</v>
      </c>
      <c r="H1828" t="s">
        <v>8246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308"/>
        <v>101</v>
      </c>
      <c r="P1828" s="6">
        <f t="shared" si="309"/>
        <v>53.157894736842103</v>
      </c>
      <c r="Q1828" t="str">
        <f t="shared" si="310"/>
        <v>music</v>
      </c>
      <c r="R1828" t="str">
        <f t="shared" si="311"/>
        <v>rock</v>
      </c>
      <c r="S1828" s="28">
        <f t="shared" si="312"/>
        <v>41657.715474537035</v>
      </c>
      <c r="T1828" s="28">
        <f t="shared" si="313"/>
        <v>41687.715474537035</v>
      </c>
      <c r="U1828">
        <f t="shared" si="314"/>
        <v>2014</v>
      </c>
      <c r="V1828" s="15">
        <f t="shared" si="315"/>
        <v>41657</v>
      </c>
      <c r="W1828" s="15">
        <f t="shared" si="316"/>
        <v>41687</v>
      </c>
      <c r="X1828" s="15">
        <v>41657</v>
      </c>
      <c r="Y1828" s="15">
        <v>41687</v>
      </c>
      <c r="Z1828" t="str">
        <f t="shared" si="317"/>
        <v>January</v>
      </c>
      <c r="AA1828" t="str">
        <f t="shared" si="318"/>
        <v>February</v>
      </c>
    </row>
    <row r="1829" spans="1:27" ht="45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14" t="s">
        <v>8219</v>
      </c>
      <c r="G1829" t="s">
        <v>8224</v>
      </c>
      <c r="H1829" t="s">
        <v>8246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308"/>
        <v>100.66250000000001</v>
      </c>
      <c r="P1829" s="6">
        <f t="shared" si="309"/>
        <v>83.885416666666671</v>
      </c>
      <c r="Q1829" t="str">
        <f t="shared" si="310"/>
        <v>music</v>
      </c>
      <c r="R1829" t="str">
        <f t="shared" si="311"/>
        <v>rock</v>
      </c>
      <c r="S1829" s="28">
        <f t="shared" si="312"/>
        <v>40555.117604166662</v>
      </c>
      <c r="T1829" s="28">
        <f t="shared" si="313"/>
        <v>40605.117604166662</v>
      </c>
      <c r="U1829">
        <f t="shared" si="314"/>
        <v>2011</v>
      </c>
      <c r="V1829" s="15">
        <f t="shared" si="315"/>
        <v>40555</v>
      </c>
      <c r="W1829" s="15">
        <f t="shared" si="316"/>
        <v>40605</v>
      </c>
      <c r="X1829" s="15">
        <v>40555</v>
      </c>
      <c r="Y1829" s="15">
        <v>40605</v>
      </c>
      <c r="Z1829" t="str">
        <f t="shared" si="317"/>
        <v>January</v>
      </c>
      <c r="AA1829" t="str">
        <f t="shared" si="318"/>
        <v>March</v>
      </c>
    </row>
    <row r="1830" spans="1:27" ht="45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14" t="s">
        <v>8219</v>
      </c>
      <c r="G1830" t="s">
        <v>8224</v>
      </c>
      <c r="H1830" t="s">
        <v>8246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308"/>
        <v>100.16000000000001</v>
      </c>
      <c r="P1830" s="6">
        <f t="shared" si="309"/>
        <v>417.33333333333331</v>
      </c>
      <c r="Q1830" t="str">
        <f t="shared" si="310"/>
        <v>music</v>
      </c>
      <c r="R1830" t="str">
        <f t="shared" si="311"/>
        <v>rock</v>
      </c>
      <c r="S1830" s="28">
        <f t="shared" si="312"/>
        <v>41736.691319444442</v>
      </c>
      <c r="T1830" s="28">
        <f t="shared" si="313"/>
        <v>41768.708333333328</v>
      </c>
      <c r="U1830">
        <f t="shared" si="314"/>
        <v>2014</v>
      </c>
      <c r="V1830" s="15">
        <f t="shared" si="315"/>
        <v>41736</v>
      </c>
      <c r="W1830" s="15">
        <f t="shared" si="316"/>
        <v>41768</v>
      </c>
      <c r="X1830" s="15">
        <v>41736</v>
      </c>
      <c r="Y1830" s="15">
        <v>41768</v>
      </c>
      <c r="Z1830" t="str">
        <f t="shared" si="317"/>
        <v>April</v>
      </c>
      <c r="AA1830" t="str">
        <f t="shared" si="318"/>
        <v>May</v>
      </c>
    </row>
    <row r="1831" spans="1:27" ht="45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14" t="s">
        <v>8219</v>
      </c>
      <c r="G1831" t="s">
        <v>8224</v>
      </c>
      <c r="H1831" t="s">
        <v>8246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308"/>
        <v>166.68333333333334</v>
      </c>
      <c r="P1831" s="6">
        <f t="shared" si="309"/>
        <v>75.765151515151516</v>
      </c>
      <c r="Q1831" t="str">
        <f t="shared" si="310"/>
        <v>music</v>
      </c>
      <c r="R1831" t="str">
        <f t="shared" si="311"/>
        <v>rock</v>
      </c>
      <c r="S1831" s="28">
        <f t="shared" si="312"/>
        <v>40515.879293981481</v>
      </c>
      <c r="T1831" s="28">
        <f t="shared" si="313"/>
        <v>40564.708333333328</v>
      </c>
      <c r="U1831">
        <f t="shared" si="314"/>
        <v>2010</v>
      </c>
      <c r="V1831" s="15">
        <f t="shared" si="315"/>
        <v>40515</v>
      </c>
      <c r="W1831" s="15">
        <f t="shared" si="316"/>
        <v>40564</v>
      </c>
      <c r="X1831" s="15">
        <v>40515</v>
      </c>
      <c r="Y1831" s="15">
        <v>40564</v>
      </c>
      <c r="Z1831" t="str">
        <f t="shared" si="317"/>
        <v>December</v>
      </c>
      <c r="AA1831" t="str">
        <f t="shared" si="318"/>
        <v>January</v>
      </c>
    </row>
    <row r="1832" spans="1:27" ht="45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14" t="s">
        <v>8219</v>
      </c>
      <c r="G1832" t="s">
        <v>8224</v>
      </c>
      <c r="H1832" t="s">
        <v>8246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308"/>
        <v>101.53333333333335</v>
      </c>
      <c r="P1832" s="6">
        <f t="shared" si="309"/>
        <v>67.389380530973455</v>
      </c>
      <c r="Q1832" t="str">
        <f t="shared" si="310"/>
        <v>music</v>
      </c>
      <c r="R1832" t="str">
        <f t="shared" si="311"/>
        <v>rock</v>
      </c>
      <c r="S1832" s="28">
        <f t="shared" si="312"/>
        <v>41664.475775462961</v>
      </c>
      <c r="T1832" s="28">
        <f t="shared" si="313"/>
        <v>41694.475775462961</v>
      </c>
      <c r="U1832">
        <f t="shared" si="314"/>
        <v>2014</v>
      </c>
      <c r="V1832" s="15">
        <f t="shared" si="315"/>
        <v>41664</v>
      </c>
      <c r="W1832" s="15">
        <f t="shared" si="316"/>
        <v>41694</v>
      </c>
      <c r="X1832" s="15">
        <v>41664</v>
      </c>
      <c r="Y1832" s="15">
        <v>41694</v>
      </c>
      <c r="Z1832" t="str">
        <f t="shared" si="317"/>
        <v>January</v>
      </c>
      <c r="AA1832" t="str">
        <f t="shared" si="318"/>
        <v>February</v>
      </c>
    </row>
    <row r="1833" spans="1:27" ht="45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14" t="s">
        <v>8219</v>
      </c>
      <c r="G1833" t="s">
        <v>8224</v>
      </c>
      <c r="H1833" t="s">
        <v>8246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308"/>
        <v>103</v>
      </c>
      <c r="P1833" s="6">
        <f t="shared" si="309"/>
        <v>73.571428571428569</v>
      </c>
      <c r="Q1833" t="str">
        <f t="shared" si="310"/>
        <v>music</v>
      </c>
      <c r="R1833" t="str">
        <f t="shared" si="311"/>
        <v>rock</v>
      </c>
      <c r="S1833" s="28">
        <f t="shared" si="312"/>
        <v>41026.787766203699</v>
      </c>
      <c r="T1833" s="28">
        <f t="shared" si="313"/>
        <v>41041.787766203699</v>
      </c>
      <c r="U1833">
        <f t="shared" si="314"/>
        <v>2012</v>
      </c>
      <c r="V1833" s="15">
        <f t="shared" si="315"/>
        <v>41026</v>
      </c>
      <c r="W1833" s="15">
        <f t="shared" si="316"/>
        <v>41041</v>
      </c>
      <c r="X1833" s="15">
        <v>41026</v>
      </c>
      <c r="Y1833" s="15">
        <v>41041</v>
      </c>
      <c r="Z1833" t="str">
        <f t="shared" si="317"/>
        <v>April</v>
      </c>
      <c r="AA1833" t="str">
        <f t="shared" si="318"/>
        <v>May</v>
      </c>
    </row>
    <row r="1834" spans="1:27" ht="45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14" t="s">
        <v>8219</v>
      </c>
      <c r="G1834" t="s">
        <v>8224</v>
      </c>
      <c r="H1834" t="s">
        <v>8246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308"/>
        <v>142.85714285714286</v>
      </c>
      <c r="P1834" s="6">
        <f t="shared" si="309"/>
        <v>25</v>
      </c>
      <c r="Q1834" t="str">
        <f t="shared" si="310"/>
        <v>music</v>
      </c>
      <c r="R1834" t="str">
        <f t="shared" si="311"/>
        <v>rock</v>
      </c>
      <c r="S1834" s="28">
        <f t="shared" si="312"/>
        <v>40576.331331018519</v>
      </c>
      <c r="T1834" s="28">
        <f t="shared" si="313"/>
        <v>40606.331331018519</v>
      </c>
      <c r="U1834">
        <f t="shared" si="314"/>
        <v>2011</v>
      </c>
      <c r="V1834" s="15">
        <f t="shared" si="315"/>
        <v>40576</v>
      </c>
      <c r="W1834" s="15">
        <f t="shared" si="316"/>
        <v>40606</v>
      </c>
      <c r="X1834" s="15">
        <v>40576</v>
      </c>
      <c r="Y1834" s="15">
        <v>40606</v>
      </c>
      <c r="Z1834" t="str">
        <f t="shared" si="317"/>
        <v>February</v>
      </c>
      <c r="AA1834" t="str">
        <f t="shared" si="318"/>
        <v>March</v>
      </c>
    </row>
    <row r="1835" spans="1:27" ht="45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14" t="s">
        <v>8219</v>
      </c>
      <c r="G1835" t="s">
        <v>8224</v>
      </c>
      <c r="H1835" t="s">
        <v>8246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308"/>
        <v>262.5</v>
      </c>
      <c r="P1835" s="6">
        <f t="shared" si="309"/>
        <v>42</v>
      </c>
      <c r="Q1835" t="str">
        <f t="shared" si="310"/>
        <v>music</v>
      </c>
      <c r="R1835" t="str">
        <f t="shared" si="311"/>
        <v>rock</v>
      </c>
      <c r="S1835" s="28">
        <f t="shared" si="312"/>
        <v>41302.835682870369</v>
      </c>
      <c r="T1835" s="28">
        <f t="shared" si="313"/>
        <v>41335.124305555553</v>
      </c>
      <c r="U1835">
        <f t="shared" si="314"/>
        <v>2013</v>
      </c>
      <c r="V1835" s="15">
        <f t="shared" si="315"/>
        <v>41302</v>
      </c>
      <c r="W1835" s="15">
        <f t="shared" si="316"/>
        <v>41335</v>
      </c>
      <c r="X1835" s="15">
        <v>41302</v>
      </c>
      <c r="Y1835" s="15">
        <v>41335</v>
      </c>
      <c r="Z1835" t="str">
        <f t="shared" si="317"/>
        <v>January</v>
      </c>
      <c r="AA1835" t="str">
        <f t="shared" si="318"/>
        <v>March</v>
      </c>
    </row>
    <row r="1836" spans="1:27" ht="3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14" t="s">
        <v>8219</v>
      </c>
      <c r="G1836" t="s">
        <v>8224</v>
      </c>
      <c r="H1836" t="s">
        <v>8246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308"/>
        <v>118.05000000000001</v>
      </c>
      <c r="P1836" s="6">
        <f t="shared" si="309"/>
        <v>131.16666666666666</v>
      </c>
      <c r="Q1836" t="str">
        <f t="shared" si="310"/>
        <v>music</v>
      </c>
      <c r="R1836" t="str">
        <f t="shared" si="311"/>
        <v>rock</v>
      </c>
      <c r="S1836" s="28">
        <f t="shared" si="312"/>
        <v>41988.755729166667</v>
      </c>
      <c r="T1836" s="28">
        <f t="shared" si="313"/>
        <v>42028.755729166667</v>
      </c>
      <c r="U1836">
        <f t="shared" si="314"/>
        <v>2014</v>
      </c>
      <c r="V1836" s="15">
        <f t="shared" si="315"/>
        <v>41988</v>
      </c>
      <c r="W1836" s="15">
        <f t="shared" si="316"/>
        <v>42028</v>
      </c>
      <c r="X1836" s="15">
        <v>41988</v>
      </c>
      <c r="Y1836" s="15">
        <v>42028</v>
      </c>
      <c r="Z1836" t="str">
        <f t="shared" si="317"/>
        <v>December</v>
      </c>
      <c r="AA1836" t="str">
        <f t="shared" si="318"/>
        <v>January</v>
      </c>
    </row>
    <row r="1837" spans="1:27" ht="60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14" t="s">
        <v>8219</v>
      </c>
      <c r="G1837" t="s">
        <v>8225</v>
      </c>
      <c r="H1837" t="s">
        <v>8247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308"/>
        <v>104</v>
      </c>
      <c r="P1837" s="6">
        <f t="shared" si="309"/>
        <v>47.272727272727273</v>
      </c>
      <c r="Q1837" t="str">
        <f t="shared" si="310"/>
        <v>music</v>
      </c>
      <c r="R1837" t="str">
        <f t="shared" si="311"/>
        <v>rock</v>
      </c>
      <c r="S1837" s="28">
        <f t="shared" si="312"/>
        <v>42430.49387731481</v>
      </c>
      <c r="T1837" s="28">
        <f t="shared" si="313"/>
        <v>42460.452210648145</v>
      </c>
      <c r="U1837">
        <f t="shared" si="314"/>
        <v>2016</v>
      </c>
      <c r="V1837" s="15">
        <f t="shared" si="315"/>
        <v>42430</v>
      </c>
      <c r="W1837" s="15">
        <f t="shared" si="316"/>
        <v>42460</v>
      </c>
      <c r="X1837" s="15">
        <v>42430</v>
      </c>
      <c r="Y1837" s="15">
        <v>42460</v>
      </c>
      <c r="Z1837" t="str">
        <f t="shared" si="317"/>
        <v>March</v>
      </c>
      <c r="AA1837" t="str">
        <f t="shared" si="318"/>
        <v>March</v>
      </c>
    </row>
    <row r="1838" spans="1:27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14" t="s">
        <v>8219</v>
      </c>
      <c r="G1838" t="s">
        <v>8224</v>
      </c>
      <c r="H1838" t="s">
        <v>8246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308"/>
        <v>200.34</v>
      </c>
      <c r="P1838" s="6">
        <f t="shared" si="309"/>
        <v>182.12727272727273</v>
      </c>
      <c r="Q1838" t="str">
        <f t="shared" si="310"/>
        <v>music</v>
      </c>
      <c r="R1838" t="str">
        <f t="shared" si="311"/>
        <v>rock</v>
      </c>
      <c r="S1838" s="28">
        <f t="shared" si="312"/>
        <v>41305.601030092592</v>
      </c>
      <c r="T1838" s="28">
        <f t="shared" si="313"/>
        <v>41322.601030092592</v>
      </c>
      <c r="U1838">
        <f t="shared" si="314"/>
        <v>2013</v>
      </c>
      <c r="V1838" s="15">
        <f t="shared" si="315"/>
        <v>41305</v>
      </c>
      <c r="W1838" s="15">
        <f t="shared" si="316"/>
        <v>41322</v>
      </c>
      <c r="X1838" s="15">
        <v>41305</v>
      </c>
      <c r="Y1838" s="15">
        <v>41322</v>
      </c>
      <c r="Z1838" t="str">
        <f t="shared" si="317"/>
        <v>January</v>
      </c>
      <c r="AA1838" t="str">
        <f t="shared" si="318"/>
        <v>February</v>
      </c>
    </row>
    <row r="1839" spans="1:27" ht="45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14" t="s">
        <v>8219</v>
      </c>
      <c r="G1839" t="s">
        <v>8224</v>
      </c>
      <c r="H1839" t="s">
        <v>8246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308"/>
        <v>306.83333333333331</v>
      </c>
      <c r="P1839" s="6">
        <f t="shared" si="309"/>
        <v>61.366666666666667</v>
      </c>
      <c r="Q1839" t="str">
        <f t="shared" si="310"/>
        <v>music</v>
      </c>
      <c r="R1839" t="str">
        <f t="shared" si="311"/>
        <v>rock</v>
      </c>
      <c r="S1839" s="28">
        <f t="shared" si="312"/>
        <v>40925.839525462965</v>
      </c>
      <c r="T1839" s="28">
        <f t="shared" si="313"/>
        <v>40985.797858796293</v>
      </c>
      <c r="U1839">
        <f t="shared" si="314"/>
        <v>2012</v>
      </c>
      <c r="V1839" s="15">
        <f t="shared" si="315"/>
        <v>40925</v>
      </c>
      <c r="W1839" s="15">
        <f t="shared" si="316"/>
        <v>40985</v>
      </c>
      <c r="X1839" s="15">
        <v>40925</v>
      </c>
      <c r="Y1839" s="15">
        <v>40985</v>
      </c>
      <c r="Z1839" t="str">
        <f t="shared" si="317"/>
        <v>January</v>
      </c>
      <c r="AA1839" t="str">
        <f t="shared" si="318"/>
        <v>March</v>
      </c>
    </row>
    <row r="1840" spans="1:27" ht="45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14" t="s">
        <v>8219</v>
      </c>
      <c r="G1840" t="s">
        <v>8224</v>
      </c>
      <c r="H1840" t="s">
        <v>8246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308"/>
        <v>100.149</v>
      </c>
      <c r="P1840" s="6">
        <f t="shared" si="309"/>
        <v>35.767499999999998</v>
      </c>
      <c r="Q1840" t="str">
        <f t="shared" si="310"/>
        <v>music</v>
      </c>
      <c r="R1840" t="str">
        <f t="shared" si="311"/>
        <v>rock</v>
      </c>
      <c r="S1840" s="28">
        <f t="shared" si="312"/>
        <v>40788.578206018516</v>
      </c>
      <c r="T1840" s="28">
        <f t="shared" si="313"/>
        <v>40816.916666666664</v>
      </c>
      <c r="U1840">
        <f t="shared" si="314"/>
        <v>2011</v>
      </c>
      <c r="V1840" s="15">
        <f t="shared" si="315"/>
        <v>40788</v>
      </c>
      <c r="W1840" s="15">
        <f t="shared" si="316"/>
        <v>40816</v>
      </c>
      <c r="X1840" s="15">
        <v>40788</v>
      </c>
      <c r="Y1840" s="15">
        <v>40816</v>
      </c>
      <c r="Z1840" t="str">
        <f t="shared" si="317"/>
        <v>September</v>
      </c>
      <c r="AA1840" t="str">
        <f t="shared" si="318"/>
        <v>September</v>
      </c>
    </row>
    <row r="1841" spans="1:27" ht="45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14" t="s">
        <v>8219</v>
      </c>
      <c r="G1841" t="s">
        <v>8224</v>
      </c>
      <c r="H1841" t="s">
        <v>8246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308"/>
        <v>205.29999999999998</v>
      </c>
      <c r="P1841" s="6">
        <f t="shared" si="309"/>
        <v>45.62222222222222</v>
      </c>
      <c r="Q1841" t="str">
        <f t="shared" si="310"/>
        <v>music</v>
      </c>
      <c r="R1841" t="str">
        <f t="shared" si="311"/>
        <v>rock</v>
      </c>
      <c r="S1841" s="28">
        <f t="shared" si="312"/>
        <v>42614.513680555552</v>
      </c>
      <c r="T1841" s="28">
        <f t="shared" si="313"/>
        <v>42644.513680555552</v>
      </c>
      <c r="U1841">
        <f t="shared" si="314"/>
        <v>2016</v>
      </c>
      <c r="V1841" s="15">
        <f t="shared" si="315"/>
        <v>42614</v>
      </c>
      <c r="W1841" s="15">
        <f t="shared" si="316"/>
        <v>42644</v>
      </c>
      <c r="X1841" s="15">
        <v>42614</v>
      </c>
      <c r="Y1841" s="15">
        <v>42644</v>
      </c>
      <c r="Z1841" t="str">
        <f t="shared" si="317"/>
        <v>September</v>
      </c>
      <c r="AA1841" t="str">
        <f t="shared" si="318"/>
        <v>October</v>
      </c>
    </row>
    <row r="1842" spans="1:27" ht="45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14" t="s">
        <v>8219</v>
      </c>
      <c r="G1842" t="s">
        <v>8224</v>
      </c>
      <c r="H1842" t="s">
        <v>8246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308"/>
        <v>108.88888888888889</v>
      </c>
      <c r="P1842" s="6">
        <f t="shared" si="309"/>
        <v>75.384615384615387</v>
      </c>
      <c r="Q1842" t="str">
        <f t="shared" si="310"/>
        <v>music</v>
      </c>
      <c r="R1842" t="str">
        <f t="shared" si="311"/>
        <v>rock</v>
      </c>
      <c r="S1842" s="28">
        <f t="shared" si="312"/>
        <v>41381.88784722222</v>
      </c>
      <c r="T1842" s="28">
        <f t="shared" si="313"/>
        <v>41400.999305555553</v>
      </c>
      <c r="U1842">
        <f t="shared" si="314"/>
        <v>2013</v>
      </c>
      <c r="V1842" s="15">
        <f t="shared" si="315"/>
        <v>41381</v>
      </c>
      <c r="W1842" s="15">
        <f t="shared" si="316"/>
        <v>41400</v>
      </c>
      <c r="X1842" s="15">
        <v>41381</v>
      </c>
      <c r="Y1842" s="15">
        <v>41400</v>
      </c>
      <c r="Z1842" t="str">
        <f t="shared" si="317"/>
        <v>April</v>
      </c>
      <c r="AA1842" t="str">
        <f t="shared" si="318"/>
        <v>May</v>
      </c>
    </row>
    <row r="1843" spans="1:27" ht="30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14" t="s">
        <v>8219</v>
      </c>
      <c r="G1843" t="s">
        <v>8224</v>
      </c>
      <c r="H1843" t="s">
        <v>8246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308"/>
        <v>101.75</v>
      </c>
      <c r="P1843" s="6">
        <f t="shared" si="309"/>
        <v>50.875</v>
      </c>
      <c r="Q1843" t="str">
        <f t="shared" si="310"/>
        <v>music</v>
      </c>
      <c r="R1843" t="str">
        <f t="shared" si="311"/>
        <v>rock</v>
      </c>
      <c r="S1843" s="28">
        <f t="shared" si="312"/>
        <v>41745.637094907404</v>
      </c>
      <c r="T1843" s="28">
        <f t="shared" si="313"/>
        <v>41778.999305555553</v>
      </c>
      <c r="U1843">
        <f t="shared" si="314"/>
        <v>2014</v>
      </c>
      <c r="V1843" s="15">
        <f t="shared" si="315"/>
        <v>41745</v>
      </c>
      <c r="W1843" s="15">
        <f t="shared" si="316"/>
        <v>41778</v>
      </c>
      <c r="X1843" s="15">
        <v>41745</v>
      </c>
      <c r="Y1843" s="15">
        <v>41778</v>
      </c>
      <c r="Z1843" t="str">
        <f t="shared" si="317"/>
        <v>April</v>
      </c>
      <c r="AA1843" t="str">
        <f t="shared" si="318"/>
        <v>May</v>
      </c>
    </row>
    <row r="1844" spans="1:27" ht="45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14" t="s">
        <v>8219</v>
      </c>
      <c r="G1844" t="s">
        <v>8224</v>
      </c>
      <c r="H1844" t="s">
        <v>8246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308"/>
        <v>125.25</v>
      </c>
      <c r="P1844" s="6">
        <f t="shared" si="309"/>
        <v>119.28571428571429</v>
      </c>
      <c r="Q1844" t="str">
        <f t="shared" si="310"/>
        <v>music</v>
      </c>
      <c r="R1844" t="str">
        <f t="shared" si="311"/>
        <v>rock</v>
      </c>
      <c r="S1844" s="28">
        <f t="shared" si="312"/>
        <v>42031.423391203702</v>
      </c>
      <c r="T1844" s="28">
        <f t="shared" si="313"/>
        <v>42065.040972222218</v>
      </c>
      <c r="U1844">
        <f t="shared" si="314"/>
        <v>2015</v>
      </c>
      <c r="V1844" s="15">
        <f t="shared" si="315"/>
        <v>42031</v>
      </c>
      <c r="W1844" s="15">
        <f t="shared" si="316"/>
        <v>42065</v>
      </c>
      <c r="X1844" s="15">
        <v>42031</v>
      </c>
      <c r="Y1844" s="15">
        <v>42065</v>
      </c>
      <c r="Z1844" t="str">
        <f t="shared" si="317"/>
        <v>January</v>
      </c>
      <c r="AA1844" t="str">
        <f t="shared" si="318"/>
        <v>March</v>
      </c>
    </row>
    <row r="1845" spans="1:27" ht="45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14" t="s">
        <v>8219</v>
      </c>
      <c r="G1845" t="s">
        <v>8224</v>
      </c>
      <c r="H1845" t="s">
        <v>8246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308"/>
        <v>124.0061</v>
      </c>
      <c r="P1845" s="6">
        <f t="shared" si="309"/>
        <v>92.541865671641801</v>
      </c>
      <c r="Q1845" t="str">
        <f t="shared" si="310"/>
        <v>music</v>
      </c>
      <c r="R1845" t="str">
        <f t="shared" si="311"/>
        <v>rock</v>
      </c>
      <c r="S1845" s="28">
        <f t="shared" si="312"/>
        <v>40564.786504629628</v>
      </c>
      <c r="T1845" s="28">
        <f t="shared" si="313"/>
        <v>40594.786504629628</v>
      </c>
      <c r="U1845">
        <f t="shared" si="314"/>
        <v>2011</v>
      </c>
      <c r="V1845" s="15">
        <f t="shared" si="315"/>
        <v>40564</v>
      </c>
      <c r="W1845" s="15">
        <f t="shared" si="316"/>
        <v>40594</v>
      </c>
      <c r="X1845" s="15">
        <v>40564</v>
      </c>
      <c r="Y1845" s="15">
        <v>40594</v>
      </c>
      <c r="Z1845" t="str">
        <f t="shared" si="317"/>
        <v>January</v>
      </c>
      <c r="AA1845" t="str">
        <f t="shared" si="318"/>
        <v>February</v>
      </c>
    </row>
    <row r="1846" spans="1:27" ht="45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14" t="s">
        <v>8219</v>
      </c>
      <c r="G1846" t="s">
        <v>8224</v>
      </c>
      <c r="H1846" t="s">
        <v>8246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308"/>
        <v>101.4</v>
      </c>
      <c r="P1846" s="6">
        <f t="shared" si="309"/>
        <v>76.05</v>
      </c>
      <c r="Q1846" t="str">
        <f t="shared" si="310"/>
        <v>music</v>
      </c>
      <c r="R1846" t="str">
        <f t="shared" si="311"/>
        <v>rock</v>
      </c>
      <c r="S1846" s="28">
        <f t="shared" si="312"/>
        <v>40666.765208333331</v>
      </c>
      <c r="T1846" s="28">
        <f t="shared" si="313"/>
        <v>40704.916666666664</v>
      </c>
      <c r="U1846">
        <f t="shared" si="314"/>
        <v>2011</v>
      </c>
      <c r="V1846" s="15">
        <f t="shared" si="315"/>
        <v>40666</v>
      </c>
      <c r="W1846" s="15">
        <f t="shared" si="316"/>
        <v>40704</v>
      </c>
      <c r="X1846" s="15">
        <v>40666</v>
      </c>
      <c r="Y1846" s="15">
        <v>40704</v>
      </c>
      <c r="Z1846" t="str">
        <f t="shared" si="317"/>
        <v>May</v>
      </c>
      <c r="AA1846" t="str">
        <f t="shared" si="318"/>
        <v>June</v>
      </c>
    </row>
    <row r="1847" spans="1:27" ht="9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14" t="s">
        <v>8219</v>
      </c>
      <c r="G1847" t="s">
        <v>8224</v>
      </c>
      <c r="H1847" t="s">
        <v>8246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308"/>
        <v>100</v>
      </c>
      <c r="P1847" s="6">
        <f t="shared" si="309"/>
        <v>52.631578947368418</v>
      </c>
      <c r="Q1847" t="str">
        <f t="shared" si="310"/>
        <v>music</v>
      </c>
      <c r="R1847" t="str">
        <f t="shared" si="311"/>
        <v>rock</v>
      </c>
      <c r="S1847" s="28">
        <f t="shared" si="312"/>
        <v>42523.124976851854</v>
      </c>
      <c r="T1847" s="28">
        <f t="shared" si="313"/>
        <v>42537.996527777774</v>
      </c>
      <c r="U1847">
        <f t="shared" si="314"/>
        <v>2016</v>
      </c>
      <c r="V1847" s="15">
        <f t="shared" si="315"/>
        <v>42523</v>
      </c>
      <c r="W1847" s="15">
        <f t="shared" si="316"/>
        <v>42537</v>
      </c>
      <c r="X1847" s="15">
        <v>42523</v>
      </c>
      <c r="Y1847" s="15">
        <v>42537</v>
      </c>
      <c r="Z1847" t="str">
        <f t="shared" si="317"/>
        <v>June</v>
      </c>
      <c r="AA1847" t="str">
        <f t="shared" si="318"/>
        <v>June</v>
      </c>
    </row>
    <row r="1848" spans="1:27" ht="45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14" t="s">
        <v>8219</v>
      </c>
      <c r="G1848" t="s">
        <v>8224</v>
      </c>
      <c r="H1848" t="s">
        <v>8246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308"/>
        <v>137.92666666666668</v>
      </c>
      <c r="P1848" s="6">
        <f t="shared" si="309"/>
        <v>98.990430622009569</v>
      </c>
      <c r="Q1848" t="str">
        <f t="shared" si="310"/>
        <v>music</v>
      </c>
      <c r="R1848" t="str">
        <f t="shared" si="311"/>
        <v>rock</v>
      </c>
      <c r="S1848" s="28">
        <f t="shared" si="312"/>
        <v>41228.441863425927</v>
      </c>
      <c r="T1848" s="28">
        <f t="shared" si="313"/>
        <v>41258.441863425927</v>
      </c>
      <c r="U1848">
        <f t="shared" si="314"/>
        <v>2012</v>
      </c>
      <c r="V1848" s="15">
        <f t="shared" si="315"/>
        <v>41228</v>
      </c>
      <c r="W1848" s="15">
        <f t="shared" si="316"/>
        <v>41258</v>
      </c>
      <c r="X1848" s="15">
        <v>41228</v>
      </c>
      <c r="Y1848" s="15">
        <v>41258</v>
      </c>
      <c r="Z1848" t="str">
        <f t="shared" si="317"/>
        <v>November</v>
      </c>
      <c r="AA1848" t="str">
        <f t="shared" si="318"/>
        <v>December</v>
      </c>
    </row>
    <row r="1849" spans="1:27" ht="45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14" t="s">
        <v>8219</v>
      </c>
      <c r="G1849" t="s">
        <v>8224</v>
      </c>
      <c r="H1849" t="s">
        <v>8246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308"/>
        <v>120.88000000000001</v>
      </c>
      <c r="P1849" s="6">
        <f t="shared" si="309"/>
        <v>79.526315789473685</v>
      </c>
      <c r="Q1849" t="str">
        <f t="shared" si="310"/>
        <v>music</v>
      </c>
      <c r="R1849" t="str">
        <f t="shared" si="311"/>
        <v>rock</v>
      </c>
      <c r="S1849" s="28">
        <f t="shared" si="312"/>
        <v>42094.028148148143</v>
      </c>
      <c r="T1849" s="28">
        <f t="shared" si="313"/>
        <v>42115.028148148143</v>
      </c>
      <c r="U1849">
        <f t="shared" si="314"/>
        <v>2015</v>
      </c>
      <c r="V1849" s="15">
        <f t="shared" si="315"/>
        <v>42094</v>
      </c>
      <c r="W1849" s="15">
        <f t="shared" si="316"/>
        <v>42115</v>
      </c>
      <c r="X1849" s="15">
        <v>42094</v>
      </c>
      <c r="Y1849" s="15">
        <v>42115</v>
      </c>
      <c r="Z1849" t="str">
        <f t="shared" si="317"/>
        <v>March</v>
      </c>
      <c r="AA1849" t="str">
        <f t="shared" si="318"/>
        <v>April</v>
      </c>
    </row>
    <row r="1850" spans="1:27" ht="45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14" t="s">
        <v>8219</v>
      </c>
      <c r="G1850" t="s">
        <v>8224</v>
      </c>
      <c r="H1850" t="s">
        <v>8246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308"/>
        <v>107.36666666666667</v>
      </c>
      <c r="P1850" s="6">
        <f t="shared" si="309"/>
        <v>134.20833333333334</v>
      </c>
      <c r="Q1850" t="str">
        <f t="shared" si="310"/>
        <v>music</v>
      </c>
      <c r="R1850" t="str">
        <f t="shared" si="311"/>
        <v>rock</v>
      </c>
      <c r="S1850" s="28">
        <f t="shared" si="312"/>
        <v>40691.579722222217</v>
      </c>
      <c r="T1850" s="28">
        <f t="shared" si="313"/>
        <v>40755.082638888889</v>
      </c>
      <c r="U1850">
        <f t="shared" si="314"/>
        <v>2011</v>
      </c>
      <c r="V1850" s="15">
        <f t="shared" si="315"/>
        <v>40691</v>
      </c>
      <c r="W1850" s="15">
        <f t="shared" si="316"/>
        <v>40755</v>
      </c>
      <c r="X1850" s="15">
        <v>40691</v>
      </c>
      <c r="Y1850" s="15">
        <v>40755</v>
      </c>
      <c r="Z1850" t="str">
        <f t="shared" si="317"/>
        <v>May</v>
      </c>
      <c r="AA1850" t="str">
        <f t="shared" si="318"/>
        <v>July</v>
      </c>
    </row>
    <row r="1851" spans="1:27" ht="30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14" t="s">
        <v>8219</v>
      </c>
      <c r="G1851" t="s">
        <v>8224</v>
      </c>
      <c r="H1851" t="s">
        <v>8246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308"/>
        <v>100.33333333333334</v>
      </c>
      <c r="P1851" s="6">
        <f t="shared" si="309"/>
        <v>37.625</v>
      </c>
      <c r="Q1851" t="str">
        <f t="shared" si="310"/>
        <v>music</v>
      </c>
      <c r="R1851" t="str">
        <f t="shared" si="311"/>
        <v>rock</v>
      </c>
      <c r="S1851" s="28">
        <f t="shared" si="312"/>
        <v>41169.637256944443</v>
      </c>
      <c r="T1851" s="28">
        <f t="shared" si="313"/>
        <v>41199.637256944443</v>
      </c>
      <c r="U1851">
        <f t="shared" si="314"/>
        <v>2012</v>
      </c>
      <c r="V1851" s="15">
        <f t="shared" si="315"/>
        <v>41169</v>
      </c>
      <c r="W1851" s="15">
        <f t="shared" si="316"/>
        <v>41199</v>
      </c>
      <c r="X1851" s="15">
        <v>41169</v>
      </c>
      <c r="Y1851" s="15">
        <v>41199</v>
      </c>
      <c r="Z1851" t="str">
        <f t="shared" si="317"/>
        <v>September</v>
      </c>
      <c r="AA1851" t="str">
        <f t="shared" si="318"/>
        <v>October</v>
      </c>
    </row>
    <row r="1852" spans="1:27" ht="45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14" t="s">
        <v>8219</v>
      </c>
      <c r="G1852" t="s">
        <v>8224</v>
      </c>
      <c r="H1852" t="s">
        <v>8246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308"/>
        <v>101.52222222222223</v>
      </c>
      <c r="P1852" s="6">
        <f t="shared" si="309"/>
        <v>51.044692737430168</v>
      </c>
      <c r="Q1852" t="str">
        <f t="shared" si="310"/>
        <v>music</v>
      </c>
      <c r="R1852" t="str">
        <f t="shared" si="311"/>
        <v>rock</v>
      </c>
      <c r="S1852" s="28">
        <f t="shared" si="312"/>
        <v>41800.751157407409</v>
      </c>
      <c r="T1852" s="28">
        <f t="shared" si="313"/>
        <v>41830.751157407409</v>
      </c>
      <c r="U1852">
        <f t="shared" si="314"/>
        <v>2014</v>
      </c>
      <c r="V1852" s="15">
        <f t="shared" si="315"/>
        <v>41800</v>
      </c>
      <c r="W1852" s="15">
        <f t="shared" si="316"/>
        <v>41830</v>
      </c>
      <c r="X1852" s="15">
        <v>41800</v>
      </c>
      <c r="Y1852" s="15">
        <v>41830</v>
      </c>
      <c r="Z1852" t="str">
        <f t="shared" si="317"/>
        <v>June</v>
      </c>
      <c r="AA1852" t="str">
        <f t="shared" si="318"/>
        <v>July</v>
      </c>
    </row>
    <row r="1853" spans="1:27" ht="45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14" t="s">
        <v>8219</v>
      </c>
      <c r="G1853" t="s">
        <v>8224</v>
      </c>
      <c r="H1853" t="s">
        <v>8246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308"/>
        <v>100.07692307692308</v>
      </c>
      <c r="P1853" s="6">
        <f t="shared" si="309"/>
        <v>50.03846153846154</v>
      </c>
      <c r="Q1853" t="str">
        <f t="shared" si="310"/>
        <v>music</v>
      </c>
      <c r="R1853" t="str">
        <f t="shared" si="311"/>
        <v>rock</v>
      </c>
      <c r="S1853" s="28">
        <f t="shared" si="312"/>
        <v>41827.69835648148</v>
      </c>
      <c r="T1853" s="28">
        <f t="shared" si="313"/>
        <v>41847.833333333328</v>
      </c>
      <c r="U1853">
        <f t="shared" si="314"/>
        <v>2014</v>
      </c>
      <c r="V1853" s="15">
        <f t="shared" si="315"/>
        <v>41827</v>
      </c>
      <c r="W1853" s="15">
        <f t="shared" si="316"/>
        <v>41847</v>
      </c>
      <c r="X1853" s="15">
        <v>41827</v>
      </c>
      <c r="Y1853" s="15">
        <v>41847</v>
      </c>
      <c r="Z1853" t="str">
        <f t="shared" si="317"/>
        <v>July</v>
      </c>
      <c r="AA1853" t="str">
        <f t="shared" si="318"/>
        <v>July</v>
      </c>
    </row>
    <row r="1854" spans="1:27" ht="45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14" t="s">
        <v>8219</v>
      </c>
      <c r="G1854" t="s">
        <v>8224</v>
      </c>
      <c r="H1854" t="s">
        <v>8246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308"/>
        <v>116.96666666666667</v>
      </c>
      <c r="P1854" s="6">
        <f t="shared" si="309"/>
        <v>133.93129770992365</v>
      </c>
      <c r="Q1854" t="str">
        <f t="shared" si="310"/>
        <v>music</v>
      </c>
      <c r="R1854" t="str">
        <f t="shared" si="311"/>
        <v>rock</v>
      </c>
      <c r="S1854" s="28">
        <f t="shared" si="312"/>
        <v>42081.563101851854</v>
      </c>
      <c r="T1854" s="28">
        <f t="shared" si="313"/>
        <v>42118.791666666664</v>
      </c>
      <c r="U1854">
        <f t="shared" si="314"/>
        <v>2015</v>
      </c>
      <c r="V1854" s="15">
        <f t="shared" si="315"/>
        <v>42081</v>
      </c>
      <c r="W1854" s="15">
        <f t="shared" si="316"/>
        <v>42118</v>
      </c>
      <c r="X1854" s="15">
        <v>42081</v>
      </c>
      <c r="Y1854" s="15">
        <v>42118</v>
      </c>
      <c r="Z1854" t="str">
        <f t="shared" si="317"/>
        <v>March</v>
      </c>
      <c r="AA1854" t="str">
        <f t="shared" si="318"/>
        <v>April</v>
      </c>
    </row>
    <row r="1855" spans="1:27" ht="45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14" t="s">
        <v>8219</v>
      </c>
      <c r="G1855" t="s">
        <v>8224</v>
      </c>
      <c r="H1855" t="s">
        <v>8246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308"/>
        <v>101.875</v>
      </c>
      <c r="P1855" s="6">
        <f t="shared" si="309"/>
        <v>58.214285714285715</v>
      </c>
      <c r="Q1855" t="str">
        <f t="shared" si="310"/>
        <v>music</v>
      </c>
      <c r="R1855" t="str">
        <f t="shared" si="311"/>
        <v>rock</v>
      </c>
      <c r="S1855" s="28">
        <f t="shared" si="312"/>
        <v>41176.852048611108</v>
      </c>
      <c r="T1855" s="28">
        <f t="shared" si="313"/>
        <v>41226.893715277773</v>
      </c>
      <c r="U1855">
        <f t="shared" si="314"/>
        <v>2012</v>
      </c>
      <c r="V1855" s="15">
        <f t="shared" si="315"/>
        <v>41176</v>
      </c>
      <c r="W1855" s="15">
        <f t="shared" si="316"/>
        <v>41226</v>
      </c>
      <c r="X1855" s="15">
        <v>41176</v>
      </c>
      <c r="Y1855" s="15">
        <v>41226</v>
      </c>
      <c r="Z1855" t="str">
        <f t="shared" si="317"/>
        <v>September</v>
      </c>
      <c r="AA1855" t="str">
        <f t="shared" si="318"/>
        <v>November</v>
      </c>
    </row>
    <row r="1856" spans="1:27" ht="45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14" t="s">
        <v>8219</v>
      </c>
      <c r="G1856" t="s">
        <v>8224</v>
      </c>
      <c r="H1856" t="s">
        <v>8246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308"/>
        <v>102.12366666666665</v>
      </c>
      <c r="P1856" s="6">
        <f t="shared" si="309"/>
        <v>88.037643678160919</v>
      </c>
      <c r="Q1856" t="str">
        <f t="shared" si="310"/>
        <v>music</v>
      </c>
      <c r="R1856" t="str">
        <f t="shared" si="311"/>
        <v>rock</v>
      </c>
      <c r="S1856" s="28">
        <f t="shared" si="312"/>
        <v>41387.812928240739</v>
      </c>
      <c r="T1856" s="28">
        <f t="shared" si="313"/>
        <v>41417.812928240739</v>
      </c>
      <c r="U1856">
        <f t="shared" si="314"/>
        <v>2013</v>
      </c>
      <c r="V1856" s="15">
        <f t="shared" si="315"/>
        <v>41387</v>
      </c>
      <c r="W1856" s="15">
        <f t="shared" si="316"/>
        <v>41417</v>
      </c>
      <c r="X1856" s="15">
        <v>41387</v>
      </c>
      <c r="Y1856" s="15">
        <v>41417</v>
      </c>
      <c r="Z1856" t="str">
        <f t="shared" si="317"/>
        <v>April</v>
      </c>
      <c r="AA1856" t="str">
        <f t="shared" si="318"/>
        <v>May</v>
      </c>
    </row>
    <row r="1857" spans="1:27" ht="45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14" t="s">
        <v>8219</v>
      </c>
      <c r="G1857" t="s">
        <v>8229</v>
      </c>
      <c r="H1857" t="s">
        <v>8251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308"/>
        <v>154.05897142857143</v>
      </c>
      <c r="P1857" s="6">
        <f t="shared" si="309"/>
        <v>70.576753926701571</v>
      </c>
      <c r="Q1857" t="str">
        <f t="shared" si="310"/>
        <v>music</v>
      </c>
      <c r="R1857" t="str">
        <f t="shared" si="311"/>
        <v>rock</v>
      </c>
      <c r="S1857" s="28">
        <f t="shared" si="312"/>
        <v>41600.330324074072</v>
      </c>
      <c r="T1857" s="28">
        <f t="shared" si="313"/>
        <v>41645.330324074072</v>
      </c>
      <c r="U1857">
        <f t="shared" si="314"/>
        <v>2013</v>
      </c>
      <c r="V1857" s="15">
        <f t="shared" si="315"/>
        <v>41600</v>
      </c>
      <c r="W1857" s="15">
        <f t="shared" si="316"/>
        <v>41645</v>
      </c>
      <c r="X1857" s="15">
        <v>41600</v>
      </c>
      <c r="Y1857" s="15">
        <v>41645</v>
      </c>
      <c r="Z1857" t="str">
        <f t="shared" si="317"/>
        <v>November</v>
      </c>
      <c r="AA1857" t="str">
        <f t="shared" si="318"/>
        <v>January</v>
      </c>
    </row>
    <row r="1858" spans="1:27" ht="45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14" t="s">
        <v>8219</v>
      </c>
      <c r="G1858" t="s">
        <v>8224</v>
      </c>
      <c r="H1858" t="s">
        <v>8246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ref="O1858:O1921" si="319">SUM(E1858/D1858)*100</f>
        <v>101.25</v>
      </c>
      <c r="P1858" s="6">
        <f t="shared" ref="P1858:P1921" si="320">SUM(E1858/L1858)</f>
        <v>53.289473684210527</v>
      </c>
      <c r="Q1858" t="str">
        <f t="shared" si="310"/>
        <v>music</v>
      </c>
      <c r="R1858" t="str">
        <f t="shared" si="311"/>
        <v>rock</v>
      </c>
      <c r="S1858" s="28">
        <f t="shared" si="312"/>
        <v>41817.64666666666</v>
      </c>
      <c r="T1858" s="28">
        <f t="shared" si="313"/>
        <v>41838.64666666666</v>
      </c>
      <c r="U1858">
        <f t="shared" si="314"/>
        <v>2014</v>
      </c>
      <c r="V1858" s="15">
        <f t="shared" si="315"/>
        <v>41817</v>
      </c>
      <c r="W1858" s="15">
        <f t="shared" si="316"/>
        <v>41838</v>
      </c>
      <c r="X1858" s="15">
        <v>41817</v>
      </c>
      <c r="Y1858" s="15">
        <v>41838</v>
      </c>
      <c r="Z1858" t="str">
        <f t="shared" si="317"/>
        <v>June</v>
      </c>
      <c r="AA1858" t="str">
        <f t="shared" si="318"/>
        <v>July</v>
      </c>
    </row>
    <row r="1859" spans="1:27" ht="45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14" t="s">
        <v>8219</v>
      </c>
      <c r="G1859" t="s">
        <v>8224</v>
      </c>
      <c r="H1859" t="s">
        <v>8246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si="319"/>
        <v>100</v>
      </c>
      <c r="P1859" s="6">
        <f t="shared" si="320"/>
        <v>136.36363636363637</v>
      </c>
      <c r="Q1859" t="str">
        <f t="shared" ref="Q1859:Q1922" si="321">LEFT(N1859,FIND("/", N1859) - 1)</f>
        <v>music</v>
      </c>
      <c r="R1859" t="str">
        <f t="shared" ref="R1859:R1922" si="322">RIGHT(N1859,LEN(N1859) - FIND("/",N1859))</f>
        <v>rock</v>
      </c>
      <c r="S1859" s="28">
        <f t="shared" ref="S1859:S1922" si="323">(J1859/86400)+25569+(-5/24)</f>
        <v>41864.560335648144</v>
      </c>
      <c r="T1859" s="28">
        <f t="shared" ref="T1859:T1922" si="324">(I1859/86400)+25569+(-5/24)</f>
        <v>41894.560335648144</v>
      </c>
      <c r="U1859">
        <f t="shared" ref="U1859:U1922" si="325">YEAR(S1859)</f>
        <v>2014</v>
      </c>
      <c r="V1859" s="15">
        <f t="shared" ref="V1859:V1922" si="326">INT(S1859)</f>
        <v>41864</v>
      </c>
      <c r="W1859" s="15">
        <f t="shared" ref="W1859:W1922" si="327">INT(T1859)</f>
        <v>41894</v>
      </c>
      <c r="X1859" s="15">
        <v>41864</v>
      </c>
      <c r="Y1859" s="15">
        <v>41894</v>
      </c>
      <c r="Z1859" t="str">
        <f t="shared" ref="Z1859:Z1922" si="328">TEXT(V1859, "mmmm")</f>
        <v>August</v>
      </c>
      <c r="AA1859" t="str">
        <f t="shared" ref="AA1859:AA1922" si="329">TEXT(W1859, "mmmm")</f>
        <v>September</v>
      </c>
    </row>
    <row r="1860" spans="1:27" ht="45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14" t="s">
        <v>8219</v>
      </c>
      <c r="G1860" t="s">
        <v>8224</v>
      </c>
      <c r="H1860" t="s">
        <v>8246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319"/>
        <v>108.74800874800874</v>
      </c>
      <c r="P1860" s="6">
        <f t="shared" si="320"/>
        <v>40.547315436241611</v>
      </c>
      <c r="Q1860" t="str">
        <f t="shared" si="321"/>
        <v>music</v>
      </c>
      <c r="R1860" t="str">
        <f t="shared" si="322"/>
        <v>rock</v>
      </c>
      <c r="S1860" s="28">
        <f t="shared" si="323"/>
        <v>40832.9921412037</v>
      </c>
      <c r="T1860" s="28">
        <f t="shared" si="324"/>
        <v>40893.033807870372</v>
      </c>
      <c r="U1860">
        <f t="shared" si="325"/>
        <v>2011</v>
      </c>
      <c r="V1860" s="15">
        <f t="shared" si="326"/>
        <v>40832</v>
      </c>
      <c r="W1860" s="15">
        <f t="shared" si="327"/>
        <v>40893</v>
      </c>
      <c r="X1860" s="15">
        <v>40832</v>
      </c>
      <c r="Y1860" s="15">
        <v>40893</v>
      </c>
      <c r="Z1860" t="str">
        <f t="shared" si="328"/>
        <v>October</v>
      </c>
      <c r="AA1860" t="str">
        <f t="shared" si="329"/>
        <v>December</v>
      </c>
    </row>
    <row r="1861" spans="1:27" ht="30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14" t="s">
        <v>8219</v>
      </c>
      <c r="G1861" t="s">
        <v>8224</v>
      </c>
      <c r="H1861" t="s">
        <v>8246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319"/>
        <v>131.83333333333334</v>
      </c>
      <c r="P1861" s="6">
        <f t="shared" si="320"/>
        <v>70.625</v>
      </c>
      <c r="Q1861" t="str">
        <f t="shared" si="321"/>
        <v>music</v>
      </c>
      <c r="R1861" t="str">
        <f t="shared" si="322"/>
        <v>rock</v>
      </c>
      <c r="S1861" s="28">
        <f t="shared" si="323"/>
        <v>40778.561678240738</v>
      </c>
      <c r="T1861" s="28">
        <f t="shared" si="324"/>
        <v>40808.561678240738</v>
      </c>
      <c r="U1861">
        <f t="shared" si="325"/>
        <v>2011</v>
      </c>
      <c r="V1861" s="15">
        <f t="shared" si="326"/>
        <v>40778</v>
      </c>
      <c r="W1861" s="15">
        <f t="shared" si="327"/>
        <v>40808</v>
      </c>
      <c r="X1861" s="15">
        <v>40778</v>
      </c>
      <c r="Y1861" s="15">
        <v>40808</v>
      </c>
      <c r="Z1861" t="str">
        <f t="shared" si="328"/>
        <v>August</v>
      </c>
      <c r="AA1861" t="str">
        <f t="shared" si="329"/>
        <v>September</v>
      </c>
    </row>
    <row r="1862" spans="1:27" ht="45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14" t="s">
        <v>8219</v>
      </c>
      <c r="G1862" t="s">
        <v>8224</v>
      </c>
      <c r="H1862" t="s">
        <v>8246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319"/>
        <v>133.46666666666667</v>
      </c>
      <c r="P1862" s="6">
        <f t="shared" si="320"/>
        <v>52.684210526315788</v>
      </c>
      <c r="Q1862" t="str">
        <f t="shared" si="321"/>
        <v>music</v>
      </c>
      <c r="R1862" t="str">
        <f t="shared" si="322"/>
        <v>rock</v>
      </c>
      <c r="S1862" s="28">
        <f t="shared" si="323"/>
        <v>41655.500972222224</v>
      </c>
      <c r="T1862" s="28">
        <f t="shared" si="324"/>
        <v>41676.500972222224</v>
      </c>
      <c r="U1862">
        <f t="shared" si="325"/>
        <v>2014</v>
      </c>
      <c r="V1862" s="15">
        <f t="shared" si="326"/>
        <v>41655</v>
      </c>
      <c r="W1862" s="15">
        <f t="shared" si="327"/>
        <v>41676</v>
      </c>
      <c r="X1862" s="15">
        <v>41655</v>
      </c>
      <c r="Y1862" s="15">
        <v>41676</v>
      </c>
      <c r="Z1862" t="str">
        <f t="shared" si="328"/>
        <v>January</v>
      </c>
      <c r="AA1862" t="str">
        <f t="shared" si="329"/>
        <v>February</v>
      </c>
    </row>
    <row r="1863" spans="1:27" ht="45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14" t="s">
        <v>8221</v>
      </c>
      <c r="G1863" t="s">
        <v>8225</v>
      </c>
      <c r="H1863" t="s">
        <v>8247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319"/>
        <v>0</v>
      </c>
      <c r="P1863" s="6" t="e">
        <f t="shared" si="320"/>
        <v>#DIV/0!</v>
      </c>
      <c r="Q1863" t="str">
        <f t="shared" si="321"/>
        <v>games</v>
      </c>
      <c r="R1863" t="str">
        <f t="shared" si="322"/>
        <v>mobile games</v>
      </c>
      <c r="S1863" s="28">
        <f t="shared" si="323"/>
        <v>42000.091909722221</v>
      </c>
      <c r="T1863" s="28">
        <f t="shared" si="324"/>
        <v>42030.091909722221</v>
      </c>
      <c r="U1863">
        <f t="shared" si="325"/>
        <v>2014</v>
      </c>
      <c r="V1863" s="15">
        <f t="shared" si="326"/>
        <v>42000</v>
      </c>
      <c r="W1863" s="15">
        <f t="shared" si="327"/>
        <v>42030</v>
      </c>
      <c r="X1863" s="15">
        <v>42000</v>
      </c>
      <c r="Y1863" s="15">
        <v>42030</v>
      </c>
      <c r="Z1863" t="str">
        <f t="shared" si="328"/>
        <v>December</v>
      </c>
      <c r="AA1863" t="str">
        <f t="shared" si="329"/>
        <v>January</v>
      </c>
    </row>
    <row r="1864" spans="1:27" ht="45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14" t="s">
        <v>8221</v>
      </c>
      <c r="G1864" t="s">
        <v>8224</v>
      </c>
      <c r="H1864" t="s">
        <v>8246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319"/>
        <v>8.0833333333333321</v>
      </c>
      <c r="P1864" s="6">
        <f t="shared" si="320"/>
        <v>90.9375</v>
      </c>
      <c r="Q1864" t="str">
        <f t="shared" si="321"/>
        <v>games</v>
      </c>
      <c r="R1864" t="str">
        <f t="shared" si="322"/>
        <v>mobile games</v>
      </c>
      <c r="S1864" s="28">
        <f t="shared" si="323"/>
        <v>42755.284421296295</v>
      </c>
      <c r="T1864" s="28">
        <f t="shared" si="324"/>
        <v>42802.104166666664</v>
      </c>
      <c r="U1864">
        <f t="shared" si="325"/>
        <v>2017</v>
      </c>
      <c r="V1864" s="15">
        <f t="shared" si="326"/>
        <v>42755</v>
      </c>
      <c r="W1864" s="15">
        <f t="shared" si="327"/>
        <v>42802</v>
      </c>
      <c r="X1864" s="15">
        <v>42755</v>
      </c>
      <c r="Y1864" s="15">
        <v>42802</v>
      </c>
      <c r="Z1864" t="str">
        <f t="shared" si="328"/>
        <v>January</v>
      </c>
      <c r="AA1864" t="str">
        <f t="shared" si="329"/>
        <v>March</v>
      </c>
    </row>
    <row r="1865" spans="1:27" ht="45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14" t="s">
        <v>8221</v>
      </c>
      <c r="G1865" t="s">
        <v>8224</v>
      </c>
      <c r="H1865" t="s">
        <v>8246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319"/>
        <v>0.4</v>
      </c>
      <c r="P1865" s="6">
        <f t="shared" si="320"/>
        <v>5</v>
      </c>
      <c r="Q1865" t="str">
        <f t="shared" si="321"/>
        <v>games</v>
      </c>
      <c r="R1865" t="str">
        <f t="shared" si="322"/>
        <v>mobile games</v>
      </c>
      <c r="S1865" s="28">
        <f t="shared" si="323"/>
        <v>41772.588946759257</v>
      </c>
      <c r="T1865" s="28">
        <f t="shared" si="324"/>
        <v>41802.588946759257</v>
      </c>
      <c r="U1865">
        <f t="shared" si="325"/>
        <v>2014</v>
      </c>
      <c r="V1865" s="15">
        <f t="shared" si="326"/>
        <v>41772</v>
      </c>
      <c r="W1865" s="15">
        <f t="shared" si="327"/>
        <v>41802</v>
      </c>
      <c r="X1865" s="15">
        <v>41772</v>
      </c>
      <c r="Y1865" s="15">
        <v>41802</v>
      </c>
      <c r="Z1865" t="str">
        <f t="shared" si="328"/>
        <v>May</v>
      </c>
      <c r="AA1865" t="str">
        <f t="shared" si="329"/>
        <v>June</v>
      </c>
    </row>
    <row r="1866" spans="1:27" ht="45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14" t="s">
        <v>8221</v>
      </c>
      <c r="G1866" t="s">
        <v>8224</v>
      </c>
      <c r="H1866" t="s">
        <v>8246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319"/>
        <v>42.892307692307689</v>
      </c>
      <c r="P1866" s="6">
        <f t="shared" si="320"/>
        <v>58.083333333333336</v>
      </c>
      <c r="Q1866" t="str">
        <f t="shared" si="321"/>
        <v>games</v>
      </c>
      <c r="R1866" t="str">
        <f t="shared" si="322"/>
        <v>mobile games</v>
      </c>
      <c r="S1866" s="28">
        <f t="shared" si="323"/>
        <v>41733.508101851847</v>
      </c>
      <c r="T1866" s="28">
        <f t="shared" si="324"/>
        <v>41763.508101851847</v>
      </c>
      <c r="U1866">
        <f t="shared" si="325"/>
        <v>2014</v>
      </c>
      <c r="V1866" s="15">
        <f t="shared" si="326"/>
        <v>41733</v>
      </c>
      <c r="W1866" s="15">
        <f t="shared" si="327"/>
        <v>41763</v>
      </c>
      <c r="X1866" s="15">
        <v>41733</v>
      </c>
      <c r="Y1866" s="15">
        <v>41763</v>
      </c>
      <c r="Z1866" t="str">
        <f t="shared" si="328"/>
        <v>April</v>
      </c>
      <c r="AA1866" t="str">
        <f t="shared" si="329"/>
        <v>May</v>
      </c>
    </row>
    <row r="1867" spans="1:27" ht="45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14" t="s">
        <v>8221</v>
      </c>
      <c r="G1867" t="s">
        <v>8225</v>
      </c>
      <c r="H1867" t="s">
        <v>8247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319"/>
        <v>3.6363636363636364E-3</v>
      </c>
      <c r="P1867" s="6">
        <f t="shared" si="320"/>
        <v>2</v>
      </c>
      <c r="Q1867" t="str">
        <f t="shared" si="321"/>
        <v>games</v>
      </c>
      <c r="R1867" t="str">
        <f t="shared" si="322"/>
        <v>mobile games</v>
      </c>
      <c r="S1867" s="28">
        <f t="shared" si="323"/>
        <v>42645.159108796295</v>
      </c>
      <c r="T1867" s="28">
        <f t="shared" si="324"/>
        <v>42680.200775462959</v>
      </c>
      <c r="U1867">
        <f t="shared" si="325"/>
        <v>2016</v>
      </c>
      <c r="V1867" s="15">
        <f t="shared" si="326"/>
        <v>42645</v>
      </c>
      <c r="W1867" s="15">
        <f t="shared" si="327"/>
        <v>42680</v>
      </c>
      <c r="X1867" s="15">
        <v>42645</v>
      </c>
      <c r="Y1867" s="15">
        <v>42680</v>
      </c>
      <c r="Z1867" t="str">
        <f t="shared" si="328"/>
        <v>October</v>
      </c>
      <c r="AA1867" t="str">
        <f t="shared" si="329"/>
        <v>November</v>
      </c>
    </row>
    <row r="1868" spans="1:27" ht="45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14" t="s">
        <v>8221</v>
      </c>
      <c r="G1868" t="s">
        <v>8224</v>
      </c>
      <c r="H1868" t="s">
        <v>8246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319"/>
        <v>0.5</v>
      </c>
      <c r="P1868" s="6">
        <f t="shared" si="320"/>
        <v>62.5</v>
      </c>
      <c r="Q1868" t="str">
        <f t="shared" si="321"/>
        <v>games</v>
      </c>
      <c r="R1868" t="str">
        <f t="shared" si="322"/>
        <v>mobile games</v>
      </c>
      <c r="S1868" s="28">
        <f t="shared" si="323"/>
        <v>42742.038159722222</v>
      </c>
      <c r="T1868" s="28">
        <f t="shared" si="324"/>
        <v>42794.958333333336</v>
      </c>
      <c r="U1868">
        <f t="shared" si="325"/>
        <v>2017</v>
      </c>
      <c r="V1868" s="15">
        <f t="shared" si="326"/>
        <v>42742</v>
      </c>
      <c r="W1868" s="15">
        <f t="shared" si="327"/>
        <v>42794</v>
      </c>
      <c r="X1868" s="15">
        <v>42742</v>
      </c>
      <c r="Y1868" s="15">
        <v>42794</v>
      </c>
      <c r="Z1868" t="str">
        <f t="shared" si="328"/>
        <v>January</v>
      </c>
      <c r="AA1868" t="str">
        <f t="shared" si="329"/>
        <v>February</v>
      </c>
    </row>
    <row r="1869" spans="1:27" ht="45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14" t="s">
        <v>8221</v>
      </c>
      <c r="G1869" t="s">
        <v>8224</v>
      </c>
      <c r="H1869" t="s">
        <v>8246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319"/>
        <v>0.05</v>
      </c>
      <c r="P1869" s="6">
        <f t="shared" si="320"/>
        <v>10</v>
      </c>
      <c r="Q1869" t="str">
        <f t="shared" si="321"/>
        <v>games</v>
      </c>
      <c r="R1869" t="str">
        <f t="shared" si="322"/>
        <v>mobile games</v>
      </c>
      <c r="S1869" s="28">
        <f t="shared" si="323"/>
        <v>42649.716574074067</v>
      </c>
      <c r="T1869" s="28">
        <f t="shared" si="324"/>
        <v>42679.716574074067</v>
      </c>
      <c r="U1869">
        <f t="shared" si="325"/>
        <v>2016</v>
      </c>
      <c r="V1869" s="15">
        <f t="shared" si="326"/>
        <v>42649</v>
      </c>
      <c r="W1869" s="15">
        <f t="shared" si="327"/>
        <v>42679</v>
      </c>
      <c r="X1869" s="15">
        <v>42649</v>
      </c>
      <c r="Y1869" s="15">
        <v>42679</v>
      </c>
      <c r="Z1869" t="str">
        <f t="shared" si="328"/>
        <v>October</v>
      </c>
      <c r="AA1869" t="str">
        <f t="shared" si="329"/>
        <v>November</v>
      </c>
    </row>
    <row r="1870" spans="1:27" ht="45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14" t="s">
        <v>8221</v>
      </c>
      <c r="G1870" t="s">
        <v>8224</v>
      </c>
      <c r="H1870" t="s">
        <v>8246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319"/>
        <v>4.8680000000000003</v>
      </c>
      <c r="P1870" s="6">
        <f t="shared" si="320"/>
        <v>71.588235294117652</v>
      </c>
      <c r="Q1870" t="str">
        <f t="shared" si="321"/>
        <v>games</v>
      </c>
      <c r="R1870" t="str">
        <f t="shared" si="322"/>
        <v>mobile games</v>
      </c>
      <c r="S1870" s="28">
        <f t="shared" si="323"/>
        <v>42328.570891203701</v>
      </c>
      <c r="T1870" s="28">
        <f t="shared" si="324"/>
        <v>42353.124305555553</v>
      </c>
      <c r="U1870">
        <f t="shared" si="325"/>
        <v>2015</v>
      </c>
      <c r="V1870" s="15">
        <f t="shared" si="326"/>
        <v>42328</v>
      </c>
      <c r="W1870" s="15">
        <f t="shared" si="327"/>
        <v>42353</v>
      </c>
      <c r="X1870" s="15">
        <v>42328</v>
      </c>
      <c r="Y1870" s="15">
        <v>42353</v>
      </c>
      <c r="Z1870" t="str">
        <f t="shared" si="328"/>
        <v>November</v>
      </c>
      <c r="AA1870" t="str">
        <f t="shared" si="329"/>
        <v>December</v>
      </c>
    </row>
    <row r="1871" spans="1:27" ht="45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14" t="s">
        <v>8221</v>
      </c>
      <c r="G1871" t="s">
        <v>8224</v>
      </c>
      <c r="H1871" t="s">
        <v>8246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319"/>
        <v>0</v>
      </c>
      <c r="P1871" s="6" t="e">
        <f t="shared" si="320"/>
        <v>#DIV/0!</v>
      </c>
      <c r="Q1871" t="str">
        <f t="shared" si="321"/>
        <v>games</v>
      </c>
      <c r="R1871" t="str">
        <f t="shared" si="322"/>
        <v>mobile games</v>
      </c>
      <c r="S1871" s="28">
        <f t="shared" si="323"/>
        <v>42708.794548611106</v>
      </c>
      <c r="T1871" s="28">
        <f t="shared" si="324"/>
        <v>42738.794548611106</v>
      </c>
      <c r="U1871">
        <f t="shared" si="325"/>
        <v>2016</v>
      </c>
      <c r="V1871" s="15">
        <f t="shared" si="326"/>
        <v>42708</v>
      </c>
      <c r="W1871" s="15">
        <f t="shared" si="327"/>
        <v>42738</v>
      </c>
      <c r="X1871" s="15">
        <v>42708</v>
      </c>
      <c r="Y1871" s="15">
        <v>42738</v>
      </c>
      <c r="Z1871" t="str">
        <f t="shared" si="328"/>
        <v>December</v>
      </c>
      <c r="AA1871" t="str">
        <f t="shared" si="329"/>
        <v>January</v>
      </c>
    </row>
    <row r="1872" spans="1:27" ht="45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14" t="s">
        <v>8221</v>
      </c>
      <c r="G1872" t="s">
        <v>8224</v>
      </c>
      <c r="H1872" t="s">
        <v>8246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319"/>
        <v>10.314285714285715</v>
      </c>
      <c r="P1872" s="6">
        <f t="shared" si="320"/>
        <v>32.81818181818182</v>
      </c>
      <c r="Q1872" t="str">
        <f t="shared" si="321"/>
        <v>games</v>
      </c>
      <c r="R1872" t="str">
        <f t="shared" si="322"/>
        <v>mobile games</v>
      </c>
      <c r="S1872" s="28">
        <f t="shared" si="323"/>
        <v>42371.14739583333</v>
      </c>
      <c r="T1872" s="28">
        <f t="shared" si="324"/>
        <v>42399.970138888886</v>
      </c>
      <c r="U1872">
        <f t="shared" si="325"/>
        <v>2016</v>
      </c>
      <c r="V1872" s="15">
        <f t="shared" si="326"/>
        <v>42371</v>
      </c>
      <c r="W1872" s="15">
        <f t="shared" si="327"/>
        <v>42399</v>
      </c>
      <c r="X1872" s="15">
        <v>42371</v>
      </c>
      <c r="Y1872" s="15">
        <v>42399</v>
      </c>
      <c r="Z1872" t="str">
        <f t="shared" si="328"/>
        <v>January</v>
      </c>
      <c r="AA1872" t="str">
        <f t="shared" si="329"/>
        <v>January</v>
      </c>
    </row>
    <row r="1873" spans="1:27" ht="45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14" t="s">
        <v>8221</v>
      </c>
      <c r="G1873" t="s">
        <v>8224</v>
      </c>
      <c r="H1873" t="s">
        <v>8246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319"/>
        <v>71.784615384615378</v>
      </c>
      <c r="P1873" s="6">
        <f t="shared" si="320"/>
        <v>49.11578947368421</v>
      </c>
      <c r="Q1873" t="str">
        <f t="shared" si="321"/>
        <v>games</v>
      </c>
      <c r="R1873" t="str">
        <f t="shared" si="322"/>
        <v>mobile games</v>
      </c>
      <c r="S1873" s="28">
        <f t="shared" si="323"/>
        <v>41923.575243055551</v>
      </c>
      <c r="T1873" s="28">
        <f t="shared" si="324"/>
        <v>41963.616909722223</v>
      </c>
      <c r="U1873">
        <f t="shared" si="325"/>
        <v>2014</v>
      </c>
      <c r="V1873" s="15">
        <f t="shared" si="326"/>
        <v>41923</v>
      </c>
      <c r="W1873" s="15">
        <f t="shared" si="327"/>
        <v>41963</v>
      </c>
      <c r="X1873" s="15">
        <v>41923</v>
      </c>
      <c r="Y1873" s="15">
        <v>41963</v>
      </c>
      <c r="Z1873" t="str">
        <f t="shared" si="328"/>
        <v>October</v>
      </c>
      <c r="AA1873" t="str">
        <f t="shared" si="329"/>
        <v>November</v>
      </c>
    </row>
    <row r="1874" spans="1:27" ht="45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14" t="s">
        <v>8221</v>
      </c>
      <c r="G1874" t="s">
        <v>8224</v>
      </c>
      <c r="H1874" t="s">
        <v>8246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319"/>
        <v>1.06</v>
      </c>
      <c r="P1874" s="6">
        <f t="shared" si="320"/>
        <v>16.307692307692307</v>
      </c>
      <c r="Q1874" t="str">
        <f t="shared" si="321"/>
        <v>games</v>
      </c>
      <c r="R1874" t="str">
        <f t="shared" si="322"/>
        <v>mobile games</v>
      </c>
      <c r="S1874" s="28">
        <f t="shared" si="323"/>
        <v>42154.921319444438</v>
      </c>
      <c r="T1874" s="28">
        <f t="shared" si="324"/>
        <v>42184.921319444438</v>
      </c>
      <c r="U1874">
        <f t="shared" si="325"/>
        <v>2015</v>
      </c>
      <c r="V1874" s="15">
        <f t="shared" si="326"/>
        <v>42154</v>
      </c>
      <c r="W1874" s="15">
        <f t="shared" si="327"/>
        <v>42184</v>
      </c>
      <c r="X1874" s="15">
        <v>42154</v>
      </c>
      <c r="Y1874" s="15">
        <v>42184</v>
      </c>
      <c r="Z1874" t="str">
        <f t="shared" si="328"/>
        <v>May</v>
      </c>
      <c r="AA1874" t="str">
        <f t="shared" si="329"/>
        <v>June</v>
      </c>
    </row>
    <row r="1875" spans="1:27" ht="45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14" t="s">
        <v>8221</v>
      </c>
      <c r="G1875" t="s">
        <v>8229</v>
      </c>
      <c r="H1875" t="s">
        <v>8251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319"/>
        <v>0.44999999999999996</v>
      </c>
      <c r="P1875" s="6">
        <f t="shared" si="320"/>
        <v>18</v>
      </c>
      <c r="Q1875" t="str">
        <f t="shared" si="321"/>
        <v>games</v>
      </c>
      <c r="R1875" t="str">
        <f t="shared" si="322"/>
        <v>mobile games</v>
      </c>
      <c r="S1875" s="28">
        <f t="shared" si="323"/>
        <v>42164.407523148147</v>
      </c>
      <c r="T1875" s="28">
        <f t="shared" si="324"/>
        <v>42193.489583333336</v>
      </c>
      <c r="U1875">
        <f t="shared" si="325"/>
        <v>2015</v>
      </c>
      <c r="V1875" s="15">
        <f t="shared" si="326"/>
        <v>42164</v>
      </c>
      <c r="W1875" s="15">
        <f t="shared" si="327"/>
        <v>42193</v>
      </c>
      <c r="X1875" s="15">
        <v>42164</v>
      </c>
      <c r="Y1875" s="15">
        <v>42193</v>
      </c>
      <c r="Z1875" t="str">
        <f t="shared" si="328"/>
        <v>June</v>
      </c>
      <c r="AA1875" t="str">
        <f t="shared" si="329"/>
        <v>July</v>
      </c>
    </row>
    <row r="1876" spans="1:27" ht="45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14" t="s">
        <v>8221</v>
      </c>
      <c r="G1876" t="s">
        <v>8224</v>
      </c>
      <c r="H1876" t="s">
        <v>8246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319"/>
        <v>1.6250000000000001E-2</v>
      </c>
      <c r="P1876" s="6">
        <f t="shared" si="320"/>
        <v>13</v>
      </c>
      <c r="Q1876" t="str">
        <f t="shared" si="321"/>
        <v>games</v>
      </c>
      <c r="R1876" t="str">
        <f t="shared" si="322"/>
        <v>mobile games</v>
      </c>
      <c r="S1876" s="28">
        <f t="shared" si="323"/>
        <v>42529.760798611103</v>
      </c>
      <c r="T1876" s="28">
        <f t="shared" si="324"/>
        <v>42549.760798611103</v>
      </c>
      <c r="U1876">
        <f t="shared" si="325"/>
        <v>2016</v>
      </c>
      <c r="V1876" s="15">
        <f t="shared" si="326"/>
        <v>42529</v>
      </c>
      <c r="W1876" s="15">
        <f t="shared" si="327"/>
        <v>42549</v>
      </c>
      <c r="X1876" s="15">
        <v>42529</v>
      </c>
      <c r="Y1876" s="15">
        <v>42549</v>
      </c>
      <c r="Z1876" t="str">
        <f t="shared" si="328"/>
        <v>June</v>
      </c>
      <c r="AA1876" t="str">
        <f t="shared" si="329"/>
        <v>June</v>
      </c>
    </row>
    <row r="1877" spans="1:27" ht="30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14" t="s">
        <v>8221</v>
      </c>
      <c r="G1877" t="s">
        <v>8224</v>
      </c>
      <c r="H1877" t="s">
        <v>8246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319"/>
        <v>0.51</v>
      </c>
      <c r="P1877" s="6">
        <f t="shared" si="320"/>
        <v>17</v>
      </c>
      <c r="Q1877" t="str">
        <f t="shared" si="321"/>
        <v>games</v>
      </c>
      <c r="R1877" t="str">
        <f t="shared" si="322"/>
        <v>mobile games</v>
      </c>
      <c r="S1877" s="28">
        <f t="shared" si="323"/>
        <v>42528.691064814811</v>
      </c>
      <c r="T1877" s="28">
        <f t="shared" si="324"/>
        <v>42588.691064814811</v>
      </c>
      <c r="U1877">
        <f t="shared" si="325"/>
        <v>2016</v>
      </c>
      <c r="V1877" s="15">
        <f t="shared" si="326"/>
        <v>42528</v>
      </c>
      <c r="W1877" s="15">
        <f t="shared" si="327"/>
        <v>42588</v>
      </c>
      <c r="X1877" s="15">
        <v>42528</v>
      </c>
      <c r="Y1877" s="15">
        <v>42588</v>
      </c>
      <c r="Z1877" t="str">
        <f t="shared" si="328"/>
        <v>June</v>
      </c>
      <c r="AA1877" t="str">
        <f t="shared" si="329"/>
        <v>August</v>
      </c>
    </row>
    <row r="1878" spans="1:27" ht="45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14" t="s">
        <v>8221</v>
      </c>
      <c r="G1878" t="s">
        <v>8226</v>
      </c>
      <c r="H1878" t="s">
        <v>8248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319"/>
        <v>0</v>
      </c>
      <c r="P1878" s="6" t="e">
        <f t="shared" si="320"/>
        <v>#DIV/0!</v>
      </c>
      <c r="Q1878" t="str">
        <f t="shared" si="321"/>
        <v>games</v>
      </c>
      <c r="R1878" t="str">
        <f t="shared" si="322"/>
        <v>mobile games</v>
      </c>
      <c r="S1878" s="28">
        <f t="shared" si="323"/>
        <v>41776.07644675926</v>
      </c>
      <c r="T1878" s="28">
        <f t="shared" si="324"/>
        <v>41806.07644675926</v>
      </c>
      <c r="U1878">
        <f t="shared" si="325"/>
        <v>2014</v>
      </c>
      <c r="V1878" s="15">
        <f t="shared" si="326"/>
        <v>41776</v>
      </c>
      <c r="W1878" s="15">
        <f t="shared" si="327"/>
        <v>41806</v>
      </c>
      <c r="X1878" s="15">
        <v>41776</v>
      </c>
      <c r="Y1878" s="15">
        <v>41806</v>
      </c>
      <c r="Z1878" t="str">
        <f t="shared" si="328"/>
        <v>May</v>
      </c>
      <c r="AA1878" t="str">
        <f t="shared" si="329"/>
        <v>June</v>
      </c>
    </row>
    <row r="1879" spans="1:27" ht="30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14" t="s">
        <v>8221</v>
      </c>
      <c r="G1879" t="s">
        <v>8224</v>
      </c>
      <c r="H1879" t="s">
        <v>8246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319"/>
        <v>0</v>
      </c>
      <c r="P1879" s="6" t="e">
        <f t="shared" si="320"/>
        <v>#DIV/0!</v>
      </c>
      <c r="Q1879" t="str">
        <f t="shared" si="321"/>
        <v>games</v>
      </c>
      <c r="R1879" t="str">
        <f t="shared" si="322"/>
        <v>mobile games</v>
      </c>
      <c r="S1879" s="28">
        <f t="shared" si="323"/>
        <v>42034.820891203701</v>
      </c>
      <c r="T1879" s="28">
        <f t="shared" si="324"/>
        <v>42063.820891203701</v>
      </c>
      <c r="U1879">
        <f t="shared" si="325"/>
        <v>2015</v>
      </c>
      <c r="V1879" s="15">
        <f t="shared" si="326"/>
        <v>42034</v>
      </c>
      <c r="W1879" s="15">
        <f t="shared" si="327"/>
        <v>42063</v>
      </c>
      <c r="X1879" s="15">
        <v>42034</v>
      </c>
      <c r="Y1879" s="15">
        <v>42063</v>
      </c>
      <c r="Z1879" t="str">
        <f t="shared" si="328"/>
        <v>January</v>
      </c>
      <c r="AA1879" t="str">
        <f t="shared" si="329"/>
        <v>February</v>
      </c>
    </row>
    <row r="1880" spans="1:27" ht="45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14" t="s">
        <v>8221</v>
      </c>
      <c r="G1880" t="s">
        <v>8226</v>
      </c>
      <c r="H1880" t="s">
        <v>8248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319"/>
        <v>0</v>
      </c>
      <c r="P1880" s="6" t="e">
        <f t="shared" si="320"/>
        <v>#DIV/0!</v>
      </c>
      <c r="Q1880" t="str">
        <f t="shared" si="321"/>
        <v>games</v>
      </c>
      <c r="R1880" t="str">
        <f t="shared" si="322"/>
        <v>mobile games</v>
      </c>
      <c r="S1880" s="28">
        <f t="shared" si="323"/>
        <v>41772.800405092588</v>
      </c>
      <c r="T1880" s="28">
        <f t="shared" si="324"/>
        <v>41802.800405092588</v>
      </c>
      <c r="U1880">
        <f t="shared" si="325"/>
        <v>2014</v>
      </c>
      <c r="V1880" s="15">
        <f t="shared" si="326"/>
        <v>41772</v>
      </c>
      <c r="W1880" s="15">
        <f t="shared" si="327"/>
        <v>41802</v>
      </c>
      <c r="X1880" s="15">
        <v>41772</v>
      </c>
      <c r="Y1880" s="15">
        <v>41802</v>
      </c>
      <c r="Z1880" t="str">
        <f t="shared" si="328"/>
        <v>May</v>
      </c>
      <c r="AA1880" t="str">
        <f t="shared" si="329"/>
        <v>June</v>
      </c>
    </row>
    <row r="1881" spans="1:27" ht="45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14" t="s">
        <v>8221</v>
      </c>
      <c r="G1881" t="s">
        <v>8227</v>
      </c>
      <c r="H1881" t="s">
        <v>8249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319"/>
        <v>0.12</v>
      </c>
      <c r="P1881" s="6">
        <f t="shared" si="320"/>
        <v>3</v>
      </c>
      <c r="Q1881" t="str">
        <f t="shared" si="321"/>
        <v>games</v>
      </c>
      <c r="R1881" t="str">
        <f t="shared" si="322"/>
        <v>mobile games</v>
      </c>
      <c r="S1881" s="28">
        <f t="shared" si="323"/>
        <v>42413.441307870373</v>
      </c>
      <c r="T1881" s="28">
        <f t="shared" si="324"/>
        <v>42443.399641203701</v>
      </c>
      <c r="U1881">
        <f t="shared" si="325"/>
        <v>2016</v>
      </c>
      <c r="V1881" s="15">
        <f t="shared" si="326"/>
        <v>42413</v>
      </c>
      <c r="W1881" s="15">
        <f t="shared" si="327"/>
        <v>42443</v>
      </c>
      <c r="X1881" s="15">
        <v>42413</v>
      </c>
      <c r="Y1881" s="15">
        <v>42443</v>
      </c>
      <c r="Z1881" t="str">
        <f t="shared" si="328"/>
        <v>February</v>
      </c>
      <c r="AA1881" t="str">
        <f t="shared" si="329"/>
        <v>March</v>
      </c>
    </row>
    <row r="1882" spans="1:27" ht="30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14" t="s">
        <v>8221</v>
      </c>
      <c r="G1882" t="s">
        <v>8225</v>
      </c>
      <c r="H1882" t="s">
        <v>8247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319"/>
        <v>20.080000000000002</v>
      </c>
      <c r="P1882" s="6">
        <f t="shared" si="320"/>
        <v>41.833333333333336</v>
      </c>
      <c r="Q1882" t="str">
        <f t="shared" si="321"/>
        <v>games</v>
      </c>
      <c r="R1882" t="str">
        <f t="shared" si="322"/>
        <v>mobile games</v>
      </c>
      <c r="S1882" s="28">
        <f t="shared" si="323"/>
        <v>42430.358564814807</v>
      </c>
      <c r="T1882" s="28">
        <f t="shared" si="324"/>
        <v>42459.31689814815</v>
      </c>
      <c r="U1882">
        <f t="shared" si="325"/>
        <v>2016</v>
      </c>
      <c r="V1882" s="15">
        <f t="shared" si="326"/>
        <v>42430</v>
      </c>
      <c r="W1882" s="15">
        <f t="shared" si="327"/>
        <v>42459</v>
      </c>
      <c r="X1882" s="15">
        <v>42430</v>
      </c>
      <c r="Y1882" s="15">
        <v>42459</v>
      </c>
      <c r="Z1882" t="str">
        <f t="shared" si="328"/>
        <v>March</v>
      </c>
      <c r="AA1882" t="str">
        <f t="shared" si="329"/>
        <v>March</v>
      </c>
    </row>
    <row r="1883" spans="1:27" ht="45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14" t="s">
        <v>8219</v>
      </c>
      <c r="G1883" t="s">
        <v>8224</v>
      </c>
      <c r="H1883" t="s">
        <v>8246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319"/>
        <v>172.68449999999999</v>
      </c>
      <c r="P1883" s="6">
        <f t="shared" si="320"/>
        <v>49.338428571428572</v>
      </c>
      <c r="Q1883" t="str">
        <f t="shared" si="321"/>
        <v>music</v>
      </c>
      <c r="R1883" t="str">
        <f t="shared" si="322"/>
        <v>indie rock</v>
      </c>
      <c r="S1883" s="28">
        <f t="shared" si="323"/>
        <v>42042.944317129623</v>
      </c>
      <c r="T1883" s="28">
        <f t="shared" si="324"/>
        <v>42072.902650462966</v>
      </c>
      <c r="U1883">
        <f t="shared" si="325"/>
        <v>2015</v>
      </c>
      <c r="V1883" s="15">
        <f t="shared" si="326"/>
        <v>42042</v>
      </c>
      <c r="W1883" s="15">
        <f t="shared" si="327"/>
        <v>42072</v>
      </c>
      <c r="X1883" s="15">
        <v>42042</v>
      </c>
      <c r="Y1883" s="15">
        <v>42072</v>
      </c>
      <c r="Z1883" t="str">
        <f t="shared" si="328"/>
        <v>February</v>
      </c>
      <c r="AA1883" t="str">
        <f t="shared" si="329"/>
        <v>March</v>
      </c>
    </row>
    <row r="1884" spans="1:27" ht="45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14" t="s">
        <v>8219</v>
      </c>
      <c r="G1884" t="s">
        <v>8224</v>
      </c>
      <c r="H1884" t="s">
        <v>8246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319"/>
        <v>100.8955223880597</v>
      </c>
      <c r="P1884" s="6">
        <f t="shared" si="320"/>
        <v>41.728395061728392</v>
      </c>
      <c r="Q1884" t="str">
        <f t="shared" si="321"/>
        <v>music</v>
      </c>
      <c r="R1884" t="str">
        <f t="shared" si="322"/>
        <v>indie rock</v>
      </c>
      <c r="S1884" s="28">
        <f t="shared" si="323"/>
        <v>41067.740879629629</v>
      </c>
      <c r="T1884" s="28">
        <f t="shared" si="324"/>
        <v>41100.783333333333</v>
      </c>
      <c r="U1884">
        <f t="shared" si="325"/>
        <v>2012</v>
      </c>
      <c r="V1884" s="15">
        <f t="shared" si="326"/>
        <v>41067</v>
      </c>
      <c r="W1884" s="15">
        <f t="shared" si="327"/>
        <v>41100</v>
      </c>
      <c r="X1884" s="15">
        <v>41067</v>
      </c>
      <c r="Y1884" s="15">
        <v>41100</v>
      </c>
      <c r="Z1884" t="str">
        <f t="shared" si="328"/>
        <v>June</v>
      </c>
      <c r="AA1884" t="str">
        <f t="shared" si="329"/>
        <v>July</v>
      </c>
    </row>
    <row r="1885" spans="1:27" ht="45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14" t="s">
        <v>8219</v>
      </c>
      <c r="G1885" t="s">
        <v>8224</v>
      </c>
      <c r="H1885" t="s">
        <v>8246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319"/>
        <v>104.8048048048048</v>
      </c>
      <c r="P1885" s="6">
        <f t="shared" si="320"/>
        <v>32.71875</v>
      </c>
      <c r="Q1885" t="str">
        <f t="shared" si="321"/>
        <v>music</v>
      </c>
      <c r="R1885" t="str">
        <f t="shared" si="322"/>
        <v>indie rock</v>
      </c>
      <c r="S1885" s="28">
        <f t="shared" si="323"/>
        <v>40977.739675925921</v>
      </c>
      <c r="T1885" s="28">
        <f t="shared" si="324"/>
        <v>41007.698009259257</v>
      </c>
      <c r="U1885">
        <f t="shared" si="325"/>
        <v>2012</v>
      </c>
      <c r="V1885" s="15">
        <f t="shared" si="326"/>
        <v>40977</v>
      </c>
      <c r="W1885" s="15">
        <f t="shared" si="327"/>
        <v>41007</v>
      </c>
      <c r="X1885" s="15">
        <v>40977</v>
      </c>
      <c r="Y1885" s="15">
        <v>41007</v>
      </c>
      <c r="Z1885" t="str">
        <f t="shared" si="328"/>
        <v>March</v>
      </c>
      <c r="AA1885" t="str">
        <f t="shared" si="329"/>
        <v>April</v>
      </c>
    </row>
    <row r="1886" spans="1:27" ht="45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14" t="s">
        <v>8219</v>
      </c>
      <c r="G1886" t="s">
        <v>8224</v>
      </c>
      <c r="H1886" t="s">
        <v>8246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319"/>
        <v>135.1</v>
      </c>
      <c r="P1886" s="6">
        <f t="shared" si="320"/>
        <v>51.96153846153846</v>
      </c>
      <c r="Q1886" t="str">
        <f t="shared" si="321"/>
        <v>music</v>
      </c>
      <c r="R1886" t="str">
        <f t="shared" si="322"/>
        <v>indie rock</v>
      </c>
      <c r="S1886" s="28">
        <f t="shared" si="323"/>
        <v>41204.989988425921</v>
      </c>
      <c r="T1886" s="28">
        <f t="shared" si="324"/>
        <v>41240.291666666664</v>
      </c>
      <c r="U1886">
        <f t="shared" si="325"/>
        <v>2012</v>
      </c>
      <c r="V1886" s="15">
        <f t="shared" si="326"/>
        <v>41204</v>
      </c>
      <c r="W1886" s="15">
        <f t="shared" si="327"/>
        <v>41240</v>
      </c>
      <c r="X1886" s="15">
        <v>41204</v>
      </c>
      <c r="Y1886" s="15">
        <v>41240</v>
      </c>
      <c r="Z1886" t="str">
        <f t="shared" si="328"/>
        <v>October</v>
      </c>
      <c r="AA1886" t="str">
        <f t="shared" si="329"/>
        <v>November</v>
      </c>
    </row>
    <row r="1887" spans="1:27" ht="45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14" t="s">
        <v>8219</v>
      </c>
      <c r="G1887" t="s">
        <v>8224</v>
      </c>
      <c r="H1887" t="s">
        <v>8246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319"/>
        <v>116.32786885245903</v>
      </c>
      <c r="P1887" s="6">
        <f t="shared" si="320"/>
        <v>50.685714285714283</v>
      </c>
      <c r="Q1887" t="str">
        <f t="shared" si="321"/>
        <v>music</v>
      </c>
      <c r="R1887" t="str">
        <f t="shared" si="322"/>
        <v>indie rock</v>
      </c>
      <c r="S1887" s="28">
        <f t="shared" si="323"/>
        <v>41098.885532407403</v>
      </c>
      <c r="T1887" s="28">
        <f t="shared" si="324"/>
        <v>41131.708333333328</v>
      </c>
      <c r="U1887">
        <f t="shared" si="325"/>
        <v>2012</v>
      </c>
      <c r="V1887" s="15">
        <f t="shared" si="326"/>
        <v>41098</v>
      </c>
      <c r="W1887" s="15">
        <f t="shared" si="327"/>
        <v>41131</v>
      </c>
      <c r="X1887" s="15">
        <v>41098</v>
      </c>
      <c r="Y1887" s="15">
        <v>41131</v>
      </c>
      <c r="Z1887" t="str">
        <f t="shared" si="328"/>
        <v>July</v>
      </c>
      <c r="AA1887" t="str">
        <f t="shared" si="329"/>
        <v>August</v>
      </c>
    </row>
    <row r="1888" spans="1:27" ht="45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14" t="s">
        <v>8219</v>
      </c>
      <c r="G1888" t="s">
        <v>8224</v>
      </c>
      <c r="H1888" t="s">
        <v>8246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319"/>
        <v>102.08333333333333</v>
      </c>
      <c r="P1888" s="6">
        <f t="shared" si="320"/>
        <v>42.241379310344826</v>
      </c>
      <c r="Q1888" t="str">
        <f t="shared" si="321"/>
        <v>music</v>
      </c>
      <c r="R1888" t="str">
        <f t="shared" si="322"/>
        <v>indie rock</v>
      </c>
      <c r="S1888" s="28">
        <f t="shared" si="323"/>
        <v>41925.69835648148</v>
      </c>
      <c r="T1888" s="28">
        <f t="shared" si="324"/>
        <v>41955.740023148144</v>
      </c>
      <c r="U1888">
        <f t="shared" si="325"/>
        <v>2014</v>
      </c>
      <c r="V1888" s="15">
        <f t="shared" si="326"/>
        <v>41925</v>
      </c>
      <c r="W1888" s="15">
        <f t="shared" si="327"/>
        <v>41955</v>
      </c>
      <c r="X1888" s="15">
        <v>41925</v>
      </c>
      <c r="Y1888" s="15">
        <v>41955</v>
      </c>
      <c r="Z1888" t="str">
        <f t="shared" si="328"/>
        <v>October</v>
      </c>
      <c r="AA1888" t="str">
        <f t="shared" si="329"/>
        <v>November</v>
      </c>
    </row>
    <row r="1889" spans="1:27" ht="45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14" t="s">
        <v>8219</v>
      </c>
      <c r="G1889" t="s">
        <v>8227</v>
      </c>
      <c r="H1889" t="s">
        <v>8249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319"/>
        <v>111.16666666666666</v>
      </c>
      <c r="P1889" s="6">
        <f t="shared" si="320"/>
        <v>416.875</v>
      </c>
      <c r="Q1889" t="str">
        <f t="shared" si="321"/>
        <v>music</v>
      </c>
      <c r="R1889" t="str">
        <f t="shared" si="322"/>
        <v>indie rock</v>
      </c>
      <c r="S1889" s="28">
        <f t="shared" si="323"/>
        <v>42323.591805555552</v>
      </c>
      <c r="T1889" s="28">
        <f t="shared" si="324"/>
        <v>42341.687499999993</v>
      </c>
      <c r="U1889">
        <f t="shared" si="325"/>
        <v>2015</v>
      </c>
      <c r="V1889" s="15">
        <f t="shared" si="326"/>
        <v>42323</v>
      </c>
      <c r="W1889" s="15">
        <f t="shared" si="327"/>
        <v>42341</v>
      </c>
      <c r="X1889" s="15">
        <v>42323</v>
      </c>
      <c r="Y1889" s="15">
        <v>42341</v>
      </c>
      <c r="Z1889" t="str">
        <f t="shared" si="328"/>
        <v>November</v>
      </c>
      <c r="AA1889" t="str">
        <f t="shared" si="329"/>
        <v>December</v>
      </c>
    </row>
    <row r="1890" spans="1:27" ht="45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14" t="s">
        <v>8219</v>
      </c>
      <c r="G1890" t="s">
        <v>8224</v>
      </c>
      <c r="H1890" t="s">
        <v>8246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319"/>
        <v>166.08</v>
      </c>
      <c r="P1890" s="6">
        <f t="shared" si="320"/>
        <v>46.651685393258425</v>
      </c>
      <c r="Q1890" t="str">
        <f t="shared" si="321"/>
        <v>music</v>
      </c>
      <c r="R1890" t="str">
        <f t="shared" si="322"/>
        <v>indie rock</v>
      </c>
      <c r="S1890" s="28">
        <f t="shared" si="323"/>
        <v>40299.03162037037</v>
      </c>
      <c r="T1890" s="28">
        <f t="shared" si="324"/>
        <v>40329.999305555553</v>
      </c>
      <c r="U1890">
        <f t="shared" si="325"/>
        <v>2010</v>
      </c>
      <c r="V1890" s="15">
        <f t="shared" si="326"/>
        <v>40299</v>
      </c>
      <c r="W1890" s="15">
        <f t="shared" si="327"/>
        <v>40329</v>
      </c>
      <c r="X1890" s="15">
        <v>40299</v>
      </c>
      <c r="Y1890" s="15">
        <v>40329</v>
      </c>
      <c r="Z1890" t="str">
        <f t="shared" si="328"/>
        <v>May</v>
      </c>
      <c r="AA1890" t="str">
        <f t="shared" si="329"/>
        <v>May</v>
      </c>
    </row>
    <row r="1891" spans="1:27" ht="45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14" t="s">
        <v>8219</v>
      </c>
      <c r="G1891" t="s">
        <v>8224</v>
      </c>
      <c r="H1891" t="s">
        <v>8246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319"/>
        <v>106.60000000000001</v>
      </c>
      <c r="P1891" s="6">
        <f t="shared" si="320"/>
        <v>48.454545454545453</v>
      </c>
      <c r="Q1891" t="str">
        <f t="shared" si="321"/>
        <v>music</v>
      </c>
      <c r="R1891" t="str">
        <f t="shared" si="322"/>
        <v>indie rock</v>
      </c>
      <c r="S1891" s="28">
        <f t="shared" si="323"/>
        <v>41299.585023148145</v>
      </c>
      <c r="T1891" s="28">
        <f t="shared" si="324"/>
        <v>41344.543356481481</v>
      </c>
      <c r="U1891">
        <f t="shared" si="325"/>
        <v>2013</v>
      </c>
      <c r="V1891" s="15">
        <f t="shared" si="326"/>
        <v>41299</v>
      </c>
      <c r="W1891" s="15">
        <f t="shared" si="327"/>
        <v>41344</v>
      </c>
      <c r="X1891" s="15">
        <v>41299</v>
      </c>
      <c r="Y1891" s="15">
        <v>41344</v>
      </c>
      <c r="Z1891" t="str">
        <f t="shared" si="328"/>
        <v>January</v>
      </c>
      <c r="AA1891" t="str">
        <f t="shared" si="329"/>
        <v>March</v>
      </c>
    </row>
    <row r="1892" spans="1:27" ht="45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14" t="s">
        <v>8219</v>
      </c>
      <c r="G1892" t="s">
        <v>8224</v>
      </c>
      <c r="H1892" t="s">
        <v>8246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319"/>
        <v>144.58441666666667</v>
      </c>
      <c r="P1892" s="6">
        <f t="shared" si="320"/>
        <v>70.5289837398374</v>
      </c>
      <c r="Q1892" t="str">
        <f t="shared" si="321"/>
        <v>music</v>
      </c>
      <c r="R1892" t="str">
        <f t="shared" si="322"/>
        <v>indie rock</v>
      </c>
      <c r="S1892" s="28">
        <f t="shared" si="323"/>
        <v>41228.577870370369</v>
      </c>
      <c r="T1892" s="28">
        <f t="shared" si="324"/>
        <v>41258.577870370369</v>
      </c>
      <c r="U1892">
        <f t="shared" si="325"/>
        <v>2012</v>
      </c>
      <c r="V1892" s="15">
        <f t="shared" si="326"/>
        <v>41228</v>
      </c>
      <c r="W1892" s="15">
        <f t="shared" si="327"/>
        <v>41258</v>
      </c>
      <c r="X1892" s="15">
        <v>41228</v>
      </c>
      <c r="Y1892" s="15">
        <v>41258</v>
      </c>
      <c r="Z1892" t="str">
        <f t="shared" si="328"/>
        <v>November</v>
      </c>
      <c r="AA1892" t="str">
        <f t="shared" si="329"/>
        <v>December</v>
      </c>
    </row>
    <row r="1893" spans="1:27" ht="60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14" t="s">
        <v>8219</v>
      </c>
      <c r="G1893" t="s">
        <v>8224</v>
      </c>
      <c r="H1893" t="s">
        <v>8246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319"/>
        <v>105.55000000000001</v>
      </c>
      <c r="P1893" s="6">
        <f t="shared" si="320"/>
        <v>87.958333333333329</v>
      </c>
      <c r="Q1893" t="str">
        <f t="shared" si="321"/>
        <v>music</v>
      </c>
      <c r="R1893" t="str">
        <f t="shared" si="322"/>
        <v>indie rock</v>
      </c>
      <c r="S1893" s="28">
        <f t="shared" si="323"/>
        <v>40335.589745370366</v>
      </c>
      <c r="T1893" s="28">
        <f t="shared" si="324"/>
        <v>40381.041666666664</v>
      </c>
      <c r="U1893">
        <f t="shared" si="325"/>
        <v>2010</v>
      </c>
      <c r="V1893" s="15">
        <f t="shared" si="326"/>
        <v>40335</v>
      </c>
      <c r="W1893" s="15">
        <f t="shared" si="327"/>
        <v>40381</v>
      </c>
      <c r="X1893" s="15">
        <v>40335</v>
      </c>
      <c r="Y1893" s="15">
        <v>40381</v>
      </c>
      <c r="Z1893" t="str">
        <f t="shared" si="328"/>
        <v>June</v>
      </c>
      <c r="AA1893" t="str">
        <f t="shared" si="329"/>
        <v>July</v>
      </c>
    </row>
    <row r="1894" spans="1:27" ht="3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14" t="s">
        <v>8219</v>
      </c>
      <c r="G1894" t="s">
        <v>8224</v>
      </c>
      <c r="H1894" t="s">
        <v>8246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319"/>
        <v>136.60000000000002</v>
      </c>
      <c r="P1894" s="6">
        <f t="shared" si="320"/>
        <v>26.26923076923077</v>
      </c>
      <c r="Q1894" t="str">
        <f t="shared" si="321"/>
        <v>music</v>
      </c>
      <c r="R1894" t="str">
        <f t="shared" si="322"/>
        <v>indie rock</v>
      </c>
      <c r="S1894" s="28">
        <f t="shared" si="323"/>
        <v>40671.429178240738</v>
      </c>
      <c r="T1894" s="28">
        <f t="shared" si="324"/>
        <v>40701.429178240738</v>
      </c>
      <c r="U1894">
        <f t="shared" si="325"/>
        <v>2011</v>
      </c>
      <c r="V1894" s="15">
        <f t="shared" si="326"/>
        <v>40671</v>
      </c>
      <c r="W1894" s="15">
        <f t="shared" si="327"/>
        <v>40701</v>
      </c>
      <c r="X1894" s="15">
        <v>40671</v>
      </c>
      <c r="Y1894" s="15">
        <v>40701</v>
      </c>
      <c r="Z1894" t="str">
        <f t="shared" si="328"/>
        <v>May</v>
      </c>
      <c r="AA1894" t="str">
        <f t="shared" si="329"/>
        <v>June</v>
      </c>
    </row>
    <row r="1895" spans="1:27" ht="45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14" t="s">
        <v>8219</v>
      </c>
      <c r="G1895" t="s">
        <v>8224</v>
      </c>
      <c r="H1895" t="s">
        <v>8246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319"/>
        <v>104</v>
      </c>
      <c r="P1895" s="6">
        <f t="shared" si="320"/>
        <v>57.777777777777779</v>
      </c>
      <c r="Q1895" t="str">
        <f t="shared" si="321"/>
        <v>music</v>
      </c>
      <c r="R1895" t="str">
        <f t="shared" si="322"/>
        <v>indie rock</v>
      </c>
      <c r="S1895" s="28">
        <f t="shared" si="323"/>
        <v>40632.733622685184</v>
      </c>
      <c r="T1895" s="28">
        <f t="shared" si="324"/>
        <v>40648.957638888889</v>
      </c>
      <c r="U1895">
        <f t="shared" si="325"/>
        <v>2011</v>
      </c>
      <c r="V1895" s="15">
        <f t="shared" si="326"/>
        <v>40632</v>
      </c>
      <c r="W1895" s="15">
        <f t="shared" si="327"/>
        <v>40648</v>
      </c>
      <c r="X1895" s="15">
        <v>40632</v>
      </c>
      <c r="Y1895" s="15">
        <v>40648</v>
      </c>
      <c r="Z1895" t="str">
        <f t="shared" si="328"/>
        <v>March</v>
      </c>
      <c r="AA1895" t="str">
        <f t="shared" si="329"/>
        <v>April</v>
      </c>
    </row>
    <row r="1896" spans="1:27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14" t="s">
        <v>8219</v>
      </c>
      <c r="G1896" t="s">
        <v>8224</v>
      </c>
      <c r="H1896" t="s">
        <v>8246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319"/>
        <v>114.5</v>
      </c>
      <c r="P1896" s="6">
        <f t="shared" si="320"/>
        <v>57.25</v>
      </c>
      <c r="Q1896" t="str">
        <f t="shared" si="321"/>
        <v>music</v>
      </c>
      <c r="R1896" t="str">
        <f t="shared" si="322"/>
        <v>indie rock</v>
      </c>
      <c r="S1896" s="28">
        <f t="shared" si="323"/>
        <v>40920.696562499994</v>
      </c>
      <c r="T1896" s="28">
        <f t="shared" si="324"/>
        <v>40951.696562499994</v>
      </c>
      <c r="U1896">
        <f t="shared" si="325"/>
        <v>2012</v>
      </c>
      <c r="V1896" s="15">
        <f t="shared" si="326"/>
        <v>40920</v>
      </c>
      <c r="W1896" s="15">
        <f t="shared" si="327"/>
        <v>40951</v>
      </c>
      <c r="X1896" s="15">
        <v>40920</v>
      </c>
      <c r="Y1896" s="15">
        <v>40951</v>
      </c>
      <c r="Z1896" t="str">
        <f t="shared" si="328"/>
        <v>January</v>
      </c>
      <c r="AA1896" t="str">
        <f t="shared" si="329"/>
        <v>February</v>
      </c>
    </row>
    <row r="1897" spans="1:27" ht="45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14" t="s">
        <v>8219</v>
      </c>
      <c r="G1897" t="s">
        <v>8224</v>
      </c>
      <c r="H1897" t="s">
        <v>8246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319"/>
        <v>101.71957671957672</v>
      </c>
      <c r="P1897" s="6">
        <f t="shared" si="320"/>
        <v>196.34042553191489</v>
      </c>
      <c r="Q1897" t="str">
        <f t="shared" si="321"/>
        <v>music</v>
      </c>
      <c r="R1897" t="str">
        <f t="shared" si="322"/>
        <v>indie rock</v>
      </c>
      <c r="S1897" s="28">
        <f t="shared" si="323"/>
        <v>42267.538449074076</v>
      </c>
      <c r="T1897" s="28">
        <f t="shared" si="324"/>
        <v>42297.538449074076</v>
      </c>
      <c r="U1897">
        <f t="shared" si="325"/>
        <v>2015</v>
      </c>
      <c r="V1897" s="15">
        <f t="shared" si="326"/>
        <v>42267</v>
      </c>
      <c r="W1897" s="15">
        <f t="shared" si="327"/>
        <v>42297</v>
      </c>
      <c r="X1897" s="15">
        <v>42267</v>
      </c>
      <c r="Y1897" s="15">
        <v>42297</v>
      </c>
      <c r="Z1897" t="str">
        <f t="shared" si="328"/>
        <v>September</v>
      </c>
      <c r="AA1897" t="str">
        <f t="shared" si="329"/>
        <v>October</v>
      </c>
    </row>
    <row r="1898" spans="1:27" ht="45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14" t="s">
        <v>8219</v>
      </c>
      <c r="G1898" t="s">
        <v>8224</v>
      </c>
      <c r="H1898" t="s">
        <v>8246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319"/>
        <v>123.94678492239468</v>
      </c>
      <c r="P1898" s="6">
        <f t="shared" si="320"/>
        <v>43</v>
      </c>
      <c r="Q1898" t="str">
        <f t="shared" si="321"/>
        <v>music</v>
      </c>
      <c r="R1898" t="str">
        <f t="shared" si="322"/>
        <v>indie rock</v>
      </c>
      <c r="S1898" s="28">
        <f t="shared" si="323"/>
        <v>40981.501909722218</v>
      </c>
      <c r="T1898" s="28">
        <f t="shared" si="324"/>
        <v>41011.501909722218</v>
      </c>
      <c r="U1898">
        <f t="shared" si="325"/>
        <v>2012</v>
      </c>
      <c r="V1898" s="15">
        <f t="shared" si="326"/>
        <v>40981</v>
      </c>
      <c r="W1898" s="15">
        <f t="shared" si="327"/>
        <v>41011</v>
      </c>
      <c r="X1898" s="15">
        <v>40981</v>
      </c>
      <c r="Y1898" s="15">
        <v>41011</v>
      </c>
      <c r="Z1898" t="str">
        <f t="shared" si="328"/>
        <v>March</v>
      </c>
      <c r="AA1898" t="str">
        <f t="shared" si="329"/>
        <v>April</v>
      </c>
    </row>
    <row r="1899" spans="1:27" ht="45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14" t="s">
        <v>8219</v>
      </c>
      <c r="G1899" t="s">
        <v>8224</v>
      </c>
      <c r="H1899" t="s">
        <v>8246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319"/>
        <v>102.45669291338582</v>
      </c>
      <c r="P1899" s="6">
        <f t="shared" si="320"/>
        <v>35.551912568306008</v>
      </c>
      <c r="Q1899" t="str">
        <f t="shared" si="321"/>
        <v>music</v>
      </c>
      <c r="R1899" t="str">
        <f t="shared" si="322"/>
        <v>indie rock</v>
      </c>
      <c r="S1899" s="28">
        <f t="shared" si="323"/>
        <v>41680.375069444439</v>
      </c>
      <c r="T1899" s="28">
        <f t="shared" si="324"/>
        <v>41702.666666666664</v>
      </c>
      <c r="U1899">
        <f t="shared" si="325"/>
        <v>2014</v>
      </c>
      <c r="V1899" s="15">
        <f t="shared" si="326"/>
        <v>41680</v>
      </c>
      <c r="W1899" s="15">
        <f t="shared" si="327"/>
        <v>41702</v>
      </c>
      <c r="X1899" s="15">
        <v>41680</v>
      </c>
      <c r="Y1899" s="15">
        <v>41702</v>
      </c>
      <c r="Z1899" t="str">
        <f t="shared" si="328"/>
        <v>February</v>
      </c>
      <c r="AA1899" t="str">
        <f t="shared" si="329"/>
        <v>March</v>
      </c>
    </row>
    <row r="1900" spans="1:27" ht="45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14" t="s">
        <v>8219</v>
      </c>
      <c r="G1900" t="s">
        <v>8224</v>
      </c>
      <c r="H1900" t="s">
        <v>8246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319"/>
        <v>144.5</v>
      </c>
      <c r="P1900" s="6">
        <f t="shared" si="320"/>
        <v>68.80952380952381</v>
      </c>
      <c r="Q1900" t="str">
        <f t="shared" si="321"/>
        <v>music</v>
      </c>
      <c r="R1900" t="str">
        <f t="shared" si="322"/>
        <v>indie rock</v>
      </c>
      <c r="S1900" s="28">
        <f t="shared" si="323"/>
        <v>42365.9846412037</v>
      </c>
      <c r="T1900" s="28">
        <f t="shared" si="324"/>
        <v>42401.541666666664</v>
      </c>
      <c r="U1900">
        <f t="shared" si="325"/>
        <v>2015</v>
      </c>
      <c r="V1900" s="15">
        <f t="shared" si="326"/>
        <v>42365</v>
      </c>
      <c r="W1900" s="15">
        <f t="shared" si="327"/>
        <v>42401</v>
      </c>
      <c r="X1900" s="15">
        <v>42365</v>
      </c>
      <c r="Y1900" s="15">
        <v>42401</v>
      </c>
      <c r="Z1900" t="str">
        <f t="shared" si="328"/>
        <v>December</v>
      </c>
      <c r="AA1900" t="str">
        <f t="shared" si="329"/>
        <v>February</v>
      </c>
    </row>
    <row r="1901" spans="1:27" ht="45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14" t="s">
        <v>8219</v>
      </c>
      <c r="G1901" t="s">
        <v>8224</v>
      </c>
      <c r="H1901" t="s">
        <v>8246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319"/>
        <v>133.33333333333331</v>
      </c>
      <c r="P1901" s="6">
        <f t="shared" si="320"/>
        <v>28.571428571428573</v>
      </c>
      <c r="Q1901" t="str">
        <f t="shared" si="321"/>
        <v>music</v>
      </c>
      <c r="R1901" t="str">
        <f t="shared" si="322"/>
        <v>indie rock</v>
      </c>
      <c r="S1901" s="28">
        <f t="shared" si="323"/>
        <v>42058.733402777776</v>
      </c>
      <c r="T1901" s="28">
        <f t="shared" si="324"/>
        <v>42088.691736111105</v>
      </c>
      <c r="U1901">
        <f t="shared" si="325"/>
        <v>2015</v>
      </c>
      <c r="V1901" s="15">
        <f t="shared" si="326"/>
        <v>42058</v>
      </c>
      <c r="W1901" s="15">
        <f t="shared" si="327"/>
        <v>42088</v>
      </c>
      <c r="X1901" s="15">
        <v>42058</v>
      </c>
      <c r="Y1901" s="15">
        <v>42088</v>
      </c>
      <c r="Z1901" t="str">
        <f t="shared" si="328"/>
        <v>February</v>
      </c>
      <c r="AA1901" t="str">
        <f t="shared" si="329"/>
        <v>March</v>
      </c>
    </row>
    <row r="1902" spans="1:27" ht="45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14" t="s">
        <v>8219</v>
      </c>
      <c r="G1902" t="s">
        <v>8224</v>
      </c>
      <c r="H1902" t="s">
        <v>8246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319"/>
        <v>109.3644</v>
      </c>
      <c r="P1902" s="6">
        <f t="shared" si="320"/>
        <v>50.631666666666668</v>
      </c>
      <c r="Q1902" t="str">
        <f t="shared" si="321"/>
        <v>music</v>
      </c>
      <c r="R1902" t="str">
        <f t="shared" si="322"/>
        <v>indie rock</v>
      </c>
      <c r="S1902" s="28">
        <f t="shared" si="323"/>
        <v>41160.663553240738</v>
      </c>
      <c r="T1902" s="28">
        <f t="shared" si="324"/>
        <v>41188.207638888889</v>
      </c>
      <c r="U1902">
        <f t="shared" si="325"/>
        <v>2012</v>
      </c>
      <c r="V1902" s="15">
        <f t="shared" si="326"/>
        <v>41160</v>
      </c>
      <c r="W1902" s="15">
        <f t="shared" si="327"/>
        <v>41188</v>
      </c>
      <c r="X1902" s="15">
        <v>41160</v>
      </c>
      <c r="Y1902" s="15">
        <v>41188</v>
      </c>
      <c r="Z1902" t="str">
        <f t="shared" si="328"/>
        <v>September</v>
      </c>
      <c r="AA1902" t="str">
        <f t="shared" si="329"/>
        <v>October</v>
      </c>
    </row>
    <row r="1903" spans="1:27" ht="45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14" t="s">
        <v>8221</v>
      </c>
      <c r="G1903" t="s">
        <v>8225</v>
      </c>
      <c r="H1903" t="s">
        <v>8247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319"/>
        <v>2.6969696969696968</v>
      </c>
      <c r="P1903" s="6">
        <f t="shared" si="320"/>
        <v>106.8</v>
      </c>
      <c r="Q1903" t="str">
        <f t="shared" si="321"/>
        <v>technology</v>
      </c>
      <c r="R1903" t="str">
        <f t="shared" si="322"/>
        <v>gadgets</v>
      </c>
      <c r="S1903" s="28">
        <f t="shared" si="323"/>
        <v>42116.334826388884</v>
      </c>
      <c r="T1903" s="28">
        <f t="shared" si="324"/>
        <v>42146.333333333336</v>
      </c>
      <c r="U1903">
        <f t="shared" si="325"/>
        <v>2015</v>
      </c>
      <c r="V1903" s="15">
        <f t="shared" si="326"/>
        <v>42116</v>
      </c>
      <c r="W1903" s="15">
        <f t="shared" si="327"/>
        <v>42146</v>
      </c>
      <c r="X1903" s="15">
        <v>42116</v>
      </c>
      <c r="Y1903" s="15">
        <v>42146</v>
      </c>
      <c r="Z1903" t="str">
        <f t="shared" si="328"/>
        <v>April</v>
      </c>
      <c r="AA1903" t="str">
        <f t="shared" si="329"/>
        <v>May</v>
      </c>
    </row>
    <row r="1904" spans="1:27" ht="45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14" t="s">
        <v>8221</v>
      </c>
      <c r="G1904" t="s">
        <v>8233</v>
      </c>
      <c r="H1904" t="s">
        <v>8249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319"/>
        <v>1.2</v>
      </c>
      <c r="P1904" s="6">
        <f t="shared" si="320"/>
        <v>4</v>
      </c>
      <c r="Q1904" t="str">
        <f t="shared" si="321"/>
        <v>technology</v>
      </c>
      <c r="R1904" t="str">
        <f t="shared" si="322"/>
        <v>gadgets</v>
      </c>
      <c r="S1904" s="28">
        <f t="shared" si="323"/>
        <v>42037.581562499996</v>
      </c>
      <c r="T1904" s="28">
        <f t="shared" si="324"/>
        <v>42067.581562499996</v>
      </c>
      <c r="U1904">
        <f t="shared" si="325"/>
        <v>2015</v>
      </c>
      <c r="V1904" s="15">
        <f t="shared" si="326"/>
        <v>42037</v>
      </c>
      <c r="W1904" s="15">
        <f t="shared" si="327"/>
        <v>42067</v>
      </c>
      <c r="X1904" s="15">
        <v>42037</v>
      </c>
      <c r="Y1904" s="15">
        <v>42067</v>
      </c>
      <c r="Z1904" t="str">
        <f t="shared" si="328"/>
        <v>February</v>
      </c>
      <c r="AA1904" t="str">
        <f t="shared" si="329"/>
        <v>March</v>
      </c>
    </row>
    <row r="1905" spans="1:27" ht="45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14" t="s">
        <v>8221</v>
      </c>
      <c r="G1905" t="s">
        <v>8224</v>
      </c>
      <c r="H1905" t="s">
        <v>8246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319"/>
        <v>46.6</v>
      </c>
      <c r="P1905" s="6">
        <f t="shared" si="320"/>
        <v>34.097560975609753</v>
      </c>
      <c r="Q1905" t="str">
        <f t="shared" si="321"/>
        <v>technology</v>
      </c>
      <c r="R1905" t="str">
        <f t="shared" si="322"/>
        <v>gadgets</v>
      </c>
      <c r="S1905" s="28">
        <f t="shared" si="323"/>
        <v>42702.562395833331</v>
      </c>
      <c r="T1905" s="28">
        <f t="shared" si="324"/>
        <v>42762.562395833331</v>
      </c>
      <c r="U1905">
        <f t="shared" si="325"/>
        <v>2016</v>
      </c>
      <c r="V1905" s="15">
        <f t="shared" si="326"/>
        <v>42702</v>
      </c>
      <c r="W1905" s="15">
        <f t="shared" si="327"/>
        <v>42762</v>
      </c>
      <c r="X1905" s="15">
        <v>42702</v>
      </c>
      <c r="Y1905" s="15">
        <v>42762</v>
      </c>
      <c r="Z1905" t="str">
        <f t="shared" si="328"/>
        <v>November</v>
      </c>
      <c r="AA1905" t="str">
        <f t="shared" si="329"/>
        <v>January</v>
      </c>
    </row>
    <row r="1906" spans="1:27" ht="45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14" t="s">
        <v>8221</v>
      </c>
      <c r="G1906" t="s">
        <v>8224</v>
      </c>
      <c r="H1906" t="s">
        <v>8246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319"/>
        <v>0.1</v>
      </c>
      <c r="P1906" s="6">
        <f t="shared" si="320"/>
        <v>25</v>
      </c>
      <c r="Q1906" t="str">
        <f t="shared" si="321"/>
        <v>technology</v>
      </c>
      <c r="R1906" t="str">
        <f t="shared" si="322"/>
        <v>gadgets</v>
      </c>
      <c r="S1906" s="28">
        <f t="shared" si="323"/>
        <v>42326.477094907408</v>
      </c>
      <c r="T1906" s="28">
        <f t="shared" si="324"/>
        <v>42371.477094907408</v>
      </c>
      <c r="U1906">
        <f t="shared" si="325"/>
        <v>2015</v>
      </c>
      <c r="V1906" s="15">
        <f t="shared" si="326"/>
        <v>42326</v>
      </c>
      <c r="W1906" s="15">
        <f t="shared" si="327"/>
        <v>42371</v>
      </c>
      <c r="X1906" s="15">
        <v>42326</v>
      </c>
      <c r="Y1906" s="15">
        <v>42371</v>
      </c>
      <c r="Z1906" t="str">
        <f t="shared" si="328"/>
        <v>November</v>
      </c>
      <c r="AA1906" t="str">
        <f t="shared" si="329"/>
        <v>January</v>
      </c>
    </row>
    <row r="1907" spans="1:27" ht="45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14" t="s">
        <v>8221</v>
      </c>
      <c r="G1907" t="s">
        <v>8224</v>
      </c>
      <c r="H1907" t="s">
        <v>8246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319"/>
        <v>0.16800000000000001</v>
      </c>
      <c r="P1907" s="6">
        <f t="shared" si="320"/>
        <v>10.5</v>
      </c>
      <c r="Q1907" t="str">
        <f t="shared" si="321"/>
        <v>technology</v>
      </c>
      <c r="R1907" t="str">
        <f t="shared" si="322"/>
        <v>gadgets</v>
      </c>
      <c r="S1907" s="28">
        <f t="shared" si="323"/>
        <v>41859.717523148145</v>
      </c>
      <c r="T1907" s="28">
        <f t="shared" si="324"/>
        <v>41889.717523148145</v>
      </c>
      <c r="U1907">
        <f t="shared" si="325"/>
        <v>2014</v>
      </c>
      <c r="V1907" s="15">
        <f t="shared" si="326"/>
        <v>41859</v>
      </c>
      <c r="W1907" s="15">
        <f t="shared" si="327"/>
        <v>41889</v>
      </c>
      <c r="X1907" s="15">
        <v>41859</v>
      </c>
      <c r="Y1907" s="15">
        <v>41889</v>
      </c>
      <c r="Z1907" t="str">
        <f t="shared" si="328"/>
        <v>August</v>
      </c>
      <c r="AA1907" t="str">
        <f t="shared" si="329"/>
        <v>September</v>
      </c>
    </row>
    <row r="1908" spans="1:27" ht="45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14" t="s">
        <v>8221</v>
      </c>
      <c r="G1908" t="s">
        <v>8224</v>
      </c>
      <c r="H1908" t="s">
        <v>8246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319"/>
        <v>42.76</v>
      </c>
      <c r="P1908" s="6">
        <f t="shared" si="320"/>
        <v>215.95959595959596</v>
      </c>
      <c r="Q1908" t="str">
        <f t="shared" si="321"/>
        <v>technology</v>
      </c>
      <c r="R1908" t="str">
        <f t="shared" si="322"/>
        <v>gadgets</v>
      </c>
      <c r="S1908" s="28">
        <f t="shared" si="323"/>
        <v>42514.462766203702</v>
      </c>
      <c r="T1908" s="28">
        <f t="shared" si="324"/>
        <v>42544.462766203702</v>
      </c>
      <c r="U1908">
        <f t="shared" si="325"/>
        <v>2016</v>
      </c>
      <c r="V1908" s="15">
        <f t="shared" si="326"/>
        <v>42514</v>
      </c>
      <c r="W1908" s="15">
        <f t="shared" si="327"/>
        <v>42544</v>
      </c>
      <c r="X1908" s="15">
        <v>42514</v>
      </c>
      <c r="Y1908" s="15">
        <v>42544</v>
      </c>
      <c r="Z1908" t="str">
        <f t="shared" si="328"/>
        <v>May</v>
      </c>
      <c r="AA1908" t="str">
        <f t="shared" si="329"/>
        <v>June</v>
      </c>
    </row>
    <row r="1909" spans="1:27" ht="45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14" t="s">
        <v>8221</v>
      </c>
      <c r="G1909" t="s">
        <v>8224</v>
      </c>
      <c r="H1909" t="s">
        <v>8246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319"/>
        <v>0.28333333333333333</v>
      </c>
      <c r="P1909" s="6">
        <f t="shared" si="320"/>
        <v>21.25</v>
      </c>
      <c r="Q1909" t="str">
        <f t="shared" si="321"/>
        <v>technology</v>
      </c>
      <c r="R1909" t="str">
        <f t="shared" si="322"/>
        <v>gadgets</v>
      </c>
      <c r="S1909" s="28">
        <f t="shared" si="323"/>
        <v>41767.378761574073</v>
      </c>
      <c r="T1909" s="28">
        <f t="shared" si="324"/>
        <v>41782.378761574073</v>
      </c>
      <c r="U1909">
        <f t="shared" si="325"/>
        <v>2014</v>
      </c>
      <c r="V1909" s="15">
        <f t="shared" si="326"/>
        <v>41767</v>
      </c>
      <c r="W1909" s="15">
        <f t="shared" si="327"/>
        <v>41782</v>
      </c>
      <c r="X1909" s="15">
        <v>41767</v>
      </c>
      <c r="Y1909" s="15">
        <v>41782</v>
      </c>
      <c r="Z1909" t="str">
        <f t="shared" si="328"/>
        <v>May</v>
      </c>
      <c r="AA1909" t="str">
        <f t="shared" si="329"/>
        <v>May</v>
      </c>
    </row>
    <row r="1910" spans="1:27" ht="45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14" t="s">
        <v>8221</v>
      </c>
      <c r="G1910" t="s">
        <v>8224</v>
      </c>
      <c r="H1910" t="s">
        <v>8246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319"/>
        <v>1.7319999999999998</v>
      </c>
      <c r="P1910" s="6">
        <f t="shared" si="320"/>
        <v>108.25</v>
      </c>
      <c r="Q1910" t="str">
        <f t="shared" si="321"/>
        <v>technology</v>
      </c>
      <c r="R1910" t="str">
        <f t="shared" si="322"/>
        <v>gadgets</v>
      </c>
      <c r="S1910" s="28">
        <f t="shared" si="323"/>
        <v>42703.709490740737</v>
      </c>
      <c r="T1910" s="28">
        <f t="shared" si="324"/>
        <v>42733.709490740737</v>
      </c>
      <c r="U1910">
        <f t="shared" si="325"/>
        <v>2016</v>
      </c>
      <c r="V1910" s="15">
        <f t="shared" si="326"/>
        <v>42703</v>
      </c>
      <c r="W1910" s="15">
        <f t="shared" si="327"/>
        <v>42733</v>
      </c>
      <c r="X1910" s="15">
        <v>42703</v>
      </c>
      <c r="Y1910" s="15">
        <v>42733</v>
      </c>
      <c r="Z1910" t="str">
        <f t="shared" si="328"/>
        <v>November</v>
      </c>
      <c r="AA1910" t="str">
        <f t="shared" si="329"/>
        <v>December</v>
      </c>
    </row>
    <row r="1911" spans="1:27" ht="45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14" t="s">
        <v>8221</v>
      </c>
      <c r="G1911" t="s">
        <v>8224</v>
      </c>
      <c r="H1911" t="s">
        <v>8246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319"/>
        <v>14.111428571428572</v>
      </c>
      <c r="P1911" s="6">
        <f t="shared" si="320"/>
        <v>129.97368421052633</v>
      </c>
      <c r="Q1911" t="str">
        <f t="shared" si="321"/>
        <v>technology</v>
      </c>
      <c r="R1911" t="str">
        <f t="shared" si="322"/>
        <v>gadgets</v>
      </c>
      <c r="S1911" s="28">
        <f t="shared" si="323"/>
        <v>41905.220821759256</v>
      </c>
      <c r="T1911" s="28">
        <f t="shared" si="324"/>
        <v>41935.220821759256</v>
      </c>
      <c r="U1911">
        <f t="shared" si="325"/>
        <v>2014</v>
      </c>
      <c r="V1911" s="15">
        <f t="shared" si="326"/>
        <v>41905</v>
      </c>
      <c r="W1911" s="15">
        <f t="shared" si="327"/>
        <v>41935</v>
      </c>
      <c r="X1911" s="15">
        <v>41905</v>
      </c>
      <c r="Y1911" s="15">
        <v>41935</v>
      </c>
      <c r="Z1911" t="str">
        <f t="shared" si="328"/>
        <v>September</v>
      </c>
      <c r="AA1911" t="str">
        <f t="shared" si="329"/>
        <v>October</v>
      </c>
    </row>
    <row r="1912" spans="1:27" ht="45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14" t="s">
        <v>8221</v>
      </c>
      <c r="G1912" t="s">
        <v>8233</v>
      </c>
      <c r="H1912" t="s">
        <v>8249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319"/>
        <v>39.395294117647055</v>
      </c>
      <c r="P1912" s="6">
        <f t="shared" si="320"/>
        <v>117.49473684210527</v>
      </c>
      <c r="Q1912" t="str">
        <f t="shared" si="321"/>
        <v>technology</v>
      </c>
      <c r="R1912" t="str">
        <f t="shared" si="322"/>
        <v>gadgets</v>
      </c>
      <c r="S1912" s="28">
        <f t="shared" si="323"/>
        <v>42264.754826388882</v>
      </c>
      <c r="T1912" s="28">
        <f t="shared" si="324"/>
        <v>42308.739583333336</v>
      </c>
      <c r="U1912">
        <f t="shared" si="325"/>
        <v>2015</v>
      </c>
      <c r="V1912" s="15">
        <f t="shared" si="326"/>
        <v>42264</v>
      </c>
      <c r="W1912" s="15">
        <f t="shared" si="327"/>
        <v>42308</v>
      </c>
      <c r="X1912" s="15">
        <v>42264</v>
      </c>
      <c r="Y1912" s="15">
        <v>42308</v>
      </c>
      <c r="Z1912" t="str">
        <f t="shared" si="328"/>
        <v>September</v>
      </c>
      <c r="AA1912" t="str">
        <f t="shared" si="329"/>
        <v>October</v>
      </c>
    </row>
    <row r="1913" spans="1:27" ht="45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14" t="s">
        <v>8221</v>
      </c>
      <c r="G1913" t="s">
        <v>8228</v>
      </c>
      <c r="H1913" t="s">
        <v>8250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319"/>
        <v>2.3529411764705882E-2</v>
      </c>
      <c r="P1913" s="6">
        <f t="shared" si="320"/>
        <v>10</v>
      </c>
      <c r="Q1913" t="str">
        <f t="shared" si="321"/>
        <v>technology</v>
      </c>
      <c r="R1913" t="str">
        <f t="shared" si="322"/>
        <v>gadgets</v>
      </c>
      <c r="S1913" s="28">
        <f t="shared" si="323"/>
        <v>41829.825624999998</v>
      </c>
      <c r="T1913" s="28">
        <f t="shared" si="324"/>
        <v>41859.825624999998</v>
      </c>
      <c r="U1913">
        <f t="shared" si="325"/>
        <v>2014</v>
      </c>
      <c r="V1913" s="15">
        <f t="shared" si="326"/>
        <v>41829</v>
      </c>
      <c r="W1913" s="15">
        <f t="shared" si="327"/>
        <v>41859</v>
      </c>
      <c r="X1913" s="15">
        <v>41829</v>
      </c>
      <c r="Y1913" s="15">
        <v>41859</v>
      </c>
      <c r="Z1913" t="str">
        <f t="shared" si="328"/>
        <v>July</v>
      </c>
      <c r="AA1913" t="str">
        <f t="shared" si="329"/>
        <v>August</v>
      </c>
    </row>
    <row r="1914" spans="1:27" ht="45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14" t="s">
        <v>8221</v>
      </c>
      <c r="G1914" t="s">
        <v>8224</v>
      </c>
      <c r="H1914" t="s">
        <v>8246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319"/>
        <v>59.3</v>
      </c>
      <c r="P1914" s="6">
        <f t="shared" si="320"/>
        <v>70.595238095238102</v>
      </c>
      <c r="Q1914" t="str">
        <f t="shared" si="321"/>
        <v>technology</v>
      </c>
      <c r="R1914" t="str">
        <f t="shared" si="322"/>
        <v>gadgets</v>
      </c>
      <c r="S1914" s="28">
        <f t="shared" si="323"/>
        <v>42129.018055555549</v>
      </c>
      <c r="T1914" s="28">
        <f t="shared" si="324"/>
        <v>42159.018055555549</v>
      </c>
      <c r="U1914">
        <f t="shared" si="325"/>
        <v>2015</v>
      </c>
      <c r="V1914" s="15">
        <f t="shared" si="326"/>
        <v>42129</v>
      </c>
      <c r="W1914" s="15">
        <f t="shared" si="327"/>
        <v>42159</v>
      </c>
      <c r="X1914" s="15">
        <v>42129</v>
      </c>
      <c r="Y1914" s="15">
        <v>42159</v>
      </c>
      <c r="Z1914" t="str">
        <f t="shared" si="328"/>
        <v>May</v>
      </c>
      <c r="AA1914" t="str">
        <f t="shared" si="329"/>
        <v>June</v>
      </c>
    </row>
    <row r="1915" spans="1:27" ht="30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14" t="s">
        <v>8221</v>
      </c>
      <c r="G1915" t="s">
        <v>8225</v>
      </c>
      <c r="H1915" t="s">
        <v>8247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319"/>
        <v>1.3270833333333334</v>
      </c>
      <c r="P1915" s="6">
        <f t="shared" si="320"/>
        <v>24.5</v>
      </c>
      <c r="Q1915" t="str">
        <f t="shared" si="321"/>
        <v>technology</v>
      </c>
      <c r="R1915" t="str">
        <f t="shared" si="322"/>
        <v>gadgets</v>
      </c>
      <c r="S1915" s="28">
        <f t="shared" si="323"/>
        <v>41890.302986111106</v>
      </c>
      <c r="T1915" s="28">
        <f t="shared" si="324"/>
        <v>41920.302986111106</v>
      </c>
      <c r="U1915">
        <f t="shared" si="325"/>
        <v>2014</v>
      </c>
      <c r="V1915" s="15">
        <f t="shared" si="326"/>
        <v>41890</v>
      </c>
      <c r="W1915" s="15">
        <f t="shared" si="327"/>
        <v>41920</v>
      </c>
      <c r="X1915" s="15">
        <v>41890</v>
      </c>
      <c r="Y1915" s="15">
        <v>41920</v>
      </c>
      <c r="Z1915" t="str">
        <f t="shared" si="328"/>
        <v>September</v>
      </c>
      <c r="AA1915" t="str">
        <f t="shared" si="329"/>
        <v>October</v>
      </c>
    </row>
    <row r="1916" spans="1:27" ht="45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14" t="s">
        <v>8221</v>
      </c>
      <c r="G1916" t="s">
        <v>8224</v>
      </c>
      <c r="H1916" t="s">
        <v>8246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319"/>
        <v>9.0090090090090094</v>
      </c>
      <c r="P1916" s="6">
        <f t="shared" si="320"/>
        <v>30</v>
      </c>
      <c r="Q1916" t="str">
        <f t="shared" si="321"/>
        <v>technology</v>
      </c>
      <c r="R1916" t="str">
        <f t="shared" si="322"/>
        <v>gadgets</v>
      </c>
      <c r="S1916" s="28">
        <f t="shared" si="323"/>
        <v>41928.966122685182</v>
      </c>
      <c r="T1916" s="28">
        <f t="shared" si="324"/>
        <v>41943.957638888889</v>
      </c>
      <c r="U1916">
        <f t="shared" si="325"/>
        <v>2014</v>
      </c>
      <c r="V1916" s="15">
        <f t="shared" si="326"/>
        <v>41928</v>
      </c>
      <c r="W1916" s="15">
        <f t="shared" si="327"/>
        <v>41943</v>
      </c>
      <c r="X1916" s="15">
        <v>41928</v>
      </c>
      <c r="Y1916" s="15">
        <v>41943</v>
      </c>
      <c r="Z1916" t="str">
        <f t="shared" si="328"/>
        <v>October</v>
      </c>
      <c r="AA1916" t="str">
        <f t="shared" si="329"/>
        <v>October</v>
      </c>
    </row>
    <row r="1917" spans="1:27" ht="45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14" t="s">
        <v>8221</v>
      </c>
      <c r="G1917" t="s">
        <v>8224</v>
      </c>
      <c r="H1917" t="s">
        <v>8246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319"/>
        <v>1.6</v>
      </c>
      <c r="P1917" s="6">
        <f t="shared" si="320"/>
        <v>2</v>
      </c>
      <c r="Q1917" t="str">
        <f t="shared" si="321"/>
        <v>technology</v>
      </c>
      <c r="R1917" t="str">
        <f t="shared" si="322"/>
        <v>gadgets</v>
      </c>
      <c r="S1917" s="28">
        <f t="shared" si="323"/>
        <v>41863.840532407405</v>
      </c>
      <c r="T1917" s="28">
        <f t="shared" si="324"/>
        <v>41883.840532407405</v>
      </c>
      <c r="U1917">
        <f t="shared" si="325"/>
        <v>2014</v>
      </c>
      <c r="V1917" s="15">
        <f t="shared" si="326"/>
        <v>41863</v>
      </c>
      <c r="W1917" s="15">
        <f t="shared" si="327"/>
        <v>41883</v>
      </c>
      <c r="X1917" s="15">
        <v>41863</v>
      </c>
      <c r="Y1917" s="15">
        <v>41883</v>
      </c>
      <c r="Z1917" t="str">
        <f t="shared" si="328"/>
        <v>August</v>
      </c>
      <c r="AA1917" t="str">
        <f t="shared" si="329"/>
        <v>September</v>
      </c>
    </row>
    <row r="1918" spans="1:27" ht="30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14" t="s">
        <v>8221</v>
      </c>
      <c r="G1918" t="s">
        <v>8224</v>
      </c>
      <c r="H1918" t="s">
        <v>8246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319"/>
        <v>0.51</v>
      </c>
      <c r="P1918" s="6">
        <f t="shared" si="320"/>
        <v>17</v>
      </c>
      <c r="Q1918" t="str">
        <f t="shared" si="321"/>
        <v>technology</v>
      </c>
      <c r="R1918" t="str">
        <f t="shared" si="322"/>
        <v>gadgets</v>
      </c>
      <c r="S1918" s="28">
        <f t="shared" si="323"/>
        <v>42656.508969907409</v>
      </c>
      <c r="T1918" s="28">
        <f t="shared" si="324"/>
        <v>42681.550636574073</v>
      </c>
      <c r="U1918">
        <f t="shared" si="325"/>
        <v>2016</v>
      </c>
      <c r="V1918" s="15">
        <f t="shared" si="326"/>
        <v>42656</v>
      </c>
      <c r="W1918" s="15">
        <f t="shared" si="327"/>
        <v>42681</v>
      </c>
      <c r="X1918" s="15">
        <v>42656</v>
      </c>
      <c r="Y1918" s="15">
        <v>42681</v>
      </c>
      <c r="Z1918" t="str">
        <f t="shared" si="328"/>
        <v>October</v>
      </c>
      <c r="AA1918" t="str">
        <f t="shared" si="329"/>
        <v>November</v>
      </c>
    </row>
    <row r="1919" spans="1:27" ht="30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14" t="s">
        <v>8221</v>
      </c>
      <c r="G1919" t="s">
        <v>8231</v>
      </c>
      <c r="H1919" t="s">
        <v>8252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319"/>
        <v>52.570512820512818</v>
      </c>
      <c r="P1919" s="6">
        <f t="shared" si="320"/>
        <v>2928.9285714285716</v>
      </c>
      <c r="Q1919" t="str">
        <f t="shared" si="321"/>
        <v>technology</v>
      </c>
      <c r="R1919" t="str">
        <f t="shared" si="322"/>
        <v>gadgets</v>
      </c>
      <c r="S1919" s="28">
        <f t="shared" si="323"/>
        <v>42746.06172453703</v>
      </c>
      <c r="T1919" s="28">
        <f t="shared" si="324"/>
        <v>42776.06172453703</v>
      </c>
      <c r="U1919">
        <f t="shared" si="325"/>
        <v>2017</v>
      </c>
      <c r="V1919" s="15">
        <f t="shared" si="326"/>
        <v>42746</v>
      </c>
      <c r="W1919" s="15">
        <f t="shared" si="327"/>
        <v>42776</v>
      </c>
      <c r="X1919" s="15">
        <v>42746</v>
      </c>
      <c r="Y1919" s="15">
        <v>42776</v>
      </c>
      <c r="Z1919" t="str">
        <f t="shared" si="328"/>
        <v>January</v>
      </c>
      <c r="AA1919" t="str">
        <f t="shared" si="329"/>
        <v>February</v>
      </c>
    </row>
    <row r="1920" spans="1:27" ht="45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14" t="s">
        <v>8221</v>
      </c>
      <c r="G1920" t="s">
        <v>8224</v>
      </c>
      <c r="H1920" t="s">
        <v>8246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319"/>
        <v>1.04</v>
      </c>
      <c r="P1920" s="6">
        <f t="shared" si="320"/>
        <v>28.888888888888889</v>
      </c>
      <c r="Q1920" t="str">
        <f t="shared" si="321"/>
        <v>technology</v>
      </c>
      <c r="R1920" t="str">
        <f t="shared" si="322"/>
        <v>gadgets</v>
      </c>
      <c r="S1920" s="28">
        <f t="shared" si="323"/>
        <v>41828.581608796296</v>
      </c>
      <c r="T1920" s="28">
        <f t="shared" si="324"/>
        <v>41863.581608796296</v>
      </c>
      <c r="U1920">
        <f t="shared" si="325"/>
        <v>2014</v>
      </c>
      <c r="V1920" s="15">
        <f t="shared" si="326"/>
        <v>41828</v>
      </c>
      <c r="W1920" s="15">
        <f t="shared" si="327"/>
        <v>41863</v>
      </c>
      <c r="X1920" s="15">
        <v>41828</v>
      </c>
      <c r="Y1920" s="15">
        <v>41863</v>
      </c>
      <c r="Z1920" t="str">
        <f t="shared" si="328"/>
        <v>July</v>
      </c>
      <c r="AA1920" t="str">
        <f t="shared" si="329"/>
        <v>August</v>
      </c>
    </row>
    <row r="1921" spans="1:27" ht="45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14" t="s">
        <v>8221</v>
      </c>
      <c r="G1921" t="s">
        <v>8224</v>
      </c>
      <c r="H1921" t="s">
        <v>8246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319"/>
        <v>47.4</v>
      </c>
      <c r="P1921" s="6">
        <f t="shared" si="320"/>
        <v>29.625</v>
      </c>
      <c r="Q1921" t="str">
        <f t="shared" si="321"/>
        <v>technology</v>
      </c>
      <c r="R1921" t="str">
        <f t="shared" si="322"/>
        <v>gadgets</v>
      </c>
      <c r="S1921" s="28">
        <f t="shared" si="323"/>
        <v>42113.667233796295</v>
      </c>
      <c r="T1921" s="28">
        <f t="shared" si="324"/>
        <v>42143.667233796295</v>
      </c>
      <c r="U1921">
        <f t="shared" si="325"/>
        <v>2015</v>
      </c>
      <c r="V1921" s="15">
        <f t="shared" si="326"/>
        <v>42113</v>
      </c>
      <c r="W1921" s="15">
        <f t="shared" si="327"/>
        <v>42143</v>
      </c>
      <c r="X1921" s="15">
        <v>42113</v>
      </c>
      <c r="Y1921" s="15">
        <v>42143</v>
      </c>
      <c r="Z1921" t="str">
        <f t="shared" si="328"/>
        <v>April</v>
      </c>
      <c r="AA1921" t="str">
        <f t="shared" si="329"/>
        <v>May</v>
      </c>
    </row>
    <row r="1922" spans="1:27" ht="45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14" t="s">
        <v>8221</v>
      </c>
      <c r="G1922" t="s">
        <v>8225</v>
      </c>
      <c r="H1922" t="s">
        <v>8247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ref="O1922:O1985" si="330">SUM(E1922/D1922)*100</f>
        <v>43.03</v>
      </c>
      <c r="P1922" s="6">
        <f t="shared" ref="P1922:P1985" si="331">SUM(E1922/L1922)</f>
        <v>40.980952380952381</v>
      </c>
      <c r="Q1922" t="str">
        <f t="shared" si="321"/>
        <v>technology</v>
      </c>
      <c r="R1922" t="str">
        <f t="shared" si="322"/>
        <v>gadgets</v>
      </c>
      <c r="S1922" s="28">
        <f t="shared" si="323"/>
        <v>42270.66737268518</v>
      </c>
      <c r="T1922" s="28">
        <f t="shared" si="324"/>
        <v>42298.749999999993</v>
      </c>
      <c r="U1922">
        <f t="shared" si="325"/>
        <v>2015</v>
      </c>
      <c r="V1922" s="15">
        <f t="shared" si="326"/>
        <v>42270</v>
      </c>
      <c r="W1922" s="15">
        <f t="shared" si="327"/>
        <v>42298</v>
      </c>
      <c r="X1922" s="15">
        <v>42270</v>
      </c>
      <c r="Y1922" s="15">
        <v>42298</v>
      </c>
      <c r="Z1922" t="str">
        <f t="shared" si="328"/>
        <v>September</v>
      </c>
      <c r="AA1922" t="str">
        <f t="shared" si="329"/>
        <v>October</v>
      </c>
    </row>
    <row r="1923" spans="1:27" ht="30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14" t="s">
        <v>8219</v>
      </c>
      <c r="G1923" t="s">
        <v>8224</v>
      </c>
      <c r="H1923" t="s">
        <v>8246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si="330"/>
        <v>136.80000000000001</v>
      </c>
      <c r="P1923" s="6">
        <f t="shared" si="331"/>
        <v>54</v>
      </c>
      <c r="Q1923" t="str">
        <f t="shared" ref="Q1923:Q1986" si="332">LEFT(N1923,FIND("/", N1923) - 1)</f>
        <v>music</v>
      </c>
      <c r="R1923" t="str">
        <f t="shared" ref="R1923:R1986" si="333">RIGHT(N1923,LEN(N1923) - FIND("/",N1923))</f>
        <v>indie rock</v>
      </c>
      <c r="S1923" s="28">
        <f t="shared" ref="S1923:S1986" si="334">(J1923/86400)+25569+(-5/24)</f>
        <v>41074.013229166667</v>
      </c>
      <c r="T1923" s="28">
        <f t="shared" ref="T1923:T1986" si="335">(I1923/86400)+25569+(-5/24)</f>
        <v>41104.013229166667</v>
      </c>
      <c r="U1923">
        <f t="shared" ref="U1923:U1986" si="336">YEAR(S1923)</f>
        <v>2012</v>
      </c>
      <c r="V1923" s="15">
        <f t="shared" ref="V1923:V1986" si="337">INT(S1923)</f>
        <v>41074</v>
      </c>
      <c r="W1923" s="15">
        <f t="shared" ref="W1923:W1986" si="338">INT(T1923)</f>
        <v>41104</v>
      </c>
      <c r="X1923" s="15">
        <v>41074</v>
      </c>
      <c r="Y1923" s="15">
        <v>41104</v>
      </c>
      <c r="Z1923" t="str">
        <f t="shared" ref="Z1923:Z1986" si="339">TEXT(V1923, "mmmm")</f>
        <v>June</v>
      </c>
      <c r="AA1923" t="str">
        <f t="shared" ref="AA1923:AA1986" si="340">TEXT(W1923, "mmmm")</f>
        <v>July</v>
      </c>
    </row>
    <row r="1924" spans="1:27" ht="45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14" t="s">
        <v>8219</v>
      </c>
      <c r="G1924" t="s">
        <v>8224</v>
      </c>
      <c r="H1924" t="s">
        <v>8246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330"/>
        <v>115.55</v>
      </c>
      <c r="P1924" s="6">
        <f t="shared" si="331"/>
        <v>36.109375</v>
      </c>
      <c r="Q1924" t="str">
        <f t="shared" si="332"/>
        <v>music</v>
      </c>
      <c r="R1924" t="str">
        <f t="shared" si="333"/>
        <v>indie rock</v>
      </c>
      <c r="S1924" s="28">
        <f t="shared" si="334"/>
        <v>41590.047534722216</v>
      </c>
      <c r="T1924" s="28">
        <f t="shared" si="335"/>
        <v>41620.047534722216</v>
      </c>
      <c r="U1924">
        <f t="shared" si="336"/>
        <v>2013</v>
      </c>
      <c r="V1924" s="15">
        <f t="shared" si="337"/>
        <v>41590</v>
      </c>
      <c r="W1924" s="15">
        <f t="shared" si="338"/>
        <v>41620</v>
      </c>
      <c r="X1924" s="15">
        <v>41590</v>
      </c>
      <c r="Y1924" s="15">
        <v>41620</v>
      </c>
      <c r="Z1924" t="str">
        <f t="shared" si="339"/>
        <v>November</v>
      </c>
      <c r="AA1924" t="str">
        <f t="shared" si="340"/>
        <v>December</v>
      </c>
    </row>
    <row r="1925" spans="1:27" ht="45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14" t="s">
        <v>8219</v>
      </c>
      <c r="G1925" t="s">
        <v>8224</v>
      </c>
      <c r="H1925" t="s">
        <v>8246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330"/>
        <v>240.79999999999998</v>
      </c>
      <c r="P1925" s="6">
        <f t="shared" si="331"/>
        <v>23.153846153846153</v>
      </c>
      <c r="Q1925" t="str">
        <f t="shared" si="332"/>
        <v>music</v>
      </c>
      <c r="R1925" t="str">
        <f t="shared" si="333"/>
        <v>indie rock</v>
      </c>
      <c r="S1925" s="28">
        <f t="shared" si="334"/>
        <v>40772.640416666662</v>
      </c>
      <c r="T1925" s="28">
        <f t="shared" si="335"/>
        <v>40812.999305555553</v>
      </c>
      <c r="U1925">
        <f t="shared" si="336"/>
        <v>2011</v>
      </c>
      <c r="V1925" s="15">
        <f t="shared" si="337"/>
        <v>40772</v>
      </c>
      <c r="W1925" s="15">
        <f t="shared" si="338"/>
        <v>40812</v>
      </c>
      <c r="X1925" s="15">
        <v>40772</v>
      </c>
      <c r="Y1925" s="15">
        <v>40812</v>
      </c>
      <c r="Z1925" t="str">
        <f t="shared" si="339"/>
        <v>August</v>
      </c>
      <c r="AA1925" t="str">
        <f t="shared" si="340"/>
        <v>September</v>
      </c>
    </row>
    <row r="1926" spans="1:27" ht="45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14" t="s">
        <v>8219</v>
      </c>
      <c r="G1926" t="s">
        <v>8224</v>
      </c>
      <c r="H1926" t="s">
        <v>8246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330"/>
        <v>114.39999999999999</v>
      </c>
      <c r="P1926" s="6">
        <f t="shared" si="331"/>
        <v>104</v>
      </c>
      <c r="Q1926" t="str">
        <f t="shared" si="332"/>
        <v>music</v>
      </c>
      <c r="R1926" t="str">
        <f t="shared" si="333"/>
        <v>indie rock</v>
      </c>
      <c r="S1926" s="28">
        <f t="shared" si="334"/>
        <v>41626.552719907406</v>
      </c>
      <c r="T1926" s="28">
        <f t="shared" si="335"/>
        <v>41654.606249999997</v>
      </c>
      <c r="U1926">
        <f t="shared" si="336"/>
        <v>2013</v>
      </c>
      <c r="V1926" s="15">
        <f t="shared" si="337"/>
        <v>41626</v>
      </c>
      <c r="W1926" s="15">
        <f t="shared" si="338"/>
        <v>41654</v>
      </c>
      <c r="X1926" s="15">
        <v>41626</v>
      </c>
      <c r="Y1926" s="15">
        <v>41654</v>
      </c>
      <c r="Z1926" t="str">
        <f t="shared" si="339"/>
        <v>December</v>
      </c>
      <c r="AA1926" t="str">
        <f t="shared" si="340"/>
        <v>January</v>
      </c>
    </row>
    <row r="1927" spans="1:27" ht="30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14" t="s">
        <v>8219</v>
      </c>
      <c r="G1927" t="s">
        <v>8224</v>
      </c>
      <c r="H1927" t="s">
        <v>8246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330"/>
        <v>110.33333333333333</v>
      </c>
      <c r="P1927" s="6">
        <f t="shared" si="331"/>
        <v>31.826923076923077</v>
      </c>
      <c r="Q1927" t="str">
        <f t="shared" si="332"/>
        <v>music</v>
      </c>
      <c r="R1927" t="str">
        <f t="shared" si="333"/>
        <v>indie rock</v>
      </c>
      <c r="S1927" s="28">
        <f t="shared" si="334"/>
        <v>41535.693148148144</v>
      </c>
      <c r="T1927" s="28">
        <f t="shared" si="335"/>
        <v>41557.791666666664</v>
      </c>
      <c r="U1927">
        <f t="shared" si="336"/>
        <v>2013</v>
      </c>
      <c r="V1927" s="15">
        <f t="shared" si="337"/>
        <v>41535</v>
      </c>
      <c r="W1927" s="15">
        <f t="shared" si="338"/>
        <v>41557</v>
      </c>
      <c r="X1927" s="15">
        <v>41535</v>
      </c>
      <c r="Y1927" s="15">
        <v>41557</v>
      </c>
      <c r="Z1927" t="str">
        <f t="shared" si="339"/>
        <v>September</v>
      </c>
      <c r="AA1927" t="str">
        <f t="shared" si="340"/>
        <v>October</v>
      </c>
    </row>
    <row r="1928" spans="1:27" ht="60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14" t="s">
        <v>8219</v>
      </c>
      <c r="G1928" t="s">
        <v>8224</v>
      </c>
      <c r="H1928" t="s">
        <v>8246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330"/>
        <v>195.37933333333334</v>
      </c>
      <c r="P1928" s="6">
        <f t="shared" si="331"/>
        <v>27.3896261682243</v>
      </c>
      <c r="Q1928" t="str">
        <f t="shared" si="332"/>
        <v>music</v>
      </c>
      <c r="R1928" t="str">
        <f t="shared" si="333"/>
        <v>indie rock</v>
      </c>
      <c r="S1928" s="28">
        <f t="shared" si="334"/>
        <v>40456.746018518512</v>
      </c>
      <c r="T1928" s="28">
        <f t="shared" si="335"/>
        <v>40483.80972222222</v>
      </c>
      <c r="U1928">
        <f t="shared" si="336"/>
        <v>2010</v>
      </c>
      <c r="V1928" s="15">
        <f t="shared" si="337"/>
        <v>40456</v>
      </c>
      <c r="W1928" s="15">
        <f t="shared" si="338"/>
        <v>40483</v>
      </c>
      <c r="X1928" s="15">
        <v>40456</v>
      </c>
      <c r="Y1928" s="15">
        <v>40483</v>
      </c>
      <c r="Z1928" t="str">
        <f t="shared" si="339"/>
        <v>October</v>
      </c>
      <c r="AA1928" t="str">
        <f t="shared" si="340"/>
        <v>November</v>
      </c>
    </row>
    <row r="1929" spans="1:27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14" t="s">
        <v>8219</v>
      </c>
      <c r="G1929" t="s">
        <v>8224</v>
      </c>
      <c r="H1929" t="s">
        <v>8246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330"/>
        <v>103.33333333333334</v>
      </c>
      <c r="P1929" s="6">
        <f t="shared" si="331"/>
        <v>56.363636363636367</v>
      </c>
      <c r="Q1929" t="str">
        <f t="shared" si="332"/>
        <v>music</v>
      </c>
      <c r="R1929" t="str">
        <f t="shared" si="333"/>
        <v>indie rock</v>
      </c>
      <c r="S1929" s="28">
        <f t="shared" si="334"/>
        <v>40960.653229166666</v>
      </c>
      <c r="T1929" s="28">
        <f t="shared" si="335"/>
        <v>40975.999305555553</v>
      </c>
      <c r="U1929">
        <f t="shared" si="336"/>
        <v>2012</v>
      </c>
      <c r="V1929" s="15">
        <f t="shared" si="337"/>
        <v>40960</v>
      </c>
      <c r="W1929" s="15">
        <f t="shared" si="338"/>
        <v>40975</v>
      </c>
      <c r="X1929" s="15">
        <v>40960</v>
      </c>
      <c r="Y1929" s="15">
        <v>40975</v>
      </c>
      <c r="Z1929" t="str">
        <f t="shared" si="339"/>
        <v>February</v>
      </c>
      <c r="AA1929" t="str">
        <f t="shared" si="340"/>
        <v>March</v>
      </c>
    </row>
    <row r="1930" spans="1:27" ht="30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14" t="s">
        <v>8219</v>
      </c>
      <c r="G1930" t="s">
        <v>8224</v>
      </c>
      <c r="H1930" t="s">
        <v>8246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330"/>
        <v>103.1372549019608</v>
      </c>
      <c r="P1930" s="6">
        <f t="shared" si="331"/>
        <v>77.352941176470594</v>
      </c>
      <c r="Q1930" t="str">
        <f t="shared" si="332"/>
        <v>music</v>
      </c>
      <c r="R1930" t="str">
        <f t="shared" si="333"/>
        <v>indie rock</v>
      </c>
      <c r="S1930" s="28">
        <f t="shared" si="334"/>
        <v>41371.439745370364</v>
      </c>
      <c r="T1930" s="28">
        <f t="shared" si="335"/>
        <v>41401.439745370364</v>
      </c>
      <c r="U1930">
        <f t="shared" si="336"/>
        <v>2013</v>
      </c>
      <c r="V1930" s="15">
        <f t="shared" si="337"/>
        <v>41371</v>
      </c>
      <c r="W1930" s="15">
        <f t="shared" si="338"/>
        <v>41401</v>
      </c>
      <c r="X1930" s="15">
        <v>41371</v>
      </c>
      <c r="Y1930" s="15">
        <v>41401</v>
      </c>
      <c r="Z1930" t="str">
        <f t="shared" si="339"/>
        <v>April</v>
      </c>
      <c r="AA1930" t="str">
        <f t="shared" si="340"/>
        <v>May</v>
      </c>
    </row>
    <row r="1931" spans="1:27" ht="45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14" t="s">
        <v>8219</v>
      </c>
      <c r="G1931" t="s">
        <v>8224</v>
      </c>
      <c r="H1931" t="s">
        <v>8246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330"/>
        <v>100.3125</v>
      </c>
      <c r="P1931" s="6">
        <f t="shared" si="331"/>
        <v>42.8</v>
      </c>
      <c r="Q1931" t="str">
        <f t="shared" si="332"/>
        <v>music</v>
      </c>
      <c r="R1931" t="str">
        <f t="shared" si="333"/>
        <v>indie rock</v>
      </c>
      <c r="S1931" s="28">
        <f t="shared" si="334"/>
        <v>40686.813263888886</v>
      </c>
      <c r="T1931" s="28">
        <f t="shared" si="335"/>
        <v>40728.813263888886</v>
      </c>
      <c r="U1931">
        <f t="shared" si="336"/>
        <v>2011</v>
      </c>
      <c r="V1931" s="15">
        <f t="shared" si="337"/>
        <v>40686</v>
      </c>
      <c r="W1931" s="15">
        <f t="shared" si="338"/>
        <v>40728</v>
      </c>
      <c r="X1931" s="15">
        <v>40686</v>
      </c>
      <c r="Y1931" s="15">
        <v>40728</v>
      </c>
      <c r="Z1931" t="str">
        <f t="shared" si="339"/>
        <v>May</v>
      </c>
      <c r="AA1931" t="str">
        <f t="shared" si="340"/>
        <v>July</v>
      </c>
    </row>
    <row r="1932" spans="1:27" ht="30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14" t="s">
        <v>8219</v>
      </c>
      <c r="G1932" t="s">
        <v>8224</v>
      </c>
      <c r="H1932" t="s">
        <v>8246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330"/>
        <v>127</v>
      </c>
      <c r="P1932" s="6">
        <f t="shared" si="331"/>
        <v>48.846153846153847</v>
      </c>
      <c r="Q1932" t="str">
        <f t="shared" si="332"/>
        <v>music</v>
      </c>
      <c r="R1932" t="str">
        <f t="shared" si="333"/>
        <v>indie rock</v>
      </c>
      <c r="S1932" s="28">
        <f t="shared" si="334"/>
        <v>41402.350486111107</v>
      </c>
      <c r="T1932" s="28">
        <f t="shared" si="335"/>
        <v>41462.350486111107</v>
      </c>
      <c r="U1932">
        <f t="shared" si="336"/>
        <v>2013</v>
      </c>
      <c r="V1932" s="15">
        <f t="shared" si="337"/>
        <v>41402</v>
      </c>
      <c r="W1932" s="15">
        <f t="shared" si="338"/>
        <v>41462</v>
      </c>
      <c r="X1932" s="15">
        <v>41402</v>
      </c>
      <c r="Y1932" s="15">
        <v>41462</v>
      </c>
      <c r="Z1932" t="str">
        <f t="shared" si="339"/>
        <v>May</v>
      </c>
      <c r="AA1932" t="str">
        <f t="shared" si="340"/>
        <v>July</v>
      </c>
    </row>
    <row r="1933" spans="1:27" ht="30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14" t="s">
        <v>8219</v>
      </c>
      <c r="G1933" t="s">
        <v>8224</v>
      </c>
      <c r="H1933" t="s">
        <v>8246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330"/>
        <v>120.601</v>
      </c>
      <c r="P1933" s="6">
        <f t="shared" si="331"/>
        <v>48.240400000000001</v>
      </c>
      <c r="Q1933" t="str">
        <f t="shared" si="332"/>
        <v>music</v>
      </c>
      <c r="R1933" t="str">
        <f t="shared" si="333"/>
        <v>indie rock</v>
      </c>
      <c r="S1933" s="28">
        <f t="shared" si="334"/>
        <v>41037.684131944443</v>
      </c>
      <c r="T1933" s="28">
        <f t="shared" si="335"/>
        <v>41050.9375</v>
      </c>
      <c r="U1933">
        <f t="shared" si="336"/>
        <v>2012</v>
      </c>
      <c r="V1933" s="15">
        <f t="shared" si="337"/>
        <v>41037</v>
      </c>
      <c r="W1933" s="15">
        <f t="shared" si="338"/>
        <v>41050</v>
      </c>
      <c r="X1933" s="15">
        <v>41037</v>
      </c>
      <c r="Y1933" s="15">
        <v>41050</v>
      </c>
      <c r="Z1933" t="str">
        <f t="shared" si="339"/>
        <v>May</v>
      </c>
      <c r="AA1933" t="str">
        <f t="shared" si="340"/>
        <v>May</v>
      </c>
    </row>
    <row r="1934" spans="1:27" ht="45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14" t="s">
        <v>8219</v>
      </c>
      <c r="G1934" t="s">
        <v>8224</v>
      </c>
      <c r="H1934" t="s">
        <v>8246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330"/>
        <v>106.99047619047619</v>
      </c>
      <c r="P1934" s="6">
        <f t="shared" si="331"/>
        <v>70.212500000000006</v>
      </c>
      <c r="Q1934" t="str">
        <f t="shared" si="332"/>
        <v>music</v>
      </c>
      <c r="R1934" t="str">
        <f t="shared" si="333"/>
        <v>indie rock</v>
      </c>
      <c r="S1934" s="28">
        <f t="shared" si="334"/>
        <v>40911.601539351854</v>
      </c>
      <c r="T1934" s="28">
        <f t="shared" si="335"/>
        <v>40932.601539351854</v>
      </c>
      <c r="U1934">
        <f t="shared" si="336"/>
        <v>2012</v>
      </c>
      <c r="V1934" s="15">
        <f t="shared" si="337"/>
        <v>40911</v>
      </c>
      <c r="W1934" s="15">
        <f t="shared" si="338"/>
        <v>40932</v>
      </c>
      <c r="X1934" s="15">
        <v>40911</v>
      </c>
      <c r="Y1934" s="15">
        <v>40932</v>
      </c>
      <c r="Z1934" t="str">
        <f t="shared" si="339"/>
        <v>January</v>
      </c>
      <c r="AA1934" t="str">
        <f t="shared" si="340"/>
        <v>January</v>
      </c>
    </row>
    <row r="1935" spans="1:27" ht="45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14" t="s">
        <v>8219</v>
      </c>
      <c r="G1935" t="s">
        <v>8224</v>
      </c>
      <c r="H1935" t="s">
        <v>8246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330"/>
        <v>172.43333333333334</v>
      </c>
      <c r="P1935" s="6">
        <f t="shared" si="331"/>
        <v>94.054545454545448</v>
      </c>
      <c r="Q1935" t="str">
        <f t="shared" si="332"/>
        <v>music</v>
      </c>
      <c r="R1935" t="str">
        <f t="shared" si="333"/>
        <v>indie rock</v>
      </c>
      <c r="S1935" s="28">
        <f t="shared" si="334"/>
        <v>41878.922534722216</v>
      </c>
      <c r="T1935" s="28">
        <f t="shared" si="335"/>
        <v>41908.922534722216</v>
      </c>
      <c r="U1935">
        <f t="shared" si="336"/>
        <v>2014</v>
      </c>
      <c r="V1935" s="15">
        <f t="shared" si="337"/>
        <v>41878</v>
      </c>
      <c r="W1935" s="15">
        <f t="shared" si="338"/>
        <v>41908</v>
      </c>
      <c r="X1935" s="15">
        <v>41878</v>
      </c>
      <c r="Y1935" s="15">
        <v>41908</v>
      </c>
      <c r="Z1935" t="str">
        <f t="shared" si="339"/>
        <v>August</v>
      </c>
      <c r="AA1935" t="str">
        <f t="shared" si="340"/>
        <v>September</v>
      </c>
    </row>
    <row r="1936" spans="1:27" ht="45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14" t="s">
        <v>8219</v>
      </c>
      <c r="G1936" t="s">
        <v>8224</v>
      </c>
      <c r="H1936" t="s">
        <v>8246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330"/>
        <v>123.61999999999999</v>
      </c>
      <c r="P1936" s="6">
        <f t="shared" si="331"/>
        <v>80.272727272727266</v>
      </c>
      <c r="Q1936" t="str">
        <f t="shared" si="332"/>
        <v>music</v>
      </c>
      <c r="R1936" t="str">
        <f t="shared" si="333"/>
        <v>indie rock</v>
      </c>
      <c r="S1936" s="28">
        <f t="shared" si="334"/>
        <v>40865.658807870372</v>
      </c>
      <c r="T1936" s="28">
        <f t="shared" si="335"/>
        <v>40902</v>
      </c>
      <c r="U1936">
        <f t="shared" si="336"/>
        <v>2011</v>
      </c>
      <c r="V1936" s="15">
        <f t="shared" si="337"/>
        <v>40865</v>
      </c>
      <c r="W1936" s="15">
        <f t="shared" si="338"/>
        <v>40902</v>
      </c>
      <c r="X1936" s="15">
        <v>40865</v>
      </c>
      <c r="Y1936" s="15">
        <v>40902</v>
      </c>
      <c r="Z1936" t="str">
        <f t="shared" si="339"/>
        <v>November</v>
      </c>
      <c r="AA1936" t="str">
        <f t="shared" si="340"/>
        <v>December</v>
      </c>
    </row>
    <row r="1937" spans="1:27" ht="45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14" t="s">
        <v>8219</v>
      </c>
      <c r="G1937" t="s">
        <v>8224</v>
      </c>
      <c r="H1937" t="s">
        <v>8246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330"/>
        <v>108.4</v>
      </c>
      <c r="P1937" s="6">
        <f t="shared" si="331"/>
        <v>54.2</v>
      </c>
      <c r="Q1937" t="str">
        <f t="shared" si="332"/>
        <v>music</v>
      </c>
      <c r="R1937" t="str">
        <f t="shared" si="333"/>
        <v>indie rock</v>
      </c>
      <c r="S1937" s="28">
        <f t="shared" si="334"/>
        <v>41773.724201388883</v>
      </c>
      <c r="T1937" s="28">
        <f t="shared" si="335"/>
        <v>41810.999305555553</v>
      </c>
      <c r="U1937">
        <f t="shared" si="336"/>
        <v>2014</v>
      </c>
      <c r="V1937" s="15">
        <f t="shared" si="337"/>
        <v>41773</v>
      </c>
      <c r="W1937" s="15">
        <f t="shared" si="338"/>
        <v>41810</v>
      </c>
      <c r="X1937" s="15">
        <v>41773</v>
      </c>
      <c r="Y1937" s="15">
        <v>41810</v>
      </c>
      <c r="Z1937" t="str">
        <f t="shared" si="339"/>
        <v>May</v>
      </c>
      <c r="AA1937" t="str">
        <f t="shared" si="340"/>
        <v>June</v>
      </c>
    </row>
    <row r="1938" spans="1:27" ht="45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14" t="s">
        <v>8219</v>
      </c>
      <c r="G1938" t="s">
        <v>8224</v>
      </c>
      <c r="H1938" t="s">
        <v>8246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330"/>
        <v>116.52013333333333</v>
      </c>
      <c r="P1938" s="6">
        <f t="shared" si="331"/>
        <v>60.26903448275862</v>
      </c>
      <c r="Q1938" t="str">
        <f t="shared" si="332"/>
        <v>music</v>
      </c>
      <c r="R1938" t="str">
        <f t="shared" si="333"/>
        <v>indie rock</v>
      </c>
      <c r="S1938" s="28">
        <f t="shared" si="334"/>
        <v>40852.68136574074</v>
      </c>
      <c r="T1938" s="28">
        <f t="shared" si="335"/>
        <v>40883.040972222218</v>
      </c>
      <c r="U1938">
        <f t="shared" si="336"/>
        <v>2011</v>
      </c>
      <c r="V1938" s="15">
        <f t="shared" si="337"/>
        <v>40852</v>
      </c>
      <c r="W1938" s="15">
        <f t="shared" si="338"/>
        <v>40883</v>
      </c>
      <c r="X1938" s="15">
        <v>40852</v>
      </c>
      <c r="Y1938" s="15">
        <v>40883</v>
      </c>
      <c r="Z1938" t="str">
        <f t="shared" si="339"/>
        <v>November</v>
      </c>
      <c r="AA1938" t="str">
        <f t="shared" si="340"/>
        <v>December</v>
      </c>
    </row>
    <row r="1939" spans="1:27" ht="45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14" t="s">
        <v>8219</v>
      </c>
      <c r="G1939" t="s">
        <v>8224</v>
      </c>
      <c r="H1939" t="s">
        <v>8246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330"/>
        <v>187.245</v>
      </c>
      <c r="P1939" s="6">
        <f t="shared" si="331"/>
        <v>38.740344827586206</v>
      </c>
      <c r="Q1939" t="str">
        <f t="shared" si="332"/>
        <v>music</v>
      </c>
      <c r="R1939" t="str">
        <f t="shared" si="333"/>
        <v>indie rock</v>
      </c>
      <c r="S1939" s="28">
        <f t="shared" si="334"/>
        <v>41058.91065972222</v>
      </c>
      <c r="T1939" s="28">
        <f t="shared" si="335"/>
        <v>41074.957638888889</v>
      </c>
      <c r="U1939">
        <f t="shared" si="336"/>
        <v>2012</v>
      </c>
      <c r="V1939" s="15">
        <f t="shared" si="337"/>
        <v>41058</v>
      </c>
      <c r="W1939" s="15">
        <f t="shared" si="338"/>
        <v>41074</v>
      </c>
      <c r="X1939" s="15">
        <v>41058</v>
      </c>
      <c r="Y1939" s="15">
        <v>41074</v>
      </c>
      <c r="Z1939" t="str">
        <f t="shared" si="339"/>
        <v>May</v>
      </c>
      <c r="AA1939" t="str">
        <f t="shared" si="340"/>
        <v>June</v>
      </c>
    </row>
    <row r="1940" spans="1:27" ht="45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14" t="s">
        <v>8219</v>
      </c>
      <c r="G1940" t="s">
        <v>8224</v>
      </c>
      <c r="H1940" t="s">
        <v>8246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330"/>
        <v>115.93333333333334</v>
      </c>
      <c r="P1940" s="6">
        <f t="shared" si="331"/>
        <v>152.54385964912279</v>
      </c>
      <c r="Q1940" t="str">
        <f t="shared" si="332"/>
        <v>music</v>
      </c>
      <c r="R1940" t="str">
        <f t="shared" si="333"/>
        <v>indie rock</v>
      </c>
      <c r="S1940" s="28">
        <f t="shared" si="334"/>
        <v>41426.05128472222</v>
      </c>
      <c r="T1940" s="28">
        <f t="shared" si="335"/>
        <v>41457</v>
      </c>
      <c r="U1940">
        <f t="shared" si="336"/>
        <v>2013</v>
      </c>
      <c r="V1940" s="15">
        <f t="shared" si="337"/>
        <v>41426</v>
      </c>
      <c r="W1940" s="15">
        <f t="shared" si="338"/>
        <v>41457</v>
      </c>
      <c r="X1940" s="15">
        <v>41426</v>
      </c>
      <c r="Y1940" s="15">
        <v>41457</v>
      </c>
      <c r="Z1940" t="str">
        <f t="shared" si="339"/>
        <v>June</v>
      </c>
      <c r="AA1940" t="str">
        <f t="shared" si="340"/>
        <v>July</v>
      </c>
    </row>
    <row r="1941" spans="1:27" ht="45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14" t="s">
        <v>8219</v>
      </c>
      <c r="G1941" t="s">
        <v>8224</v>
      </c>
      <c r="H1941" t="s">
        <v>8246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330"/>
        <v>110.7</v>
      </c>
      <c r="P1941" s="6">
        <f t="shared" si="331"/>
        <v>115.3125</v>
      </c>
      <c r="Q1941" t="str">
        <f t="shared" si="332"/>
        <v>music</v>
      </c>
      <c r="R1941" t="str">
        <f t="shared" si="333"/>
        <v>indie rock</v>
      </c>
      <c r="S1941" s="28">
        <f t="shared" si="334"/>
        <v>41313.776712962957</v>
      </c>
      <c r="T1941" s="28">
        <f t="shared" si="335"/>
        <v>41343.735046296293</v>
      </c>
      <c r="U1941">
        <f t="shared" si="336"/>
        <v>2013</v>
      </c>
      <c r="V1941" s="15">
        <f t="shared" si="337"/>
        <v>41313</v>
      </c>
      <c r="W1941" s="15">
        <f t="shared" si="338"/>
        <v>41343</v>
      </c>
      <c r="X1941" s="15">
        <v>41313</v>
      </c>
      <c r="Y1941" s="15">
        <v>41343</v>
      </c>
      <c r="Z1941" t="str">
        <f t="shared" si="339"/>
        <v>February</v>
      </c>
      <c r="AA1941" t="str">
        <f t="shared" si="340"/>
        <v>March</v>
      </c>
    </row>
    <row r="1942" spans="1:27" ht="45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14" t="s">
        <v>8219</v>
      </c>
      <c r="G1942" t="s">
        <v>8224</v>
      </c>
      <c r="H1942" t="s">
        <v>8246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330"/>
        <v>170.92307692307693</v>
      </c>
      <c r="P1942" s="6">
        <f t="shared" si="331"/>
        <v>35.838709677419352</v>
      </c>
      <c r="Q1942" t="str">
        <f t="shared" si="332"/>
        <v>music</v>
      </c>
      <c r="R1942" t="str">
        <f t="shared" si="333"/>
        <v>indie rock</v>
      </c>
      <c r="S1942" s="28">
        <f t="shared" si="334"/>
        <v>40670.298993055556</v>
      </c>
      <c r="T1942" s="28">
        <f t="shared" si="335"/>
        <v>40708.957638888889</v>
      </c>
      <c r="U1942">
        <f t="shared" si="336"/>
        <v>2011</v>
      </c>
      <c r="V1942" s="15">
        <f t="shared" si="337"/>
        <v>40670</v>
      </c>
      <c r="W1942" s="15">
        <f t="shared" si="338"/>
        <v>40708</v>
      </c>
      <c r="X1942" s="15">
        <v>40670</v>
      </c>
      <c r="Y1942" s="15">
        <v>40708</v>
      </c>
      <c r="Z1942" t="str">
        <f t="shared" si="339"/>
        <v>May</v>
      </c>
      <c r="AA1942" t="str">
        <f t="shared" si="340"/>
        <v>June</v>
      </c>
    </row>
    <row r="1943" spans="1:27" ht="45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14" t="s">
        <v>8219</v>
      </c>
      <c r="G1943" t="s">
        <v>8224</v>
      </c>
      <c r="H1943" t="s">
        <v>8246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330"/>
        <v>126.11835600000001</v>
      </c>
      <c r="P1943" s="6">
        <f t="shared" si="331"/>
        <v>64.570118779438872</v>
      </c>
      <c r="Q1943" t="str">
        <f t="shared" si="332"/>
        <v>technology</v>
      </c>
      <c r="R1943" t="str">
        <f t="shared" si="333"/>
        <v>hardware</v>
      </c>
      <c r="S1943" s="28">
        <f t="shared" si="334"/>
        <v>41744.08253472222</v>
      </c>
      <c r="T1943" s="28">
        <f t="shared" si="335"/>
        <v>41774.08253472222</v>
      </c>
      <c r="U1943">
        <f t="shared" si="336"/>
        <v>2014</v>
      </c>
      <c r="V1943" s="15">
        <f t="shared" si="337"/>
        <v>41744</v>
      </c>
      <c r="W1943" s="15">
        <f t="shared" si="338"/>
        <v>41774</v>
      </c>
      <c r="X1943" s="15">
        <v>41744</v>
      </c>
      <c r="Y1943" s="15">
        <v>41774</v>
      </c>
      <c r="Z1943" t="str">
        <f t="shared" si="339"/>
        <v>April</v>
      </c>
      <c r="AA1943" t="str">
        <f t="shared" si="340"/>
        <v>May</v>
      </c>
    </row>
    <row r="1944" spans="1:27" ht="45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14" t="s">
        <v>8219</v>
      </c>
      <c r="G1944" t="s">
        <v>8224</v>
      </c>
      <c r="H1944" t="s">
        <v>8246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330"/>
        <v>138.44033333333334</v>
      </c>
      <c r="P1944" s="6">
        <f t="shared" si="331"/>
        <v>87.436000000000007</v>
      </c>
      <c r="Q1944" t="str">
        <f t="shared" si="332"/>
        <v>technology</v>
      </c>
      <c r="R1944" t="str">
        <f t="shared" si="333"/>
        <v>hardware</v>
      </c>
      <c r="S1944" s="28">
        <f t="shared" si="334"/>
        <v>40638.619675925926</v>
      </c>
      <c r="T1944" s="28">
        <f t="shared" si="335"/>
        <v>40728.619675925926</v>
      </c>
      <c r="U1944">
        <f t="shared" si="336"/>
        <v>2011</v>
      </c>
      <c r="V1944" s="15">
        <f t="shared" si="337"/>
        <v>40638</v>
      </c>
      <c r="W1944" s="15">
        <f t="shared" si="338"/>
        <v>40728</v>
      </c>
      <c r="X1944" s="15">
        <v>40638</v>
      </c>
      <c r="Y1944" s="15">
        <v>40728</v>
      </c>
      <c r="Z1944" t="str">
        <f t="shared" si="339"/>
        <v>April</v>
      </c>
      <c r="AA1944" t="str">
        <f t="shared" si="340"/>
        <v>July</v>
      </c>
    </row>
    <row r="1945" spans="1:27" ht="45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14" t="s">
        <v>8219</v>
      </c>
      <c r="G1945" t="s">
        <v>8224</v>
      </c>
      <c r="H1945" t="s">
        <v>8246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330"/>
        <v>1705.2499999999998</v>
      </c>
      <c r="P1945" s="6">
        <f t="shared" si="331"/>
        <v>68.815577078288939</v>
      </c>
      <c r="Q1945" t="str">
        <f t="shared" si="332"/>
        <v>technology</v>
      </c>
      <c r="R1945" t="str">
        <f t="shared" si="333"/>
        <v>hardware</v>
      </c>
      <c r="S1945" s="28">
        <f t="shared" si="334"/>
        <v>42548.061527777776</v>
      </c>
      <c r="T1945" s="28">
        <f t="shared" si="335"/>
        <v>42593.061527777776</v>
      </c>
      <c r="U1945">
        <f t="shared" si="336"/>
        <v>2016</v>
      </c>
      <c r="V1945" s="15">
        <f t="shared" si="337"/>
        <v>42548</v>
      </c>
      <c r="W1945" s="15">
        <f t="shared" si="338"/>
        <v>42593</v>
      </c>
      <c r="X1945" s="15">
        <v>42548</v>
      </c>
      <c r="Y1945" s="15">
        <v>42593</v>
      </c>
      <c r="Z1945" t="str">
        <f t="shared" si="339"/>
        <v>June</v>
      </c>
      <c r="AA1945" t="str">
        <f t="shared" si="340"/>
        <v>August</v>
      </c>
    </row>
    <row r="1946" spans="1:27" ht="45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14" t="s">
        <v>8219</v>
      </c>
      <c r="G1946" t="s">
        <v>8224</v>
      </c>
      <c r="H1946" t="s">
        <v>8246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330"/>
        <v>788.05550000000005</v>
      </c>
      <c r="P1946" s="6">
        <f t="shared" si="331"/>
        <v>176.200223588597</v>
      </c>
      <c r="Q1946" t="str">
        <f t="shared" si="332"/>
        <v>technology</v>
      </c>
      <c r="R1946" t="str">
        <f t="shared" si="333"/>
        <v>hardware</v>
      </c>
      <c r="S1946" s="28">
        <f t="shared" si="334"/>
        <v>41730.376041666663</v>
      </c>
      <c r="T1946" s="28">
        <f t="shared" si="335"/>
        <v>41760.376041666663</v>
      </c>
      <c r="U1946">
        <f t="shared" si="336"/>
        <v>2014</v>
      </c>
      <c r="V1946" s="15">
        <f t="shared" si="337"/>
        <v>41730</v>
      </c>
      <c r="W1946" s="15">
        <f t="shared" si="338"/>
        <v>41760</v>
      </c>
      <c r="X1946" s="15">
        <v>41730</v>
      </c>
      <c r="Y1946" s="15">
        <v>41760</v>
      </c>
      <c r="Z1946" t="str">
        <f t="shared" si="339"/>
        <v>April</v>
      </c>
      <c r="AA1946" t="str">
        <f t="shared" si="340"/>
        <v>May</v>
      </c>
    </row>
    <row r="1947" spans="1:27" ht="45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14" t="s">
        <v>8219</v>
      </c>
      <c r="G1947" t="s">
        <v>8227</v>
      </c>
      <c r="H1947" t="s">
        <v>8249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330"/>
        <v>348.01799999999997</v>
      </c>
      <c r="P1947" s="6">
        <f t="shared" si="331"/>
        <v>511.79117647058825</v>
      </c>
      <c r="Q1947" t="str">
        <f t="shared" si="332"/>
        <v>technology</v>
      </c>
      <c r="R1947" t="str">
        <f t="shared" si="333"/>
        <v>hardware</v>
      </c>
      <c r="S1947" s="28">
        <f t="shared" si="334"/>
        <v>42157.043495370366</v>
      </c>
      <c r="T1947" s="28">
        <f t="shared" si="335"/>
        <v>42197.043495370366</v>
      </c>
      <c r="U1947">
        <f t="shared" si="336"/>
        <v>2015</v>
      </c>
      <c r="V1947" s="15">
        <f t="shared" si="337"/>
        <v>42157</v>
      </c>
      <c r="W1947" s="15">
        <f t="shared" si="338"/>
        <v>42197</v>
      </c>
      <c r="X1947" s="15">
        <v>42157</v>
      </c>
      <c r="Y1947" s="15">
        <v>42197</v>
      </c>
      <c r="Z1947" t="str">
        <f t="shared" si="339"/>
        <v>June</v>
      </c>
      <c r="AA1947" t="str">
        <f t="shared" si="340"/>
        <v>July</v>
      </c>
    </row>
    <row r="1948" spans="1:27" ht="45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14" t="s">
        <v>8219</v>
      </c>
      <c r="G1948" t="s">
        <v>8224</v>
      </c>
      <c r="H1948" t="s">
        <v>8246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330"/>
        <v>149.74666666666667</v>
      </c>
      <c r="P1948" s="6">
        <f t="shared" si="331"/>
        <v>160.44285714285715</v>
      </c>
      <c r="Q1948" t="str">
        <f t="shared" si="332"/>
        <v>technology</v>
      </c>
      <c r="R1948" t="str">
        <f t="shared" si="333"/>
        <v>hardware</v>
      </c>
      <c r="S1948" s="28">
        <f t="shared" si="334"/>
        <v>41688.941678240742</v>
      </c>
      <c r="T1948" s="28">
        <f t="shared" si="335"/>
        <v>41748.900011574071</v>
      </c>
      <c r="U1948">
        <f t="shared" si="336"/>
        <v>2014</v>
      </c>
      <c r="V1948" s="15">
        <f t="shared" si="337"/>
        <v>41688</v>
      </c>
      <c r="W1948" s="15">
        <f t="shared" si="338"/>
        <v>41748</v>
      </c>
      <c r="X1948" s="15">
        <v>41688</v>
      </c>
      <c r="Y1948" s="15">
        <v>41748</v>
      </c>
      <c r="Z1948" t="str">
        <f t="shared" si="339"/>
        <v>February</v>
      </c>
      <c r="AA1948" t="str">
        <f t="shared" si="340"/>
        <v>April</v>
      </c>
    </row>
    <row r="1949" spans="1:27" ht="45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14" t="s">
        <v>8219</v>
      </c>
      <c r="G1949" t="s">
        <v>8224</v>
      </c>
      <c r="H1949" t="s">
        <v>8246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330"/>
        <v>100.63375000000001</v>
      </c>
      <c r="P1949" s="6">
        <f t="shared" si="331"/>
        <v>35.003043478260871</v>
      </c>
      <c r="Q1949" t="str">
        <f t="shared" si="332"/>
        <v>technology</v>
      </c>
      <c r="R1949" t="str">
        <f t="shared" si="333"/>
        <v>hardware</v>
      </c>
      <c r="S1949" s="28">
        <f t="shared" si="334"/>
        <v>40102.709722222222</v>
      </c>
      <c r="T1949" s="28">
        <f t="shared" si="335"/>
        <v>40140.040972222218</v>
      </c>
      <c r="U1949">
        <f t="shared" si="336"/>
        <v>2009</v>
      </c>
      <c r="V1949" s="15">
        <f t="shared" si="337"/>
        <v>40102</v>
      </c>
      <c r="W1949" s="15">
        <f t="shared" si="338"/>
        <v>40140</v>
      </c>
      <c r="X1949" s="15">
        <v>40102</v>
      </c>
      <c r="Y1949" s="15">
        <v>40140</v>
      </c>
      <c r="Z1949" t="str">
        <f t="shared" si="339"/>
        <v>October</v>
      </c>
      <c r="AA1949" t="str">
        <f t="shared" si="340"/>
        <v>November</v>
      </c>
    </row>
    <row r="1950" spans="1:27" ht="30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14" t="s">
        <v>8219</v>
      </c>
      <c r="G1950" t="s">
        <v>8224</v>
      </c>
      <c r="H1950" t="s">
        <v>8246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330"/>
        <v>800.21100000000001</v>
      </c>
      <c r="P1950" s="6">
        <f t="shared" si="331"/>
        <v>188.50671378091872</v>
      </c>
      <c r="Q1950" t="str">
        <f t="shared" si="332"/>
        <v>technology</v>
      </c>
      <c r="R1950" t="str">
        <f t="shared" si="333"/>
        <v>hardware</v>
      </c>
      <c r="S1950" s="28">
        <f t="shared" si="334"/>
        <v>42473.395937499998</v>
      </c>
      <c r="T1950" s="28">
        <f t="shared" si="335"/>
        <v>42527.501388888886</v>
      </c>
      <c r="U1950">
        <f t="shared" si="336"/>
        <v>2016</v>
      </c>
      <c r="V1950" s="15">
        <f t="shared" si="337"/>
        <v>42473</v>
      </c>
      <c r="W1950" s="15">
        <f t="shared" si="338"/>
        <v>42527</v>
      </c>
      <c r="X1950" s="15">
        <v>42473</v>
      </c>
      <c r="Y1950" s="15">
        <v>42527</v>
      </c>
      <c r="Z1950" t="str">
        <f t="shared" si="339"/>
        <v>April</v>
      </c>
      <c r="AA1950" t="str">
        <f t="shared" si="340"/>
        <v>June</v>
      </c>
    </row>
    <row r="1951" spans="1:27" ht="45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14" t="s">
        <v>8219</v>
      </c>
      <c r="G1951" t="s">
        <v>8225</v>
      </c>
      <c r="H1951" t="s">
        <v>8247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330"/>
        <v>106.00260000000002</v>
      </c>
      <c r="P1951" s="6">
        <f t="shared" si="331"/>
        <v>56.204984093319197</v>
      </c>
      <c r="Q1951" t="str">
        <f t="shared" si="332"/>
        <v>technology</v>
      </c>
      <c r="R1951" t="str">
        <f t="shared" si="333"/>
        <v>hardware</v>
      </c>
      <c r="S1951" s="28">
        <f t="shared" si="334"/>
        <v>41800.21471064815</v>
      </c>
      <c r="T1951" s="28">
        <f t="shared" si="335"/>
        <v>41830.21471064815</v>
      </c>
      <c r="U1951">
        <f t="shared" si="336"/>
        <v>2014</v>
      </c>
      <c r="V1951" s="15">
        <f t="shared" si="337"/>
        <v>41800</v>
      </c>
      <c r="W1951" s="15">
        <f t="shared" si="338"/>
        <v>41830</v>
      </c>
      <c r="X1951" s="15">
        <v>41800</v>
      </c>
      <c r="Y1951" s="15">
        <v>41830</v>
      </c>
      <c r="Z1951" t="str">
        <f t="shared" si="339"/>
        <v>June</v>
      </c>
      <c r="AA1951" t="str">
        <f t="shared" si="340"/>
        <v>July</v>
      </c>
    </row>
    <row r="1952" spans="1:27" ht="45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14" t="s">
        <v>8219</v>
      </c>
      <c r="G1952" t="s">
        <v>8224</v>
      </c>
      <c r="H1952" t="s">
        <v>8246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330"/>
        <v>200.51866666666669</v>
      </c>
      <c r="P1952" s="6">
        <f t="shared" si="331"/>
        <v>51.3054157782516</v>
      </c>
      <c r="Q1952" t="str">
        <f t="shared" si="332"/>
        <v>technology</v>
      </c>
      <c r="R1952" t="str">
        <f t="shared" si="333"/>
        <v>hardware</v>
      </c>
      <c r="S1952" s="28">
        <f t="shared" si="334"/>
        <v>40623.973067129627</v>
      </c>
      <c r="T1952" s="28">
        <f t="shared" si="335"/>
        <v>40654.973067129627</v>
      </c>
      <c r="U1952">
        <f t="shared" si="336"/>
        <v>2011</v>
      </c>
      <c r="V1952" s="15">
        <f t="shared" si="337"/>
        <v>40623</v>
      </c>
      <c r="W1952" s="15">
        <f t="shared" si="338"/>
        <v>40654</v>
      </c>
      <c r="X1952" s="15">
        <v>40623</v>
      </c>
      <c r="Y1952" s="15">
        <v>40654</v>
      </c>
      <c r="Z1952" t="str">
        <f t="shared" si="339"/>
        <v>March</v>
      </c>
      <c r="AA1952" t="str">
        <f t="shared" si="340"/>
        <v>April</v>
      </c>
    </row>
    <row r="1953" spans="1:27" ht="45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14" t="s">
        <v>8219</v>
      </c>
      <c r="G1953" t="s">
        <v>8224</v>
      </c>
      <c r="H1953" t="s">
        <v>8246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330"/>
        <v>212.44399999999999</v>
      </c>
      <c r="P1953" s="6">
        <f t="shared" si="331"/>
        <v>127.36450839328538</v>
      </c>
      <c r="Q1953" t="str">
        <f t="shared" si="332"/>
        <v>technology</v>
      </c>
      <c r="R1953" t="str">
        <f t="shared" si="333"/>
        <v>hardware</v>
      </c>
      <c r="S1953" s="28">
        <f t="shared" si="334"/>
        <v>42651.212233796294</v>
      </c>
      <c r="T1953" s="28">
        <f t="shared" si="335"/>
        <v>42681.253900462958</v>
      </c>
      <c r="U1953">
        <f t="shared" si="336"/>
        <v>2016</v>
      </c>
      <c r="V1953" s="15">
        <f t="shared" si="337"/>
        <v>42651</v>
      </c>
      <c r="W1953" s="15">
        <f t="shared" si="338"/>
        <v>42681</v>
      </c>
      <c r="X1953" s="15">
        <v>42651</v>
      </c>
      <c r="Y1953" s="15">
        <v>42681</v>
      </c>
      <c r="Z1953" t="str">
        <f t="shared" si="339"/>
        <v>October</v>
      </c>
      <c r="AA1953" t="str">
        <f t="shared" si="340"/>
        <v>November</v>
      </c>
    </row>
    <row r="1954" spans="1:27" ht="45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14" t="s">
        <v>8219</v>
      </c>
      <c r="G1954" t="s">
        <v>8229</v>
      </c>
      <c r="H1954" t="s">
        <v>8251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330"/>
        <v>198.47237142857145</v>
      </c>
      <c r="P1954" s="6">
        <f t="shared" si="331"/>
        <v>101.85532258064516</v>
      </c>
      <c r="Q1954" t="str">
        <f t="shared" si="332"/>
        <v>technology</v>
      </c>
      <c r="R1954" t="str">
        <f t="shared" si="333"/>
        <v>hardware</v>
      </c>
      <c r="S1954" s="28">
        <f t="shared" si="334"/>
        <v>41526.398321759254</v>
      </c>
      <c r="T1954" s="28">
        <f t="shared" si="335"/>
        <v>41563.398321759254</v>
      </c>
      <c r="U1954">
        <f t="shared" si="336"/>
        <v>2013</v>
      </c>
      <c r="V1954" s="15">
        <f t="shared" si="337"/>
        <v>41526</v>
      </c>
      <c r="W1954" s="15">
        <f t="shared" si="338"/>
        <v>41563</v>
      </c>
      <c r="X1954" s="15">
        <v>41526</v>
      </c>
      <c r="Y1954" s="15">
        <v>41563</v>
      </c>
      <c r="Z1954" t="str">
        <f t="shared" si="339"/>
        <v>September</v>
      </c>
      <c r="AA1954" t="str">
        <f t="shared" si="340"/>
        <v>October</v>
      </c>
    </row>
    <row r="1955" spans="1:27" ht="45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14" t="s">
        <v>8219</v>
      </c>
      <c r="G1955" t="s">
        <v>8224</v>
      </c>
      <c r="H1955" t="s">
        <v>8246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330"/>
        <v>225.94666666666666</v>
      </c>
      <c r="P1955" s="6">
        <f t="shared" si="331"/>
        <v>230.55782312925169</v>
      </c>
      <c r="Q1955" t="str">
        <f t="shared" si="332"/>
        <v>technology</v>
      </c>
      <c r="R1955" t="str">
        <f t="shared" si="333"/>
        <v>hardware</v>
      </c>
      <c r="S1955" s="28">
        <f t="shared" si="334"/>
        <v>40940.991493055553</v>
      </c>
      <c r="T1955" s="28">
        <f t="shared" si="335"/>
        <v>40969.916666666664</v>
      </c>
      <c r="U1955">
        <f t="shared" si="336"/>
        <v>2012</v>
      </c>
      <c r="V1955" s="15">
        <f t="shared" si="337"/>
        <v>40940</v>
      </c>
      <c r="W1955" s="15">
        <f t="shared" si="338"/>
        <v>40969</v>
      </c>
      <c r="X1955" s="15">
        <v>40940</v>
      </c>
      <c r="Y1955" s="15">
        <v>40969</v>
      </c>
      <c r="Z1955" t="str">
        <f t="shared" si="339"/>
        <v>February</v>
      </c>
      <c r="AA1955" t="str">
        <f t="shared" si="340"/>
        <v>March</v>
      </c>
    </row>
    <row r="1956" spans="1:27" ht="30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14" t="s">
        <v>8219</v>
      </c>
      <c r="G1956" t="s">
        <v>8224</v>
      </c>
      <c r="H1956" t="s">
        <v>8246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330"/>
        <v>698.94800000000009</v>
      </c>
      <c r="P1956" s="6">
        <f t="shared" si="331"/>
        <v>842.10602409638557</v>
      </c>
      <c r="Q1956" t="str">
        <f t="shared" si="332"/>
        <v>technology</v>
      </c>
      <c r="R1956" t="str">
        <f t="shared" si="333"/>
        <v>hardware</v>
      </c>
      <c r="S1956" s="28">
        <f t="shared" si="334"/>
        <v>42394.372407407405</v>
      </c>
      <c r="T1956" s="28">
        <f t="shared" si="335"/>
        <v>42440.999999999993</v>
      </c>
      <c r="U1956">
        <f t="shared" si="336"/>
        <v>2016</v>
      </c>
      <c r="V1956" s="15">
        <f t="shared" si="337"/>
        <v>42394</v>
      </c>
      <c r="W1956" s="15">
        <f t="shared" si="338"/>
        <v>42441</v>
      </c>
      <c r="X1956" s="15">
        <v>42394</v>
      </c>
      <c r="Y1956" s="15">
        <v>42441</v>
      </c>
      <c r="Z1956" t="str">
        <f t="shared" si="339"/>
        <v>January</v>
      </c>
      <c r="AA1956" t="str">
        <f t="shared" si="340"/>
        <v>March</v>
      </c>
    </row>
    <row r="1957" spans="1:27" ht="45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14" t="s">
        <v>8219</v>
      </c>
      <c r="G1957" t="s">
        <v>8224</v>
      </c>
      <c r="H1957" t="s">
        <v>8246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330"/>
        <v>398.59528571428569</v>
      </c>
      <c r="P1957" s="6">
        <f t="shared" si="331"/>
        <v>577.27593103448271</v>
      </c>
      <c r="Q1957" t="str">
        <f t="shared" si="332"/>
        <v>technology</v>
      </c>
      <c r="R1957" t="str">
        <f t="shared" si="333"/>
        <v>hardware</v>
      </c>
      <c r="S1957" s="28">
        <f t="shared" si="334"/>
        <v>41020.063437500001</v>
      </c>
      <c r="T1957" s="28">
        <f t="shared" si="335"/>
        <v>41052.583333333328</v>
      </c>
      <c r="U1957">
        <f t="shared" si="336"/>
        <v>2012</v>
      </c>
      <c r="V1957" s="15">
        <f t="shared" si="337"/>
        <v>41020</v>
      </c>
      <c r="W1957" s="15">
        <f t="shared" si="338"/>
        <v>41052</v>
      </c>
      <c r="X1957" s="15">
        <v>41020</v>
      </c>
      <c r="Y1957" s="15">
        <v>41052</v>
      </c>
      <c r="Z1957" t="str">
        <f t="shared" si="339"/>
        <v>April</v>
      </c>
      <c r="AA1957" t="str">
        <f t="shared" si="340"/>
        <v>May</v>
      </c>
    </row>
    <row r="1958" spans="1:27" ht="45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14" t="s">
        <v>8219</v>
      </c>
      <c r="G1958" t="s">
        <v>8224</v>
      </c>
      <c r="H1958" t="s">
        <v>8246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330"/>
        <v>294.0333333333333</v>
      </c>
      <c r="P1958" s="6">
        <f t="shared" si="331"/>
        <v>483.34246575342468</v>
      </c>
      <c r="Q1958" t="str">
        <f t="shared" si="332"/>
        <v>technology</v>
      </c>
      <c r="R1958" t="str">
        <f t="shared" si="333"/>
        <v>hardware</v>
      </c>
      <c r="S1958" s="28">
        <f t="shared" si="334"/>
        <v>42067.71533564815</v>
      </c>
      <c r="T1958" s="28">
        <f t="shared" si="335"/>
        <v>42112.673668981479</v>
      </c>
      <c r="U1958">
        <f t="shared" si="336"/>
        <v>2015</v>
      </c>
      <c r="V1958" s="15">
        <f t="shared" si="337"/>
        <v>42067</v>
      </c>
      <c r="W1958" s="15">
        <f t="shared" si="338"/>
        <v>42112</v>
      </c>
      <c r="X1958" s="15">
        <v>42067</v>
      </c>
      <c r="Y1958" s="15">
        <v>42112</v>
      </c>
      <c r="Z1958" t="str">
        <f t="shared" si="339"/>
        <v>March</v>
      </c>
      <c r="AA1958" t="str">
        <f t="shared" si="340"/>
        <v>April</v>
      </c>
    </row>
    <row r="1959" spans="1:27" ht="30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14" t="s">
        <v>8219</v>
      </c>
      <c r="G1959" t="s">
        <v>8224</v>
      </c>
      <c r="H1959" t="s">
        <v>8246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330"/>
        <v>167.50470000000001</v>
      </c>
      <c r="P1959" s="6">
        <f t="shared" si="331"/>
        <v>76.138500000000008</v>
      </c>
      <c r="Q1959" t="str">
        <f t="shared" si="332"/>
        <v>technology</v>
      </c>
      <c r="R1959" t="str">
        <f t="shared" si="333"/>
        <v>hardware</v>
      </c>
      <c r="S1959" s="28">
        <f t="shared" si="334"/>
        <v>41178.890196759261</v>
      </c>
      <c r="T1959" s="28">
        <f t="shared" si="335"/>
        <v>41208.890196759261</v>
      </c>
      <c r="U1959">
        <f t="shared" si="336"/>
        <v>2012</v>
      </c>
      <c r="V1959" s="15">
        <f t="shared" si="337"/>
        <v>41178</v>
      </c>
      <c r="W1959" s="15">
        <f t="shared" si="338"/>
        <v>41208</v>
      </c>
      <c r="X1959" s="15">
        <v>41178</v>
      </c>
      <c r="Y1959" s="15">
        <v>41208</v>
      </c>
      <c r="Z1959" t="str">
        <f t="shared" si="339"/>
        <v>September</v>
      </c>
      <c r="AA1959" t="str">
        <f t="shared" si="340"/>
        <v>October</v>
      </c>
    </row>
    <row r="1960" spans="1:27" ht="45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14" t="s">
        <v>8219</v>
      </c>
      <c r="G1960" t="s">
        <v>8224</v>
      </c>
      <c r="H1960" t="s">
        <v>8246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330"/>
        <v>1435.5717142857143</v>
      </c>
      <c r="P1960" s="6">
        <f t="shared" si="331"/>
        <v>74.107684365781708</v>
      </c>
      <c r="Q1960" t="str">
        <f t="shared" si="332"/>
        <v>technology</v>
      </c>
      <c r="R1960" t="str">
        <f t="shared" si="333"/>
        <v>hardware</v>
      </c>
      <c r="S1960" s="28">
        <f t="shared" si="334"/>
        <v>41326.779641203699</v>
      </c>
      <c r="T1960" s="28">
        <f t="shared" si="335"/>
        <v>41356.737974537034</v>
      </c>
      <c r="U1960">
        <f t="shared" si="336"/>
        <v>2013</v>
      </c>
      <c r="V1960" s="15">
        <f t="shared" si="337"/>
        <v>41326</v>
      </c>
      <c r="W1960" s="15">
        <f t="shared" si="338"/>
        <v>41356</v>
      </c>
      <c r="X1960" s="15">
        <v>41326</v>
      </c>
      <c r="Y1960" s="15">
        <v>41356</v>
      </c>
      <c r="Z1960" t="str">
        <f t="shared" si="339"/>
        <v>February</v>
      </c>
      <c r="AA1960" t="str">
        <f t="shared" si="340"/>
        <v>March</v>
      </c>
    </row>
    <row r="1961" spans="1:27" ht="45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14" t="s">
        <v>8219</v>
      </c>
      <c r="G1961" t="s">
        <v>8224</v>
      </c>
      <c r="H1961" t="s">
        <v>8246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330"/>
        <v>156.73439999999999</v>
      </c>
      <c r="P1961" s="6">
        <f t="shared" si="331"/>
        <v>36.965660377358489</v>
      </c>
      <c r="Q1961" t="str">
        <f t="shared" si="332"/>
        <v>technology</v>
      </c>
      <c r="R1961" t="str">
        <f t="shared" si="333"/>
        <v>hardware</v>
      </c>
      <c r="S1961" s="28">
        <f t="shared" si="334"/>
        <v>41871.637268518512</v>
      </c>
      <c r="T1961" s="28">
        <f t="shared" si="335"/>
        <v>41912.791666666664</v>
      </c>
      <c r="U1961">
        <f t="shared" si="336"/>
        <v>2014</v>
      </c>
      <c r="V1961" s="15">
        <f t="shared" si="337"/>
        <v>41871</v>
      </c>
      <c r="W1961" s="15">
        <f t="shared" si="338"/>
        <v>41912</v>
      </c>
      <c r="X1961" s="15">
        <v>41871</v>
      </c>
      <c r="Y1961" s="15">
        <v>41912</v>
      </c>
      <c r="Z1961" t="str">
        <f t="shared" si="339"/>
        <v>August</v>
      </c>
      <c r="AA1961" t="str">
        <f t="shared" si="340"/>
        <v>September</v>
      </c>
    </row>
    <row r="1962" spans="1:27" ht="45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14" t="s">
        <v>8219</v>
      </c>
      <c r="G1962" t="s">
        <v>8235</v>
      </c>
      <c r="H1962" t="s">
        <v>8255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330"/>
        <v>117.90285714285716</v>
      </c>
      <c r="P1962" s="6">
        <f t="shared" si="331"/>
        <v>2500.969696969697</v>
      </c>
      <c r="Q1962" t="str">
        <f t="shared" si="332"/>
        <v>technology</v>
      </c>
      <c r="R1962" t="str">
        <f t="shared" si="333"/>
        <v>hardware</v>
      </c>
      <c r="S1962" s="28">
        <f t="shared" si="334"/>
        <v>41964.154409722221</v>
      </c>
      <c r="T1962" s="28">
        <f t="shared" si="335"/>
        <v>41994.154409722221</v>
      </c>
      <c r="U1962">
        <f t="shared" si="336"/>
        <v>2014</v>
      </c>
      <c r="V1962" s="15">
        <f t="shared" si="337"/>
        <v>41964</v>
      </c>
      <c r="W1962" s="15">
        <f t="shared" si="338"/>
        <v>41994</v>
      </c>
      <c r="X1962" s="15">
        <v>41964</v>
      </c>
      <c r="Y1962" s="15">
        <v>41994</v>
      </c>
      <c r="Z1962" t="str">
        <f t="shared" si="339"/>
        <v>November</v>
      </c>
      <c r="AA1962" t="str">
        <f t="shared" si="340"/>
        <v>December</v>
      </c>
    </row>
    <row r="1963" spans="1:27" ht="45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14" t="s">
        <v>8219</v>
      </c>
      <c r="G1963" t="s">
        <v>8224</v>
      </c>
      <c r="H1963" t="s">
        <v>8246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330"/>
        <v>1105.3811999999998</v>
      </c>
      <c r="P1963" s="6">
        <f t="shared" si="331"/>
        <v>67.690214329454989</v>
      </c>
      <c r="Q1963" t="str">
        <f t="shared" si="332"/>
        <v>technology</v>
      </c>
      <c r="R1963" t="str">
        <f t="shared" si="333"/>
        <v>hardware</v>
      </c>
      <c r="S1963" s="28">
        <f t="shared" si="334"/>
        <v>41147.986307870371</v>
      </c>
      <c r="T1963" s="28">
        <f t="shared" si="335"/>
        <v>41187.957638888889</v>
      </c>
      <c r="U1963">
        <f t="shared" si="336"/>
        <v>2012</v>
      </c>
      <c r="V1963" s="15">
        <f t="shared" si="337"/>
        <v>41147</v>
      </c>
      <c r="W1963" s="15">
        <f t="shared" si="338"/>
        <v>41187</v>
      </c>
      <c r="X1963" s="15">
        <v>41147</v>
      </c>
      <c r="Y1963" s="15">
        <v>41187</v>
      </c>
      <c r="Z1963" t="str">
        <f t="shared" si="339"/>
        <v>August</v>
      </c>
      <c r="AA1963" t="str">
        <f t="shared" si="340"/>
        <v>October</v>
      </c>
    </row>
    <row r="1964" spans="1:27" ht="45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14" t="s">
        <v>8219</v>
      </c>
      <c r="G1964" t="s">
        <v>8224</v>
      </c>
      <c r="H1964" t="s">
        <v>8246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330"/>
        <v>192.92499999999998</v>
      </c>
      <c r="P1964" s="6">
        <f t="shared" si="331"/>
        <v>63.04738562091503</v>
      </c>
      <c r="Q1964" t="str">
        <f t="shared" si="332"/>
        <v>technology</v>
      </c>
      <c r="R1964" t="str">
        <f t="shared" si="333"/>
        <v>hardware</v>
      </c>
      <c r="S1964" s="28">
        <f t="shared" si="334"/>
        <v>41742.572175925925</v>
      </c>
      <c r="T1964" s="28">
        <f t="shared" si="335"/>
        <v>41772.572175925925</v>
      </c>
      <c r="U1964">
        <f t="shared" si="336"/>
        <v>2014</v>
      </c>
      <c r="V1964" s="15">
        <f t="shared" si="337"/>
        <v>41742</v>
      </c>
      <c r="W1964" s="15">
        <f t="shared" si="338"/>
        <v>41772</v>
      </c>
      <c r="X1964" s="15">
        <v>41742</v>
      </c>
      <c r="Y1964" s="15">
        <v>41772</v>
      </c>
      <c r="Z1964" t="str">
        <f t="shared" si="339"/>
        <v>April</v>
      </c>
      <c r="AA1964" t="str">
        <f t="shared" si="340"/>
        <v>May</v>
      </c>
    </row>
    <row r="1965" spans="1:27" ht="45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14" t="s">
        <v>8219</v>
      </c>
      <c r="G1965" t="s">
        <v>8225</v>
      </c>
      <c r="H1965" t="s">
        <v>8247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330"/>
        <v>126.8842105263158</v>
      </c>
      <c r="P1965" s="6">
        <f t="shared" si="331"/>
        <v>117.6</v>
      </c>
      <c r="Q1965" t="str">
        <f t="shared" si="332"/>
        <v>technology</v>
      </c>
      <c r="R1965" t="str">
        <f t="shared" si="333"/>
        <v>hardware</v>
      </c>
      <c r="S1965" s="28">
        <f t="shared" si="334"/>
        <v>41863.221458333333</v>
      </c>
      <c r="T1965" s="28">
        <f t="shared" si="335"/>
        <v>41898.221458333333</v>
      </c>
      <c r="U1965">
        <f t="shared" si="336"/>
        <v>2014</v>
      </c>
      <c r="V1965" s="15">
        <f t="shared" si="337"/>
        <v>41863</v>
      </c>
      <c r="W1965" s="15">
        <f t="shared" si="338"/>
        <v>41898</v>
      </c>
      <c r="X1965" s="15">
        <v>41863</v>
      </c>
      <c r="Y1965" s="15">
        <v>41898</v>
      </c>
      <c r="Z1965" t="str">
        <f t="shared" si="339"/>
        <v>August</v>
      </c>
      <c r="AA1965" t="str">
        <f t="shared" si="340"/>
        <v>September</v>
      </c>
    </row>
    <row r="1966" spans="1:27" ht="45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14" t="s">
        <v>8219</v>
      </c>
      <c r="G1966" t="s">
        <v>8237</v>
      </c>
      <c r="H1966" t="s">
        <v>8249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330"/>
        <v>259.57748878923763</v>
      </c>
      <c r="P1966" s="6">
        <f t="shared" si="331"/>
        <v>180.75185011709601</v>
      </c>
      <c r="Q1966" t="str">
        <f t="shared" si="332"/>
        <v>technology</v>
      </c>
      <c r="R1966" t="str">
        <f t="shared" si="333"/>
        <v>hardware</v>
      </c>
      <c r="S1966" s="28">
        <f t="shared" si="334"/>
        <v>42452.064490740733</v>
      </c>
      <c r="T1966" s="28">
        <f t="shared" si="335"/>
        <v>42482.064490740733</v>
      </c>
      <c r="U1966">
        <f t="shared" si="336"/>
        <v>2016</v>
      </c>
      <c r="V1966" s="15">
        <f t="shared" si="337"/>
        <v>42452</v>
      </c>
      <c r="W1966" s="15">
        <f t="shared" si="338"/>
        <v>42482</v>
      </c>
      <c r="X1966" s="15">
        <v>42452</v>
      </c>
      <c r="Y1966" s="15">
        <v>42482</v>
      </c>
      <c r="Z1966" t="str">
        <f t="shared" si="339"/>
        <v>March</v>
      </c>
      <c r="AA1966" t="str">
        <f t="shared" si="340"/>
        <v>April</v>
      </c>
    </row>
    <row r="1967" spans="1:27" ht="45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14" t="s">
        <v>8219</v>
      </c>
      <c r="G1967" t="s">
        <v>8224</v>
      </c>
      <c r="H1967" t="s">
        <v>8246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330"/>
        <v>262.27999999999997</v>
      </c>
      <c r="P1967" s="6">
        <f t="shared" si="331"/>
        <v>127.32038834951456</v>
      </c>
      <c r="Q1967" t="str">
        <f t="shared" si="332"/>
        <v>technology</v>
      </c>
      <c r="R1967" t="str">
        <f t="shared" si="333"/>
        <v>hardware</v>
      </c>
      <c r="S1967" s="28">
        <f t="shared" si="334"/>
        <v>40897.880902777775</v>
      </c>
      <c r="T1967" s="28">
        <f t="shared" si="335"/>
        <v>40919.833333333328</v>
      </c>
      <c r="U1967">
        <f t="shared" si="336"/>
        <v>2011</v>
      </c>
      <c r="V1967" s="15">
        <f t="shared" si="337"/>
        <v>40897</v>
      </c>
      <c r="W1967" s="15">
        <f t="shared" si="338"/>
        <v>40919</v>
      </c>
      <c r="X1967" s="15">
        <v>40897</v>
      </c>
      <c r="Y1967" s="15">
        <v>40919</v>
      </c>
      <c r="Z1967" t="str">
        <f t="shared" si="339"/>
        <v>December</v>
      </c>
      <c r="AA1967" t="str">
        <f t="shared" si="340"/>
        <v>January</v>
      </c>
    </row>
    <row r="1968" spans="1:27" ht="45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14" t="s">
        <v>8219</v>
      </c>
      <c r="G1968" t="s">
        <v>8224</v>
      </c>
      <c r="H1968" t="s">
        <v>8246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330"/>
        <v>206.74309000000002</v>
      </c>
      <c r="P1968" s="6">
        <f t="shared" si="331"/>
        <v>136.6444745538665</v>
      </c>
      <c r="Q1968" t="str">
        <f t="shared" si="332"/>
        <v>technology</v>
      </c>
      <c r="R1968" t="str">
        <f t="shared" si="333"/>
        <v>hardware</v>
      </c>
      <c r="S1968" s="28">
        <f t="shared" si="334"/>
        <v>41835.332152777773</v>
      </c>
      <c r="T1968" s="28">
        <f t="shared" si="335"/>
        <v>41865.332152777773</v>
      </c>
      <c r="U1968">
        <f t="shared" si="336"/>
        <v>2014</v>
      </c>
      <c r="V1968" s="15">
        <f t="shared" si="337"/>
        <v>41835</v>
      </c>
      <c r="W1968" s="15">
        <f t="shared" si="338"/>
        <v>41865</v>
      </c>
      <c r="X1968" s="15">
        <v>41835</v>
      </c>
      <c r="Y1968" s="15">
        <v>41865</v>
      </c>
      <c r="Z1968" t="str">
        <f t="shared" si="339"/>
        <v>July</v>
      </c>
      <c r="AA1968" t="str">
        <f t="shared" si="340"/>
        <v>August</v>
      </c>
    </row>
    <row r="1969" spans="1:27" ht="45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14" t="s">
        <v>8219</v>
      </c>
      <c r="G1969" t="s">
        <v>8224</v>
      </c>
      <c r="H1969" t="s">
        <v>8246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330"/>
        <v>370.13</v>
      </c>
      <c r="P1969" s="6">
        <f t="shared" si="331"/>
        <v>182.78024691358024</v>
      </c>
      <c r="Q1969" t="str">
        <f t="shared" si="332"/>
        <v>technology</v>
      </c>
      <c r="R1969" t="str">
        <f t="shared" si="333"/>
        <v>hardware</v>
      </c>
      <c r="S1969" s="28">
        <f t="shared" si="334"/>
        <v>41730.455196759256</v>
      </c>
      <c r="T1969" s="28">
        <f t="shared" si="335"/>
        <v>41760.455196759256</v>
      </c>
      <c r="U1969">
        <f t="shared" si="336"/>
        <v>2014</v>
      </c>
      <c r="V1969" s="15">
        <f t="shared" si="337"/>
        <v>41730</v>
      </c>
      <c r="W1969" s="15">
        <f t="shared" si="338"/>
        <v>41760</v>
      </c>
      <c r="X1969" s="15">
        <v>41730</v>
      </c>
      <c r="Y1969" s="15">
        <v>41760</v>
      </c>
      <c r="Z1969" t="str">
        <f t="shared" si="339"/>
        <v>April</v>
      </c>
      <c r="AA1969" t="str">
        <f t="shared" si="340"/>
        <v>May</v>
      </c>
    </row>
    <row r="1970" spans="1:27" ht="30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14" t="s">
        <v>8219</v>
      </c>
      <c r="G1970" t="s">
        <v>8224</v>
      </c>
      <c r="H1970" t="s">
        <v>8246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330"/>
        <v>284.96600000000001</v>
      </c>
      <c r="P1970" s="6">
        <f t="shared" si="331"/>
        <v>279.37843137254902</v>
      </c>
      <c r="Q1970" t="str">
        <f t="shared" si="332"/>
        <v>technology</v>
      </c>
      <c r="R1970" t="str">
        <f t="shared" si="333"/>
        <v>hardware</v>
      </c>
      <c r="S1970" s="28">
        <f t="shared" si="334"/>
        <v>42676.378645833327</v>
      </c>
      <c r="T1970" s="28">
        <f t="shared" si="335"/>
        <v>42707.420312499999</v>
      </c>
      <c r="U1970">
        <f t="shared" si="336"/>
        <v>2016</v>
      </c>
      <c r="V1970" s="15">
        <f t="shared" si="337"/>
        <v>42676</v>
      </c>
      <c r="W1970" s="15">
        <f t="shared" si="338"/>
        <v>42707</v>
      </c>
      <c r="X1970" s="15">
        <v>42676</v>
      </c>
      <c r="Y1970" s="15">
        <v>42707</v>
      </c>
      <c r="Z1970" t="str">
        <f t="shared" si="339"/>
        <v>November</v>
      </c>
      <c r="AA1970" t="str">
        <f t="shared" si="340"/>
        <v>December</v>
      </c>
    </row>
    <row r="1971" spans="1:27" ht="45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14" t="s">
        <v>8219</v>
      </c>
      <c r="G1971" t="s">
        <v>8225</v>
      </c>
      <c r="H1971" t="s">
        <v>8247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330"/>
        <v>579.08000000000004</v>
      </c>
      <c r="P1971" s="6">
        <f t="shared" si="331"/>
        <v>61.375728669846318</v>
      </c>
      <c r="Q1971" t="str">
        <f t="shared" si="332"/>
        <v>technology</v>
      </c>
      <c r="R1971" t="str">
        <f t="shared" si="333"/>
        <v>hardware</v>
      </c>
      <c r="S1971" s="28">
        <f t="shared" si="334"/>
        <v>42557.584120370368</v>
      </c>
      <c r="T1971" s="28">
        <f t="shared" si="335"/>
        <v>42587.584120370368</v>
      </c>
      <c r="U1971">
        <f t="shared" si="336"/>
        <v>2016</v>
      </c>
      <c r="V1971" s="15">
        <f t="shared" si="337"/>
        <v>42557</v>
      </c>
      <c r="W1971" s="15">
        <f t="shared" si="338"/>
        <v>42587</v>
      </c>
      <c r="X1971" s="15">
        <v>42557</v>
      </c>
      <c r="Y1971" s="15">
        <v>42587</v>
      </c>
      <c r="Z1971" t="str">
        <f t="shared" si="339"/>
        <v>July</v>
      </c>
      <c r="AA1971" t="str">
        <f t="shared" si="340"/>
        <v>August</v>
      </c>
    </row>
    <row r="1972" spans="1:27" ht="45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14" t="s">
        <v>8219</v>
      </c>
      <c r="G1972" t="s">
        <v>8224</v>
      </c>
      <c r="H1972" t="s">
        <v>8246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330"/>
        <v>1131.8</v>
      </c>
      <c r="P1972" s="6">
        <f t="shared" si="331"/>
        <v>80.727532097004286</v>
      </c>
      <c r="Q1972" t="str">
        <f t="shared" si="332"/>
        <v>technology</v>
      </c>
      <c r="R1972" t="str">
        <f t="shared" si="333"/>
        <v>hardware</v>
      </c>
      <c r="S1972" s="28">
        <f t="shared" si="334"/>
        <v>41323.984965277778</v>
      </c>
      <c r="T1972" s="28">
        <f t="shared" si="335"/>
        <v>41383.943298611106</v>
      </c>
      <c r="U1972">
        <f t="shared" si="336"/>
        <v>2013</v>
      </c>
      <c r="V1972" s="15">
        <f t="shared" si="337"/>
        <v>41323</v>
      </c>
      <c r="W1972" s="15">
        <f t="shared" si="338"/>
        <v>41383</v>
      </c>
      <c r="X1972" s="15">
        <v>41323</v>
      </c>
      <c r="Y1972" s="15">
        <v>41383</v>
      </c>
      <c r="Z1972" t="str">
        <f t="shared" si="339"/>
        <v>February</v>
      </c>
      <c r="AA1972" t="str">
        <f t="shared" si="340"/>
        <v>April</v>
      </c>
    </row>
    <row r="1973" spans="1:27" ht="45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14" t="s">
        <v>8219</v>
      </c>
      <c r="G1973" t="s">
        <v>8224</v>
      </c>
      <c r="H1973" t="s">
        <v>8246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330"/>
        <v>263.02771750000005</v>
      </c>
      <c r="P1973" s="6">
        <f t="shared" si="331"/>
        <v>272.35590732591254</v>
      </c>
      <c r="Q1973" t="str">
        <f t="shared" si="332"/>
        <v>technology</v>
      </c>
      <c r="R1973" t="str">
        <f t="shared" si="333"/>
        <v>hardware</v>
      </c>
      <c r="S1973" s="28">
        <f t="shared" si="334"/>
        <v>41561.29237268518</v>
      </c>
      <c r="T1973" s="28">
        <f t="shared" si="335"/>
        <v>41592.958333333328</v>
      </c>
      <c r="U1973">
        <f t="shared" si="336"/>
        <v>2013</v>
      </c>
      <c r="V1973" s="15">
        <f t="shared" si="337"/>
        <v>41561</v>
      </c>
      <c r="W1973" s="15">
        <f t="shared" si="338"/>
        <v>41592</v>
      </c>
      <c r="X1973" s="15">
        <v>41561</v>
      </c>
      <c r="Y1973" s="15">
        <v>41592</v>
      </c>
      <c r="Z1973" t="str">
        <f t="shared" si="339"/>
        <v>October</v>
      </c>
      <c r="AA1973" t="str">
        <f t="shared" si="340"/>
        <v>November</v>
      </c>
    </row>
    <row r="1974" spans="1:27" ht="45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14" t="s">
        <v>8219</v>
      </c>
      <c r="G1974" t="s">
        <v>8224</v>
      </c>
      <c r="H1974" t="s">
        <v>8246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330"/>
        <v>674.48</v>
      </c>
      <c r="P1974" s="6">
        <f t="shared" si="331"/>
        <v>70.848739495798313</v>
      </c>
      <c r="Q1974" t="str">
        <f t="shared" si="332"/>
        <v>technology</v>
      </c>
      <c r="R1974" t="str">
        <f t="shared" si="333"/>
        <v>hardware</v>
      </c>
      <c r="S1974" s="28">
        <f t="shared" si="334"/>
        <v>41200.803749999999</v>
      </c>
      <c r="T1974" s="28">
        <f t="shared" si="335"/>
        <v>41230.845416666663</v>
      </c>
      <c r="U1974">
        <f t="shared" si="336"/>
        <v>2012</v>
      </c>
      <c r="V1974" s="15">
        <f t="shared" si="337"/>
        <v>41200</v>
      </c>
      <c r="W1974" s="15">
        <f t="shared" si="338"/>
        <v>41230</v>
      </c>
      <c r="X1974" s="15">
        <v>41200</v>
      </c>
      <c r="Y1974" s="15">
        <v>41230</v>
      </c>
      <c r="Z1974" t="str">
        <f t="shared" si="339"/>
        <v>October</v>
      </c>
      <c r="AA1974" t="str">
        <f t="shared" si="340"/>
        <v>November</v>
      </c>
    </row>
    <row r="1975" spans="1:27" ht="45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14" t="s">
        <v>8219</v>
      </c>
      <c r="G1975" t="s">
        <v>8224</v>
      </c>
      <c r="H1975" t="s">
        <v>8246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330"/>
        <v>256.83081313131316</v>
      </c>
      <c r="P1975" s="6">
        <f t="shared" si="331"/>
        <v>247.94003412969283</v>
      </c>
      <c r="Q1975" t="str">
        <f t="shared" si="332"/>
        <v>technology</v>
      </c>
      <c r="R1975" t="str">
        <f t="shared" si="333"/>
        <v>hardware</v>
      </c>
      <c r="S1975" s="28">
        <f t="shared" si="334"/>
        <v>42549.514629629623</v>
      </c>
      <c r="T1975" s="28">
        <f t="shared" si="335"/>
        <v>42588.083333333336</v>
      </c>
      <c r="U1975">
        <f t="shared" si="336"/>
        <v>2016</v>
      </c>
      <c r="V1975" s="15">
        <f t="shared" si="337"/>
        <v>42549</v>
      </c>
      <c r="W1975" s="15">
        <f t="shared" si="338"/>
        <v>42588</v>
      </c>
      <c r="X1975" s="15">
        <v>42549</v>
      </c>
      <c r="Y1975" s="15">
        <v>42588</v>
      </c>
      <c r="Z1975" t="str">
        <f t="shared" si="339"/>
        <v>June</v>
      </c>
      <c r="AA1975" t="str">
        <f t="shared" si="340"/>
        <v>August</v>
      </c>
    </row>
    <row r="1976" spans="1:27" ht="45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14" t="s">
        <v>8219</v>
      </c>
      <c r="G1976" t="s">
        <v>8225</v>
      </c>
      <c r="H1976" t="s">
        <v>8247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330"/>
        <v>375.49599999999998</v>
      </c>
      <c r="P1976" s="6">
        <f t="shared" si="331"/>
        <v>186.81393034825871</v>
      </c>
      <c r="Q1976" t="str">
        <f t="shared" si="332"/>
        <v>technology</v>
      </c>
      <c r="R1976" t="str">
        <f t="shared" si="333"/>
        <v>hardware</v>
      </c>
      <c r="S1976" s="28">
        <f t="shared" si="334"/>
        <v>41445.125798611109</v>
      </c>
      <c r="T1976" s="28">
        <f t="shared" si="335"/>
        <v>41505.125798611109</v>
      </c>
      <c r="U1976">
        <f t="shared" si="336"/>
        <v>2013</v>
      </c>
      <c r="V1976" s="15">
        <f t="shared" si="337"/>
        <v>41445</v>
      </c>
      <c r="W1976" s="15">
        <f t="shared" si="338"/>
        <v>41505</v>
      </c>
      <c r="X1976" s="15">
        <v>41445</v>
      </c>
      <c r="Y1976" s="15">
        <v>41505</v>
      </c>
      <c r="Z1976" t="str">
        <f t="shared" si="339"/>
        <v>June</v>
      </c>
      <c r="AA1976" t="str">
        <f t="shared" si="340"/>
        <v>August</v>
      </c>
    </row>
    <row r="1977" spans="1:27" ht="30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14" t="s">
        <v>8219</v>
      </c>
      <c r="G1977" t="s">
        <v>8224</v>
      </c>
      <c r="H1977" t="s">
        <v>8246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330"/>
        <v>208.70837499999996</v>
      </c>
      <c r="P1977" s="6">
        <f t="shared" si="331"/>
        <v>131.98948616600788</v>
      </c>
      <c r="Q1977" t="str">
        <f t="shared" si="332"/>
        <v>technology</v>
      </c>
      <c r="R1977" t="str">
        <f t="shared" si="333"/>
        <v>hardware</v>
      </c>
      <c r="S1977" s="28">
        <f t="shared" si="334"/>
        <v>41313.54688657407</v>
      </c>
      <c r="T1977" s="28">
        <f t="shared" si="335"/>
        <v>41343.54688657407</v>
      </c>
      <c r="U1977">
        <f t="shared" si="336"/>
        <v>2013</v>
      </c>
      <c r="V1977" s="15">
        <f t="shared" si="337"/>
        <v>41313</v>
      </c>
      <c r="W1977" s="15">
        <f t="shared" si="338"/>
        <v>41343</v>
      </c>
      <c r="X1977" s="15">
        <v>41313</v>
      </c>
      <c r="Y1977" s="15">
        <v>41343</v>
      </c>
      <c r="Z1977" t="str">
        <f t="shared" si="339"/>
        <v>February</v>
      </c>
      <c r="AA1977" t="str">
        <f t="shared" si="340"/>
        <v>March</v>
      </c>
    </row>
    <row r="1978" spans="1:27" ht="3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14" t="s">
        <v>8219</v>
      </c>
      <c r="G1978" t="s">
        <v>8225</v>
      </c>
      <c r="H1978" t="s">
        <v>8247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330"/>
        <v>346.6</v>
      </c>
      <c r="P1978" s="6">
        <f t="shared" si="331"/>
        <v>29.310782241014799</v>
      </c>
      <c r="Q1978" t="str">
        <f t="shared" si="332"/>
        <v>technology</v>
      </c>
      <c r="R1978" t="str">
        <f t="shared" si="333"/>
        <v>hardware</v>
      </c>
      <c r="S1978" s="28">
        <f t="shared" si="334"/>
        <v>41438.691261574073</v>
      </c>
      <c r="T1978" s="28">
        <f t="shared" si="335"/>
        <v>41468.691261574073</v>
      </c>
      <c r="U1978">
        <f t="shared" si="336"/>
        <v>2013</v>
      </c>
      <c r="V1978" s="15">
        <f t="shared" si="337"/>
        <v>41438</v>
      </c>
      <c r="W1978" s="15">
        <f t="shared" si="338"/>
        <v>41468</v>
      </c>
      <c r="X1978" s="15">
        <v>41438</v>
      </c>
      <c r="Y1978" s="15">
        <v>41468</v>
      </c>
      <c r="Z1978" t="str">
        <f t="shared" si="339"/>
        <v>June</v>
      </c>
      <c r="AA1978" t="str">
        <f t="shared" si="340"/>
        <v>July</v>
      </c>
    </row>
    <row r="1979" spans="1:27" ht="45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14" t="s">
        <v>8219</v>
      </c>
      <c r="G1979" t="s">
        <v>8224</v>
      </c>
      <c r="H1979" t="s">
        <v>8246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330"/>
        <v>402.33</v>
      </c>
      <c r="P1979" s="6">
        <f t="shared" si="331"/>
        <v>245.02436053593178</v>
      </c>
      <c r="Q1979" t="str">
        <f t="shared" si="332"/>
        <v>technology</v>
      </c>
      <c r="R1979" t="str">
        <f t="shared" si="333"/>
        <v>hardware</v>
      </c>
      <c r="S1979" s="28">
        <f t="shared" si="334"/>
        <v>42311.008564814816</v>
      </c>
      <c r="T1979" s="28">
        <f t="shared" si="335"/>
        <v>42357.124305555553</v>
      </c>
      <c r="U1979">
        <f t="shared" si="336"/>
        <v>2015</v>
      </c>
      <c r="V1979" s="15">
        <f t="shared" si="337"/>
        <v>42311</v>
      </c>
      <c r="W1979" s="15">
        <f t="shared" si="338"/>
        <v>42357</v>
      </c>
      <c r="X1979" s="15">
        <v>42311</v>
      </c>
      <c r="Y1979" s="15">
        <v>42357</v>
      </c>
      <c r="Z1979" t="str">
        <f t="shared" si="339"/>
        <v>November</v>
      </c>
      <c r="AA1979" t="str">
        <f t="shared" si="340"/>
        <v>December</v>
      </c>
    </row>
    <row r="1980" spans="1:27" ht="45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14" t="s">
        <v>8219</v>
      </c>
      <c r="G1980" t="s">
        <v>8224</v>
      </c>
      <c r="H1980" t="s">
        <v>8246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330"/>
        <v>1026.8451399999999</v>
      </c>
      <c r="P1980" s="6">
        <f t="shared" si="331"/>
        <v>1323.2540463917526</v>
      </c>
      <c r="Q1980" t="str">
        <f t="shared" si="332"/>
        <v>technology</v>
      </c>
      <c r="R1980" t="str">
        <f t="shared" si="333"/>
        <v>hardware</v>
      </c>
      <c r="S1980" s="28">
        <f t="shared" si="334"/>
        <v>41039.017268518517</v>
      </c>
      <c r="T1980" s="28">
        <f t="shared" si="335"/>
        <v>41072.083333333328</v>
      </c>
      <c r="U1980">
        <f t="shared" si="336"/>
        <v>2012</v>
      </c>
      <c r="V1980" s="15">
        <f t="shared" si="337"/>
        <v>41039</v>
      </c>
      <c r="W1980" s="15">
        <f t="shared" si="338"/>
        <v>41072</v>
      </c>
      <c r="X1980" s="15">
        <v>41039</v>
      </c>
      <c r="Y1980" s="15">
        <v>41072</v>
      </c>
      <c r="Z1980" t="str">
        <f t="shared" si="339"/>
        <v>May</v>
      </c>
      <c r="AA1980" t="str">
        <f t="shared" si="340"/>
        <v>June</v>
      </c>
    </row>
    <row r="1981" spans="1:27" ht="3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14" t="s">
        <v>8219</v>
      </c>
      <c r="G1981" t="s">
        <v>8224</v>
      </c>
      <c r="H1981" t="s">
        <v>8246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330"/>
        <v>114.901155</v>
      </c>
      <c r="P1981" s="6">
        <f t="shared" si="331"/>
        <v>282.65966789667897</v>
      </c>
      <c r="Q1981" t="str">
        <f t="shared" si="332"/>
        <v>technology</v>
      </c>
      <c r="R1981" t="str">
        <f t="shared" si="333"/>
        <v>hardware</v>
      </c>
      <c r="S1981" s="28">
        <f t="shared" si="334"/>
        <v>42290.25168981481</v>
      </c>
      <c r="T1981" s="28">
        <f t="shared" si="335"/>
        <v>42326.999305555553</v>
      </c>
      <c r="U1981">
        <f t="shared" si="336"/>
        <v>2015</v>
      </c>
      <c r="V1981" s="15">
        <f t="shared" si="337"/>
        <v>42290</v>
      </c>
      <c r="W1981" s="15">
        <f t="shared" si="338"/>
        <v>42326</v>
      </c>
      <c r="X1981" s="15">
        <v>42290</v>
      </c>
      <c r="Y1981" s="15">
        <v>42326</v>
      </c>
      <c r="Z1981" t="str">
        <f t="shared" si="339"/>
        <v>October</v>
      </c>
      <c r="AA1981" t="str">
        <f t="shared" si="340"/>
        <v>November</v>
      </c>
    </row>
    <row r="1982" spans="1:27" ht="30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14" t="s">
        <v>8219</v>
      </c>
      <c r="G1982" t="s">
        <v>8236</v>
      </c>
      <c r="H1982" t="s">
        <v>8249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330"/>
        <v>354.82402000000002</v>
      </c>
      <c r="P1982" s="6">
        <f t="shared" si="331"/>
        <v>91.214401028277635</v>
      </c>
      <c r="Q1982" t="str">
        <f t="shared" si="332"/>
        <v>technology</v>
      </c>
      <c r="R1982" t="str">
        <f t="shared" si="333"/>
        <v>hardware</v>
      </c>
      <c r="S1982" s="28">
        <f t="shared" si="334"/>
        <v>42423.334050925921</v>
      </c>
      <c r="T1982" s="28">
        <f t="shared" si="335"/>
        <v>42463.292384259257</v>
      </c>
      <c r="U1982">
        <f t="shared" si="336"/>
        <v>2016</v>
      </c>
      <c r="V1982" s="15">
        <f t="shared" si="337"/>
        <v>42423</v>
      </c>
      <c r="W1982" s="15">
        <f t="shared" si="338"/>
        <v>42463</v>
      </c>
      <c r="X1982" s="15">
        <v>42423</v>
      </c>
      <c r="Y1982" s="15">
        <v>42463</v>
      </c>
      <c r="Z1982" t="str">
        <f t="shared" si="339"/>
        <v>February</v>
      </c>
      <c r="AA1982" t="str">
        <f t="shared" si="340"/>
        <v>April</v>
      </c>
    </row>
    <row r="1983" spans="1:27" ht="45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14" t="s">
        <v>8221</v>
      </c>
      <c r="G1983" t="s">
        <v>8229</v>
      </c>
      <c r="H1983" t="s">
        <v>8251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330"/>
        <v>5.08</v>
      </c>
      <c r="P1983" s="6">
        <f t="shared" si="331"/>
        <v>31.75</v>
      </c>
      <c r="Q1983" t="str">
        <f t="shared" si="332"/>
        <v>photography</v>
      </c>
      <c r="R1983" t="str">
        <f t="shared" si="333"/>
        <v>people</v>
      </c>
      <c r="S1983" s="28">
        <f t="shared" si="334"/>
        <v>41799.516956018517</v>
      </c>
      <c r="T1983" s="28">
        <f t="shared" si="335"/>
        <v>41829.516956018517</v>
      </c>
      <c r="U1983">
        <f t="shared" si="336"/>
        <v>2014</v>
      </c>
      <c r="V1983" s="15">
        <f t="shared" si="337"/>
        <v>41799</v>
      </c>
      <c r="W1983" s="15">
        <f t="shared" si="338"/>
        <v>41829</v>
      </c>
      <c r="X1983" s="15">
        <v>41799</v>
      </c>
      <c r="Y1983" s="15">
        <v>41829</v>
      </c>
      <c r="Z1983" t="str">
        <f t="shared" si="339"/>
        <v>June</v>
      </c>
      <c r="AA1983" t="str">
        <f t="shared" si="340"/>
        <v>July</v>
      </c>
    </row>
    <row r="1984" spans="1:27" ht="45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14" t="s">
        <v>8221</v>
      </c>
      <c r="G1984" t="s">
        <v>8231</v>
      </c>
      <c r="H1984" t="s">
        <v>8252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330"/>
        <v>0</v>
      </c>
      <c r="P1984" s="6" t="e">
        <f t="shared" si="331"/>
        <v>#DIV/0!</v>
      </c>
      <c r="Q1984" t="str">
        <f t="shared" si="332"/>
        <v>photography</v>
      </c>
      <c r="R1984" t="str">
        <f t="shared" si="333"/>
        <v>people</v>
      </c>
      <c r="S1984" s="28">
        <f t="shared" si="334"/>
        <v>42678.378321759257</v>
      </c>
      <c r="T1984" s="28">
        <f t="shared" si="335"/>
        <v>42708.419988425921</v>
      </c>
      <c r="U1984">
        <f t="shared" si="336"/>
        <v>2016</v>
      </c>
      <c r="V1984" s="15">
        <f t="shared" si="337"/>
        <v>42678</v>
      </c>
      <c r="W1984" s="15">
        <f t="shared" si="338"/>
        <v>42708</v>
      </c>
      <c r="X1984" s="15">
        <v>42678</v>
      </c>
      <c r="Y1984" s="15">
        <v>42708</v>
      </c>
      <c r="Z1984" t="str">
        <f t="shared" si="339"/>
        <v>November</v>
      </c>
      <c r="AA1984" t="str">
        <f t="shared" si="340"/>
        <v>December</v>
      </c>
    </row>
    <row r="1985" spans="1:27" ht="45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14" t="s">
        <v>8221</v>
      </c>
      <c r="G1985" t="s">
        <v>8224</v>
      </c>
      <c r="H1985" t="s">
        <v>8246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330"/>
        <v>4.3</v>
      </c>
      <c r="P1985" s="6">
        <f t="shared" si="331"/>
        <v>88.6875</v>
      </c>
      <c r="Q1985" t="str">
        <f t="shared" si="332"/>
        <v>photography</v>
      </c>
      <c r="R1985" t="str">
        <f t="shared" si="333"/>
        <v>people</v>
      </c>
      <c r="S1985" s="28">
        <f t="shared" si="334"/>
        <v>42592.803449074076</v>
      </c>
      <c r="T1985" s="28">
        <f t="shared" si="335"/>
        <v>42615.083333333336</v>
      </c>
      <c r="U1985">
        <f t="shared" si="336"/>
        <v>2016</v>
      </c>
      <c r="V1985" s="15">
        <f t="shared" si="337"/>
        <v>42592</v>
      </c>
      <c r="W1985" s="15">
        <f t="shared" si="338"/>
        <v>42615</v>
      </c>
      <c r="X1985" s="15">
        <v>42592</v>
      </c>
      <c r="Y1985" s="15">
        <v>42615</v>
      </c>
      <c r="Z1985" t="str">
        <f t="shared" si="339"/>
        <v>August</v>
      </c>
      <c r="AA1985" t="str">
        <f t="shared" si="340"/>
        <v>September</v>
      </c>
    </row>
    <row r="1986" spans="1:27" ht="60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14" t="s">
        <v>8221</v>
      </c>
      <c r="G1986" t="s">
        <v>8224</v>
      </c>
      <c r="H1986" t="s">
        <v>8246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ref="O1986:O2049" si="341">SUM(E1986/D1986)*100</f>
        <v>21.146666666666665</v>
      </c>
      <c r="P1986" s="6">
        <f t="shared" ref="P1986:P2049" si="342">SUM(E1986/L1986)</f>
        <v>453.14285714285717</v>
      </c>
      <c r="Q1986" t="str">
        <f t="shared" si="332"/>
        <v>photography</v>
      </c>
      <c r="R1986" t="str">
        <f t="shared" si="333"/>
        <v>people</v>
      </c>
      <c r="S1986" s="28">
        <f t="shared" si="334"/>
        <v>41913.581956018512</v>
      </c>
      <c r="T1986" s="28">
        <f t="shared" si="335"/>
        <v>41973.623622685183</v>
      </c>
      <c r="U1986">
        <f t="shared" si="336"/>
        <v>2014</v>
      </c>
      <c r="V1986" s="15">
        <f t="shared" si="337"/>
        <v>41913</v>
      </c>
      <c r="W1986" s="15">
        <f t="shared" si="338"/>
        <v>41973</v>
      </c>
      <c r="X1986" s="15">
        <v>41913</v>
      </c>
      <c r="Y1986" s="15">
        <v>41973</v>
      </c>
      <c r="Z1986" t="str">
        <f t="shared" si="339"/>
        <v>October</v>
      </c>
      <c r="AA1986" t="str">
        <f t="shared" si="340"/>
        <v>November</v>
      </c>
    </row>
    <row r="1987" spans="1:27" ht="45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14" t="s">
        <v>8221</v>
      </c>
      <c r="G1987" t="s">
        <v>8225</v>
      </c>
      <c r="H1987" t="s">
        <v>8247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si="341"/>
        <v>3.1875</v>
      </c>
      <c r="P1987" s="6">
        <f t="shared" si="342"/>
        <v>12.75</v>
      </c>
      <c r="Q1987" t="str">
        <f t="shared" ref="Q1987:Q2050" si="343">LEFT(N1987,FIND("/", N1987) - 1)</f>
        <v>photography</v>
      </c>
      <c r="R1987" t="str">
        <f t="shared" ref="R1987:R2050" si="344">RIGHT(N1987,LEN(N1987) - FIND("/",N1987))</f>
        <v>people</v>
      </c>
      <c r="S1987" s="28">
        <f t="shared" ref="S1987:S2050" si="345">(J1987/86400)+25569+(-5/24)</f>
        <v>42555.490405092591</v>
      </c>
      <c r="T1987" s="28">
        <f t="shared" ref="T1987:T2050" si="346">(I1987/86400)+25569+(-5/24)</f>
        <v>42584.749999999993</v>
      </c>
      <c r="U1987">
        <f t="shared" ref="U1987:U2050" si="347">YEAR(S1987)</f>
        <v>2016</v>
      </c>
      <c r="V1987" s="15">
        <f t="shared" ref="V1987:V2050" si="348">INT(S1987)</f>
        <v>42555</v>
      </c>
      <c r="W1987" s="15">
        <f t="shared" ref="W1987:W2050" si="349">INT(T1987)</f>
        <v>42584</v>
      </c>
      <c r="X1987" s="15">
        <v>42555</v>
      </c>
      <c r="Y1987" s="15">
        <v>42584</v>
      </c>
      <c r="Z1987" t="str">
        <f t="shared" ref="Z1987:Z2050" si="350">TEXT(V1987, "mmmm")</f>
        <v>July</v>
      </c>
      <c r="AA1987" t="str">
        <f t="shared" ref="AA1987:AA2050" si="351">TEXT(W1987, "mmmm")</f>
        <v>August</v>
      </c>
    </row>
    <row r="1988" spans="1:27" ht="45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14" t="s">
        <v>8221</v>
      </c>
      <c r="G1988" t="s">
        <v>8225</v>
      </c>
      <c r="H1988" t="s">
        <v>8247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341"/>
        <v>0.05</v>
      </c>
      <c r="P1988" s="6">
        <f t="shared" si="342"/>
        <v>1</v>
      </c>
      <c r="Q1988" t="str">
        <f t="shared" si="343"/>
        <v>photography</v>
      </c>
      <c r="R1988" t="str">
        <f t="shared" si="344"/>
        <v>people</v>
      </c>
      <c r="S1988" s="28">
        <f t="shared" si="345"/>
        <v>42413.225497685184</v>
      </c>
      <c r="T1988" s="28">
        <f t="shared" si="346"/>
        <v>42443.183831018519</v>
      </c>
      <c r="U1988">
        <f t="shared" si="347"/>
        <v>2016</v>
      </c>
      <c r="V1988" s="15">
        <f t="shared" si="348"/>
        <v>42413</v>
      </c>
      <c r="W1988" s="15">
        <f t="shared" si="349"/>
        <v>42443</v>
      </c>
      <c r="X1988" s="15">
        <v>42413</v>
      </c>
      <c r="Y1988" s="15">
        <v>42443</v>
      </c>
      <c r="Z1988" t="str">
        <f t="shared" si="350"/>
        <v>February</v>
      </c>
      <c r="AA1988" t="str">
        <f t="shared" si="351"/>
        <v>March</v>
      </c>
    </row>
    <row r="1989" spans="1:27" ht="30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14" t="s">
        <v>8221</v>
      </c>
      <c r="G1989" t="s">
        <v>8225</v>
      </c>
      <c r="H1989" t="s">
        <v>8247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341"/>
        <v>42.472727272727276</v>
      </c>
      <c r="P1989" s="6">
        <f t="shared" si="342"/>
        <v>83.428571428571431</v>
      </c>
      <c r="Q1989" t="str">
        <f t="shared" si="343"/>
        <v>photography</v>
      </c>
      <c r="R1989" t="str">
        <f t="shared" si="344"/>
        <v>people</v>
      </c>
      <c r="S1989" s="28">
        <f t="shared" si="345"/>
        <v>42034.431435185186</v>
      </c>
      <c r="T1989" s="28">
        <f t="shared" si="346"/>
        <v>42064.431435185186</v>
      </c>
      <c r="U1989">
        <f t="shared" si="347"/>
        <v>2015</v>
      </c>
      <c r="V1989" s="15">
        <f t="shared" si="348"/>
        <v>42034</v>
      </c>
      <c r="W1989" s="15">
        <f t="shared" si="349"/>
        <v>42064</v>
      </c>
      <c r="X1989" s="15">
        <v>42034</v>
      </c>
      <c r="Y1989" s="15">
        <v>42064</v>
      </c>
      <c r="Z1989" t="str">
        <f t="shared" si="350"/>
        <v>January</v>
      </c>
      <c r="AA1989" t="str">
        <f t="shared" si="351"/>
        <v>March</v>
      </c>
    </row>
    <row r="1990" spans="1:27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14" t="s">
        <v>8221</v>
      </c>
      <c r="G1990" t="s">
        <v>8224</v>
      </c>
      <c r="H1990" t="s">
        <v>8246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341"/>
        <v>0.41666666666666669</v>
      </c>
      <c r="P1990" s="6">
        <f t="shared" si="342"/>
        <v>25</v>
      </c>
      <c r="Q1990" t="str">
        <f t="shared" si="343"/>
        <v>photography</v>
      </c>
      <c r="R1990" t="str">
        <f t="shared" si="344"/>
        <v>people</v>
      </c>
      <c r="S1990" s="28">
        <f t="shared" si="345"/>
        <v>42206.554884259262</v>
      </c>
      <c r="T1990" s="28">
        <f t="shared" si="346"/>
        <v>42236.554884259262</v>
      </c>
      <c r="U1990">
        <f t="shared" si="347"/>
        <v>2015</v>
      </c>
      <c r="V1990" s="15">
        <f t="shared" si="348"/>
        <v>42206</v>
      </c>
      <c r="W1990" s="15">
        <f t="shared" si="349"/>
        <v>42236</v>
      </c>
      <c r="X1990" s="15">
        <v>42206</v>
      </c>
      <c r="Y1990" s="15">
        <v>42236</v>
      </c>
      <c r="Z1990" t="str">
        <f t="shared" si="350"/>
        <v>July</v>
      </c>
      <c r="AA1990" t="str">
        <f t="shared" si="351"/>
        <v>August</v>
      </c>
    </row>
    <row r="1991" spans="1:27" ht="45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14" t="s">
        <v>8221</v>
      </c>
      <c r="G1991" t="s">
        <v>8224</v>
      </c>
      <c r="H1991" t="s">
        <v>8246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341"/>
        <v>1</v>
      </c>
      <c r="P1991" s="6">
        <f t="shared" si="342"/>
        <v>50</v>
      </c>
      <c r="Q1991" t="str">
        <f t="shared" si="343"/>
        <v>photography</v>
      </c>
      <c r="R1991" t="str">
        <f t="shared" si="344"/>
        <v>people</v>
      </c>
      <c r="S1991" s="28">
        <f t="shared" si="345"/>
        <v>42685.472314814811</v>
      </c>
      <c r="T1991" s="28">
        <f t="shared" si="346"/>
        <v>42715.472314814811</v>
      </c>
      <c r="U1991">
        <f t="shared" si="347"/>
        <v>2016</v>
      </c>
      <c r="V1991" s="15">
        <f t="shared" si="348"/>
        <v>42685</v>
      </c>
      <c r="W1991" s="15">
        <f t="shared" si="349"/>
        <v>42715</v>
      </c>
      <c r="X1991" s="15">
        <v>42685</v>
      </c>
      <c r="Y1991" s="15">
        <v>42715</v>
      </c>
      <c r="Z1991" t="str">
        <f t="shared" si="350"/>
        <v>November</v>
      </c>
      <c r="AA1991" t="str">
        <f t="shared" si="351"/>
        <v>December</v>
      </c>
    </row>
    <row r="1992" spans="1:27" ht="45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14" t="s">
        <v>8221</v>
      </c>
      <c r="G1992" t="s">
        <v>8224</v>
      </c>
      <c r="H1992" t="s">
        <v>8246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341"/>
        <v>16.966666666666665</v>
      </c>
      <c r="P1992" s="6">
        <f t="shared" si="342"/>
        <v>101.8</v>
      </c>
      <c r="Q1992" t="str">
        <f t="shared" si="343"/>
        <v>photography</v>
      </c>
      <c r="R1992" t="str">
        <f t="shared" si="344"/>
        <v>people</v>
      </c>
      <c r="S1992" s="28">
        <f t="shared" si="345"/>
        <v>42397.987638888888</v>
      </c>
      <c r="T1992" s="28">
        <f t="shared" si="346"/>
        <v>42412.987638888888</v>
      </c>
      <c r="U1992">
        <f t="shared" si="347"/>
        <v>2016</v>
      </c>
      <c r="V1992" s="15">
        <f t="shared" si="348"/>
        <v>42397</v>
      </c>
      <c r="W1992" s="15">
        <f t="shared" si="349"/>
        <v>42412</v>
      </c>
      <c r="X1992" s="15">
        <v>42397</v>
      </c>
      <c r="Y1992" s="15">
        <v>42412</v>
      </c>
      <c r="Z1992" t="str">
        <f t="shared" si="350"/>
        <v>January</v>
      </c>
      <c r="AA1992" t="str">
        <f t="shared" si="351"/>
        <v>February</v>
      </c>
    </row>
    <row r="1993" spans="1:27" ht="30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14" t="s">
        <v>8221</v>
      </c>
      <c r="G1993" t="s">
        <v>8224</v>
      </c>
      <c r="H1993" t="s">
        <v>8246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341"/>
        <v>7.0000000000000009</v>
      </c>
      <c r="P1993" s="6">
        <f t="shared" si="342"/>
        <v>46.666666666666664</v>
      </c>
      <c r="Q1993" t="str">
        <f t="shared" si="343"/>
        <v>photography</v>
      </c>
      <c r="R1993" t="str">
        <f t="shared" si="344"/>
        <v>people</v>
      </c>
      <c r="S1993" s="28">
        <f t="shared" si="345"/>
        <v>42167.685023148144</v>
      </c>
      <c r="T1993" s="28">
        <f t="shared" si="346"/>
        <v>42188.685023148144</v>
      </c>
      <c r="U1993">
        <f t="shared" si="347"/>
        <v>2015</v>
      </c>
      <c r="V1993" s="15">
        <f t="shared" si="348"/>
        <v>42167</v>
      </c>
      <c r="W1993" s="15">
        <f t="shared" si="349"/>
        <v>42188</v>
      </c>
      <c r="X1993" s="15">
        <v>42167</v>
      </c>
      <c r="Y1993" s="15">
        <v>42188</v>
      </c>
      <c r="Z1993" t="str">
        <f t="shared" si="350"/>
        <v>June</v>
      </c>
      <c r="AA1993" t="str">
        <f t="shared" si="351"/>
        <v>July</v>
      </c>
    </row>
    <row r="1994" spans="1:27" ht="3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14" t="s">
        <v>8221</v>
      </c>
      <c r="G1994" t="s">
        <v>8224</v>
      </c>
      <c r="H1994" t="s">
        <v>8246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341"/>
        <v>0.13333333333333333</v>
      </c>
      <c r="P1994" s="6">
        <f t="shared" si="342"/>
        <v>1</v>
      </c>
      <c r="Q1994" t="str">
        <f t="shared" si="343"/>
        <v>photography</v>
      </c>
      <c r="R1994" t="str">
        <f t="shared" si="344"/>
        <v>people</v>
      </c>
      <c r="S1994" s="28">
        <f t="shared" si="345"/>
        <v>42022.935081018521</v>
      </c>
      <c r="T1994" s="28">
        <f t="shared" si="346"/>
        <v>42052.935081018521</v>
      </c>
      <c r="U1994">
        <f t="shared" si="347"/>
        <v>2015</v>
      </c>
      <c r="V1994" s="15">
        <f t="shared" si="348"/>
        <v>42022</v>
      </c>
      <c r="W1994" s="15">
        <f t="shared" si="349"/>
        <v>42052</v>
      </c>
      <c r="X1994" s="15">
        <v>42022</v>
      </c>
      <c r="Y1994" s="15">
        <v>42052</v>
      </c>
      <c r="Z1994" t="str">
        <f t="shared" si="350"/>
        <v>January</v>
      </c>
      <c r="AA1994" t="str">
        <f t="shared" si="351"/>
        <v>February</v>
      </c>
    </row>
    <row r="1995" spans="1:27" ht="45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14" t="s">
        <v>8221</v>
      </c>
      <c r="G1995" t="s">
        <v>8225</v>
      </c>
      <c r="H1995" t="s">
        <v>8247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341"/>
        <v>0</v>
      </c>
      <c r="P1995" s="6" t="e">
        <f t="shared" si="342"/>
        <v>#DIV/0!</v>
      </c>
      <c r="Q1995" t="str">
        <f t="shared" si="343"/>
        <v>photography</v>
      </c>
      <c r="R1995" t="str">
        <f t="shared" si="344"/>
        <v>people</v>
      </c>
      <c r="S1995" s="28">
        <f t="shared" si="345"/>
        <v>42329.380057870367</v>
      </c>
      <c r="T1995" s="28">
        <f t="shared" si="346"/>
        <v>42359.380057870367</v>
      </c>
      <c r="U1995">
        <f t="shared" si="347"/>
        <v>2015</v>
      </c>
      <c r="V1995" s="15">
        <f t="shared" si="348"/>
        <v>42329</v>
      </c>
      <c r="W1995" s="15">
        <f t="shared" si="349"/>
        <v>42359</v>
      </c>
      <c r="X1995" s="15">
        <v>42329</v>
      </c>
      <c r="Y1995" s="15">
        <v>42359</v>
      </c>
      <c r="Z1995" t="str">
        <f t="shared" si="350"/>
        <v>November</v>
      </c>
      <c r="AA1995" t="str">
        <f t="shared" si="351"/>
        <v>December</v>
      </c>
    </row>
    <row r="1996" spans="1:27" ht="45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14" t="s">
        <v>8221</v>
      </c>
      <c r="G1996" t="s">
        <v>8224</v>
      </c>
      <c r="H1996" t="s">
        <v>8246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341"/>
        <v>0</v>
      </c>
      <c r="P1996" s="6" t="e">
        <f t="shared" si="342"/>
        <v>#DIV/0!</v>
      </c>
      <c r="Q1996" t="str">
        <f t="shared" si="343"/>
        <v>photography</v>
      </c>
      <c r="R1996" t="str">
        <f t="shared" si="344"/>
        <v>people</v>
      </c>
      <c r="S1996" s="28">
        <f t="shared" si="345"/>
        <v>42650.797939814809</v>
      </c>
      <c r="T1996" s="28">
        <f t="shared" si="346"/>
        <v>42710.839606481481</v>
      </c>
      <c r="U1996">
        <f t="shared" si="347"/>
        <v>2016</v>
      </c>
      <c r="V1996" s="15">
        <f t="shared" si="348"/>
        <v>42650</v>
      </c>
      <c r="W1996" s="15">
        <f t="shared" si="349"/>
        <v>42710</v>
      </c>
      <c r="X1996" s="15">
        <v>42650</v>
      </c>
      <c r="Y1996" s="15">
        <v>42710</v>
      </c>
      <c r="Z1996" t="str">
        <f t="shared" si="350"/>
        <v>October</v>
      </c>
      <c r="AA1996" t="str">
        <f t="shared" si="351"/>
        <v>December</v>
      </c>
    </row>
    <row r="1997" spans="1:27" ht="45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14" t="s">
        <v>8221</v>
      </c>
      <c r="G1997" t="s">
        <v>8229</v>
      </c>
      <c r="H1997" t="s">
        <v>8251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341"/>
        <v>7.8</v>
      </c>
      <c r="P1997" s="6">
        <f t="shared" si="342"/>
        <v>26</v>
      </c>
      <c r="Q1997" t="str">
        <f t="shared" si="343"/>
        <v>photography</v>
      </c>
      <c r="R1997" t="str">
        <f t="shared" si="344"/>
        <v>people</v>
      </c>
      <c r="S1997" s="28">
        <f t="shared" si="345"/>
        <v>42181.693703703706</v>
      </c>
      <c r="T1997" s="28">
        <f t="shared" si="346"/>
        <v>42201.693703703706</v>
      </c>
      <c r="U1997">
        <f t="shared" si="347"/>
        <v>2015</v>
      </c>
      <c r="V1997" s="15">
        <f t="shared" si="348"/>
        <v>42181</v>
      </c>
      <c r="W1997" s="15">
        <f t="shared" si="349"/>
        <v>42201</v>
      </c>
      <c r="X1997" s="15">
        <v>42181</v>
      </c>
      <c r="Y1997" s="15">
        <v>42201</v>
      </c>
      <c r="Z1997" t="str">
        <f t="shared" si="350"/>
        <v>June</v>
      </c>
      <c r="AA1997" t="str">
        <f t="shared" si="351"/>
        <v>July</v>
      </c>
    </row>
    <row r="1998" spans="1:27" ht="45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14" t="s">
        <v>8221</v>
      </c>
      <c r="G1998" t="s">
        <v>8224</v>
      </c>
      <c r="H1998" t="s">
        <v>8246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341"/>
        <v>0</v>
      </c>
      <c r="P1998" s="6" t="e">
        <f t="shared" si="342"/>
        <v>#DIV/0!</v>
      </c>
      <c r="Q1998" t="str">
        <f t="shared" si="343"/>
        <v>photography</v>
      </c>
      <c r="R1998" t="str">
        <f t="shared" si="344"/>
        <v>people</v>
      </c>
      <c r="S1998" s="28">
        <f t="shared" si="345"/>
        <v>41800.611238425925</v>
      </c>
      <c r="T1998" s="28">
        <f t="shared" si="346"/>
        <v>41830.611238425925</v>
      </c>
      <c r="U1998">
        <f t="shared" si="347"/>
        <v>2014</v>
      </c>
      <c r="V1998" s="15">
        <f t="shared" si="348"/>
        <v>41800</v>
      </c>
      <c r="W1998" s="15">
        <f t="shared" si="349"/>
        <v>41830</v>
      </c>
      <c r="X1998" s="15">
        <v>41800</v>
      </c>
      <c r="Y1998" s="15">
        <v>41830</v>
      </c>
      <c r="Z1998" t="str">
        <f t="shared" si="350"/>
        <v>June</v>
      </c>
      <c r="AA1998" t="str">
        <f t="shared" si="351"/>
        <v>July</v>
      </c>
    </row>
    <row r="1999" spans="1:27" ht="45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14" t="s">
        <v>8221</v>
      </c>
      <c r="G1999" t="s">
        <v>8224</v>
      </c>
      <c r="H1999" t="s">
        <v>8246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341"/>
        <v>0</v>
      </c>
      <c r="P1999" s="6" t="e">
        <f t="shared" si="342"/>
        <v>#DIV/0!</v>
      </c>
      <c r="Q1999" t="str">
        <f t="shared" si="343"/>
        <v>photography</v>
      </c>
      <c r="R1999" t="str">
        <f t="shared" si="344"/>
        <v>people</v>
      </c>
      <c r="S1999" s="28">
        <f t="shared" si="345"/>
        <v>41847.722361111111</v>
      </c>
      <c r="T1999" s="28">
        <f t="shared" si="346"/>
        <v>41877.722361111111</v>
      </c>
      <c r="U1999">
        <f t="shared" si="347"/>
        <v>2014</v>
      </c>
      <c r="V1999" s="15">
        <f t="shared" si="348"/>
        <v>41847</v>
      </c>
      <c r="W1999" s="15">
        <f t="shared" si="349"/>
        <v>41877</v>
      </c>
      <c r="X1999" s="15">
        <v>41847</v>
      </c>
      <c r="Y1999" s="15">
        <v>41877</v>
      </c>
      <c r="Z1999" t="str">
        <f t="shared" si="350"/>
        <v>July</v>
      </c>
      <c r="AA1999" t="str">
        <f t="shared" si="351"/>
        <v>August</v>
      </c>
    </row>
    <row r="2000" spans="1:27" ht="45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14" t="s">
        <v>8221</v>
      </c>
      <c r="G2000" t="s">
        <v>8224</v>
      </c>
      <c r="H2000" t="s">
        <v>8246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341"/>
        <v>26.200000000000003</v>
      </c>
      <c r="P2000" s="6">
        <f t="shared" si="342"/>
        <v>218.33333333333334</v>
      </c>
      <c r="Q2000" t="str">
        <f t="shared" si="343"/>
        <v>photography</v>
      </c>
      <c r="R2000" t="str">
        <f t="shared" si="344"/>
        <v>people</v>
      </c>
      <c r="S2000" s="28">
        <f t="shared" si="345"/>
        <v>41806.910162037035</v>
      </c>
      <c r="T2000" s="28">
        <f t="shared" si="346"/>
        <v>41851.910162037035</v>
      </c>
      <c r="U2000">
        <f t="shared" si="347"/>
        <v>2014</v>
      </c>
      <c r="V2000" s="15">
        <f t="shared" si="348"/>
        <v>41806</v>
      </c>
      <c r="W2000" s="15">
        <f t="shared" si="349"/>
        <v>41851</v>
      </c>
      <c r="X2000" s="15">
        <v>41806</v>
      </c>
      <c r="Y2000" s="15">
        <v>41851</v>
      </c>
      <c r="Z2000" t="str">
        <f t="shared" si="350"/>
        <v>June</v>
      </c>
      <c r="AA2000" t="str">
        <f t="shared" si="351"/>
        <v>July</v>
      </c>
    </row>
    <row r="2001" spans="1:27" ht="45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14" t="s">
        <v>8221</v>
      </c>
      <c r="G2001" t="s">
        <v>8225</v>
      </c>
      <c r="H2001" t="s">
        <v>8247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341"/>
        <v>0.76129032258064511</v>
      </c>
      <c r="P2001" s="6">
        <f t="shared" si="342"/>
        <v>33.714285714285715</v>
      </c>
      <c r="Q2001" t="str">
        <f t="shared" si="343"/>
        <v>photography</v>
      </c>
      <c r="R2001" t="str">
        <f t="shared" si="344"/>
        <v>people</v>
      </c>
      <c r="S2001" s="28">
        <f t="shared" si="345"/>
        <v>41926.274398148147</v>
      </c>
      <c r="T2001" s="28">
        <f t="shared" si="346"/>
        <v>41956.316064814811</v>
      </c>
      <c r="U2001">
        <f t="shared" si="347"/>
        <v>2014</v>
      </c>
      <c r="V2001" s="15">
        <f t="shared" si="348"/>
        <v>41926</v>
      </c>
      <c r="W2001" s="15">
        <f t="shared" si="349"/>
        <v>41956</v>
      </c>
      <c r="X2001" s="15">
        <v>41926</v>
      </c>
      <c r="Y2001" s="15">
        <v>41956</v>
      </c>
      <c r="Z2001" t="str">
        <f t="shared" si="350"/>
        <v>October</v>
      </c>
      <c r="AA2001" t="str">
        <f t="shared" si="351"/>
        <v>November</v>
      </c>
    </row>
    <row r="2002" spans="1:27" ht="45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14" t="s">
        <v>8221</v>
      </c>
      <c r="G2002" t="s">
        <v>8229</v>
      </c>
      <c r="H2002" t="s">
        <v>8251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341"/>
        <v>12.5</v>
      </c>
      <c r="P2002" s="6">
        <f t="shared" si="342"/>
        <v>25</v>
      </c>
      <c r="Q2002" t="str">
        <f t="shared" si="343"/>
        <v>photography</v>
      </c>
      <c r="R2002" t="str">
        <f t="shared" si="344"/>
        <v>people</v>
      </c>
      <c r="S2002" s="28">
        <f t="shared" si="345"/>
        <v>42345.743206018517</v>
      </c>
      <c r="T2002" s="28">
        <f t="shared" si="346"/>
        <v>42375.743206018517</v>
      </c>
      <c r="U2002">
        <f t="shared" si="347"/>
        <v>2015</v>
      </c>
      <c r="V2002" s="15">
        <f t="shared" si="348"/>
        <v>42345</v>
      </c>
      <c r="W2002" s="15">
        <f t="shared" si="349"/>
        <v>42375</v>
      </c>
      <c r="X2002" s="15">
        <v>42345</v>
      </c>
      <c r="Y2002" s="15">
        <v>42375</v>
      </c>
      <c r="Z2002" t="str">
        <f t="shared" si="350"/>
        <v>December</v>
      </c>
      <c r="AA2002" t="str">
        <f t="shared" si="351"/>
        <v>January</v>
      </c>
    </row>
    <row r="2003" spans="1:27" ht="3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14" t="s">
        <v>8219</v>
      </c>
      <c r="G2003" t="s">
        <v>8236</v>
      </c>
      <c r="H2003" t="s">
        <v>8249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341"/>
        <v>382.12909090909091</v>
      </c>
      <c r="P2003" s="6">
        <f t="shared" si="342"/>
        <v>128.38790470372632</v>
      </c>
      <c r="Q2003" t="str">
        <f t="shared" si="343"/>
        <v>technology</v>
      </c>
      <c r="R2003" t="str">
        <f t="shared" si="344"/>
        <v>hardware</v>
      </c>
      <c r="S2003" s="28">
        <f t="shared" si="345"/>
        <v>42136.001342592594</v>
      </c>
      <c r="T2003" s="28">
        <f t="shared" si="346"/>
        <v>42167.624999999993</v>
      </c>
      <c r="U2003">
        <f t="shared" si="347"/>
        <v>2015</v>
      </c>
      <c r="V2003" s="15">
        <f t="shared" si="348"/>
        <v>42136</v>
      </c>
      <c r="W2003" s="15">
        <f t="shared" si="349"/>
        <v>42167</v>
      </c>
      <c r="X2003" s="15">
        <v>42136</v>
      </c>
      <c r="Y2003" s="15">
        <v>42167</v>
      </c>
      <c r="Z2003" t="str">
        <f t="shared" si="350"/>
        <v>May</v>
      </c>
      <c r="AA2003" t="str">
        <f t="shared" si="351"/>
        <v>June</v>
      </c>
    </row>
    <row r="2004" spans="1:27" ht="45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14" t="s">
        <v>8219</v>
      </c>
      <c r="G2004" t="s">
        <v>8224</v>
      </c>
      <c r="H2004" t="s">
        <v>8246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341"/>
        <v>216.79422000000002</v>
      </c>
      <c r="P2004" s="6">
        <f t="shared" si="342"/>
        <v>78.834261818181815</v>
      </c>
      <c r="Q2004" t="str">
        <f t="shared" si="343"/>
        <v>technology</v>
      </c>
      <c r="R2004" t="str">
        <f t="shared" si="344"/>
        <v>hardware</v>
      </c>
      <c r="S2004" s="28">
        <f t="shared" si="345"/>
        <v>42728.503969907404</v>
      </c>
      <c r="T2004" s="28">
        <f t="shared" si="346"/>
        <v>42758.503969907404</v>
      </c>
      <c r="U2004">
        <f t="shared" si="347"/>
        <v>2016</v>
      </c>
      <c r="V2004" s="15">
        <f t="shared" si="348"/>
        <v>42728</v>
      </c>
      <c r="W2004" s="15">
        <f t="shared" si="349"/>
        <v>42758</v>
      </c>
      <c r="X2004" s="15">
        <v>42728</v>
      </c>
      <c r="Y2004" s="15">
        <v>42758</v>
      </c>
      <c r="Z2004" t="str">
        <f t="shared" si="350"/>
        <v>December</v>
      </c>
      <c r="AA2004" t="str">
        <f t="shared" si="351"/>
        <v>January</v>
      </c>
    </row>
    <row r="2005" spans="1:27" ht="60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14" t="s">
        <v>8219</v>
      </c>
      <c r="G2005" t="s">
        <v>8224</v>
      </c>
      <c r="H2005" t="s">
        <v>8246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341"/>
        <v>312</v>
      </c>
      <c r="P2005" s="6">
        <f t="shared" si="342"/>
        <v>91.764705882352942</v>
      </c>
      <c r="Q2005" t="str">
        <f t="shared" si="343"/>
        <v>technology</v>
      </c>
      <c r="R2005" t="str">
        <f t="shared" si="344"/>
        <v>hardware</v>
      </c>
      <c r="S2005" s="28">
        <f t="shared" si="345"/>
        <v>40346.917268518519</v>
      </c>
      <c r="T2005" s="28">
        <f t="shared" si="346"/>
        <v>40361.75</v>
      </c>
      <c r="U2005">
        <f t="shared" si="347"/>
        <v>2010</v>
      </c>
      <c r="V2005" s="15">
        <f t="shared" si="348"/>
        <v>40346</v>
      </c>
      <c r="W2005" s="15">
        <f t="shared" si="349"/>
        <v>40361</v>
      </c>
      <c r="X2005" s="15">
        <v>40346</v>
      </c>
      <c r="Y2005" s="15">
        <v>40361</v>
      </c>
      <c r="Z2005" t="str">
        <f t="shared" si="350"/>
        <v>June</v>
      </c>
      <c r="AA2005" t="str">
        <f t="shared" si="351"/>
        <v>July</v>
      </c>
    </row>
    <row r="2006" spans="1:27" ht="45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14" t="s">
        <v>8219</v>
      </c>
      <c r="G2006" t="s">
        <v>8224</v>
      </c>
      <c r="H2006" t="s">
        <v>8246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341"/>
        <v>234.42048</v>
      </c>
      <c r="P2006" s="6">
        <f t="shared" si="342"/>
        <v>331.10237288135596</v>
      </c>
      <c r="Q2006" t="str">
        <f t="shared" si="343"/>
        <v>technology</v>
      </c>
      <c r="R2006" t="str">
        <f t="shared" si="344"/>
        <v>hardware</v>
      </c>
      <c r="S2006" s="28">
        <f t="shared" si="345"/>
        <v>41800.396562499998</v>
      </c>
      <c r="T2006" s="28">
        <f t="shared" si="346"/>
        <v>41830.396562499998</v>
      </c>
      <c r="U2006">
        <f t="shared" si="347"/>
        <v>2014</v>
      </c>
      <c r="V2006" s="15">
        <f t="shared" si="348"/>
        <v>41800</v>
      </c>
      <c r="W2006" s="15">
        <f t="shared" si="349"/>
        <v>41830</v>
      </c>
      <c r="X2006" s="15">
        <v>41800</v>
      </c>
      <c r="Y2006" s="15">
        <v>41830</v>
      </c>
      <c r="Z2006" t="str">
        <f t="shared" si="350"/>
        <v>June</v>
      </c>
      <c r="AA2006" t="str">
        <f t="shared" si="351"/>
        <v>July</v>
      </c>
    </row>
    <row r="2007" spans="1:27" ht="45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14" t="s">
        <v>8219</v>
      </c>
      <c r="G2007" t="s">
        <v>8224</v>
      </c>
      <c r="H2007" t="s">
        <v>8246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341"/>
        <v>123.68010000000001</v>
      </c>
      <c r="P2007" s="6">
        <f t="shared" si="342"/>
        <v>194.26193717277485</v>
      </c>
      <c r="Q2007" t="str">
        <f t="shared" si="343"/>
        <v>technology</v>
      </c>
      <c r="R2007" t="str">
        <f t="shared" si="344"/>
        <v>hardware</v>
      </c>
      <c r="S2007" s="28">
        <f t="shared" si="345"/>
        <v>41535.604374999995</v>
      </c>
      <c r="T2007" s="28">
        <f t="shared" si="346"/>
        <v>41562.957638888889</v>
      </c>
      <c r="U2007">
        <f t="shared" si="347"/>
        <v>2013</v>
      </c>
      <c r="V2007" s="15">
        <f t="shared" si="348"/>
        <v>41535</v>
      </c>
      <c r="W2007" s="15">
        <f t="shared" si="349"/>
        <v>41562</v>
      </c>
      <c r="X2007" s="15">
        <v>41535</v>
      </c>
      <c r="Y2007" s="15">
        <v>41562</v>
      </c>
      <c r="Z2007" t="str">
        <f t="shared" si="350"/>
        <v>September</v>
      </c>
      <c r="AA2007" t="str">
        <f t="shared" si="351"/>
        <v>October</v>
      </c>
    </row>
    <row r="2008" spans="1:27" ht="45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14" t="s">
        <v>8219</v>
      </c>
      <c r="G2008" t="s">
        <v>8224</v>
      </c>
      <c r="H2008" t="s">
        <v>8246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341"/>
        <v>247.84</v>
      </c>
      <c r="P2008" s="6">
        <f t="shared" si="342"/>
        <v>408.97689768976898</v>
      </c>
      <c r="Q2008" t="str">
        <f t="shared" si="343"/>
        <v>technology</v>
      </c>
      <c r="R2008" t="str">
        <f t="shared" si="344"/>
        <v>hardware</v>
      </c>
      <c r="S2008" s="28">
        <f t="shared" si="345"/>
        <v>41941.292187499996</v>
      </c>
      <c r="T2008" s="28">
        <f t="shared" si="346"/>
        <v>41976.333854166667</v>
      </c>
      <c r="U2008">
        <f t="shared" si="347"/>
        <v>2014</v>
      </c>
      <c r="V2008" s="15">
        <f t="shared" si="348"/>
        <v>41941</v>
      </c>
      <c r="W2008" s="15">
        <f t="shared" si="349"/>
        <v>41976</v>
      </c>
      <c r="X2008" s="15">
        <v>41941</v>
      </c>
      <c r="Y2008" s="15">
        <v>41976</v>
      </c>
      <c r="Z2008" t="str">
        <f t="shared" si="350"/>
        <v>October</v>
      </c>
      <c r="AA2008" t="str">
        <f t="shared" si="351"/>
        <v>December</v>
      </c>
    </row>
    <row r="2009" spans="1:27" ht="45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14" t="s">
        <v>8219</v>
      </c>
      <c r="G2009" t="s">
        <v>8224</v>
      </c>
      <c r="H2009" t="s">
        <v>8246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341"/>
        <v>115.7092</v>
      </c>
      <c r="P2009" s="6">
        <f t="shared" si="342"/>
        <v>84.459270072992695</v>
      </c>
      <c r="Q2009" t="str">
        <f t="shared" si="343"/>
        <v>technology</v>
      </c>
      <c r="R2009" t="str">
        <f t="shared" si="344"/>
        <v>hardware</v>
      </c>
      <c r="S2009" s="28">
        <f t="shared" si="345"/>
        <v>40347.629467592589</v>
      </c>
      <c r="T2009" s="28">
        <f t="shared" si="346"/>
        <v>40413.958333333328</v>
      </c>
      <c r="U2009">
        <f t="shared" si="347"/>
        <v>2010</v>
      </c>
      <c r="V2009" s="15">
        <f t="shared" si="348"/>
        <v>40347</v>
      </c>
      <c r="W2009" s="15">
        <f t="shared" si="349"/>
        <v>40413</v>
      </c>
      <c r="X2009" s="15">
        <v>40347</v>
      </c>
      <c r="Y2009" s="15">
        <v>40413</v>
      </c>
      <c r="Z2009" t="str">
        <f t="shared" si="350"/>
        <v>June</v>
      </c>
      <c r="AA2009" t="str">
        <f t="shared" si="351"/>
        <v>August</v>
      </c>
    </row>
    <row r="2010" spans="1:27" ht="45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14" t="s">
        <v>8219</v>
      </c>
      <c r="G2010" t="s">
        <v>8224</v>
      </c>
      <c r="H2010" t="s">
        <v>8246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341"/>
        <v>117.07484768810599</v>
      </c>
      <c r="P2010" s="6">
        <f t="shared" si="342"/>
        <v>44.853658536585364</v>
      </c>
      <c r="Q2010" t="str">
        <f t="shared" si="343"/>
        <v>technology</v>
      </c>
      <c r="R2010" t="str">
        <f t="shared" si="344"/>
        <v>hardware</v>
      </c>
      <c r="S2010" s="28">
        <f t="shared" si="345"/>
        <v>40761.396087962959</v>
      </c>
      <c r="T2010" s="28">
        <f t="shared" si="346"/>
        <v>40805.396087962959</v>
      </c>
      <c r="U2010">
        <f t="shared" si="347"/>
        <v>2011</v>
      </c>
      <c r="V2010" s="15">
        <f t="shared" si="348"/>
        <v>40761</v>
      </c>
      <c r="W2010" s="15">
        <f t="shared" si="349"/>
        <v>40805</v>
      </c>
      <c r="X2010" s="15">
        <v>40761</v>
      </c>
      <c r="Y2010" s="15">
        <v>40805</v>
      </c>
      <c r="Z2010" t="str">
        <f t="shared" si="350"/>
        <v>August</v>
      </c>
      <c r="AA2010" t="str">
        <f t="shared" si="351"/>
        <v>September</v>
      </c>
    </row>
    <row r="2011" spans="1:27" ht="45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14" t="s">
        <v>8219</v>
      </c>
      <c r="G2011" t="s">
        <v>8236</v>
      </c>
      <c r="H2011" t="s">
        <v>8249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341"/>
        <v>305.15800000000002</v>
      </c>
      <c r="P2011" s="6">
        <f t="shared" si="342"/>
        <v>383.3643216080402</v>
      </c>
      <c r="Q2011" t="str">
        <f t="shared" si="343"/>
        <v>technology</v>
      </c>
      <c r="R2011" t="str">
        <f t="shared" si="344"/>
        <v>hardware</v>
      </c>
      <c r="S2011" s="28">
        <f t="shared" si="345"/>
        <v>42661.115081018514</v>
      </c>
      <c r="T2011" s="28">
        <f t="shared" si="346"/>
        <v>42697.156747685185</v>
      </c>
      <c r="U2011">
        <f t="shared" si="347"/>
        <v>2016</v>
      </c>
      <c r="V2011" s="15">
        <f t="shared" si="348"/>
        <v>42661</v>
      </c>
      <c r="W2011" s="15">
        <f t="shared" si="349"/>
        <v>42697</v>
      </c>
      <c r="X2011" s="15">
        <v>42661</v>
      </c>
      <c r="Y2011" s="15">
        <v>42697</v>
      </c>
      <c r="Z2011" t="str">
        <f t="shared" si="350"/>
        <v>October</v>
      </c>
      <c r="AA2011" t="str">
        <f t="shared" si="351"/>
        <v>November</v>
      </c>
    </row>
    <row r="2012" spans="1:27" ht="30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14" t="s">
        <v>8219</v>
      </c>
      <c r="G2012" t="s">
        <v>8224</v>
      </c>
      <c r="H2012" t="s">
        <v>8246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341"/>
        <v>320.05299999999994</v>
      </c>
      <c r="P2012" s="6">
        <f t="shared" si="342"/>
        <v>55.276856649395505</v>
      </c>
      <c r="Q2012" t="str">
        <f t="shared" si="343"/>
        <v>technology</v>
      </c>
      <c r="R2012" t="str">
        <f t="shared" si="344"/>
        <v>hardware</v>
      </c>
      <c r="S2012" s="28">
        <f t="shared" si="345"/>
        <v>42570.788090277776</v>
      </c>
      <c r="T2012" s="28">
        <f t="shared" si="346"/>
        <v>42600.788090277776</v>
      </c>
      <c r="U2012">
        <f t="shared" si="347"/>
        <v>2016</v>
      </c>
      <c r="V2012" s="15">
        <f t="shared" si="348"/>
        <v>42570</v>
      </c>
      <c r="W2012" s="15">
        <f t="shared" si="349"/>
        <v>42600</v>
      </c>
      <c r="X2012" s="15">
        <v>42570</v>
      </c>
      <c r="Y2012" s="15">
        <v>42600</v>
      </c>
      <c r="Z2012" t="str">
        <f t="shared" si="350"/>
        <v>July</v>
      </c>
      <c r="AA2012" t="str">
        <f t="shared" si="351"/>
        <v>August</v>
      </c>
    </row>
    <row r="2013" spans="1:27" ht="45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14" t="s">
        <v>8219</v>
      </c>
      <c r="G2013" t="s">
        <v>8239</v>
      </c>
      <c r="H2013" t="s">
        <v>8249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341"/>
        <v>819.56399999999996</v>
      </c>
      <c r="P2013" s="6">
        <f t="shared" si="342"/>
        <v>422.02059732234807</v>
      </c>
      <c r="Q2013" t="str">
        <f t="shared" si="343"/>
        <v>technology</v>
      </c>
      <c r="R2013" t="str">
        <f t="shared" si="344"/>
        <v>hardware</v>
      </c>
      <c r="S2013" s="28">
        <f t="shared" si="345"/>
        <v>42347.150150462963</v>
      </c>
      <c r="T2013" s="28">
        <f t="shared" si="346"/>
        <v>42380.749999999993</v>
      </c>
      <c r="U2013">
        <f t="shared" si="347"/>
        <v>2015</v>
      </c>
      <c r="V2013" s="15">
        <f t="shared" si="348"/>
        <v>42347</v>
      </c>
      <c r="W2013" s="15">
        <f t="shared" si="349"/>
        <v>42380</v>
      </c>
      <c r="X2013" s="15">
        <v>42347</v>
      </c>
      <c r="Y2013" s="15">
        <v>42380</v>
      </c>
      <c r="Z2013" t="str">
        <f t="shared" si="350"/>
        <v>December</v>
      </c>
      <c r="AA2013" t="str">
        <f t="shared" si="351"/>
        <v>January</v>
      </c>
    </row>
    <row r="2014" spans="1:27" ht="45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14" t="s">
        <v>8219</v>
      </c>
      <c r="G2014" t="s">
        <v>8224</v>
      </c>
      <c r="H2014" t="s">
        <v>8246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341"/>
        <v>234.90000000000003</v>
      </c>
      <c r="P2014" s="6">
        <f t="shared" si="342"/>
        <v>64.180327868852459</v>
      </c>
      <c r="Q2014" t="str">
        <f t="shared" si="343"/>
        <v>technology</v>
      </c>
      <c r="R2014" t="str">
        <f t="shared" si="344"/>
        <v>hardware</v>
      </c>
      <c r="S2014" s="28">
        <f t="shared" si="345"/>
        <v>42010.613900462959</v>
      </c>
      <c r="T2014" s="28">
        <f t="shared" si="346"/>
        <v>42040.613900462959</v>
      </c>
      <c r="U2014">
        <f t="shared" si="347"/>
        <v>2015</v>
      </c>
      <c r="V2014" s="15">
        <f t="shared" si="348"/>
        <v>42010</v>
      </c>
      <c r="W2014" s="15">
        <f t="shared" si="349"/>
        <v>42040</v>
      </c>
      <c r="X2014" s="15">
        <v>42010</v>
      </c>
      <c r="Y2014" s="15">
        <v>42040</v>
      </c>
      <c r="Z2014" t="str">
        <f t="shared" si="350"/>
        <v>January</v>
      </c>
      <c r="AA2014" t="str">
        <f t="shared" si="351"/>
        <v>February</v>
      </c>
    </row>
    <row r="2015" spans="1:27" ht="45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14" t="s">
        <v>8219</v>
      </c>
      <c r="G2015" t="s">
        <v>8224</v>
      </c>
      <c r="H2015" t="s">
        <v>8246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341"/>
        <v>494.91374999999999</v>
      </c>
      <c r="P2015" s="6">
        <f t="shared" si="342"/>
        <v>173.57781674704077</v>
      </c>
      <c r="Q2015" t="str">
        <f t="shared" si="343"/>
        <v>technology</v>
      </c>
      <c r="R2015" t="str">
        <f t="shared" si="344"/>
        <v>hardware</v>
      </c>
      <c r="S2015" s="28">
        <f t="shared" si="345"/>
        <v>42499.752476851849</v>
      </c>
      <c r="T2015" s="28">
        <f t="shared" si="346"/>
        <v>42559.752476851849</v>
      </c>
      <c r="U2015">
        <f t="shared" si="347"/>
        <v>2016</v>
      </c>
      <c r="V2015" s="15">
        <f t="shared" si="348"/>
        <v>42499</v>
      </c>
      <c r="W2015" s="15">
        <f t="shared" si="349"/>
        <v>42559</v>
      </c>
      <c r="X2015" s="15">
        <v>42499</v>
      </c>
      <c r="Y2015" s="15">
        <v>42559</v>
      </c>
      <c r="Z2015" t="str">
        <f t="shared" si="350"/>
        <v>May</v>
      </c>
      <c r="AA2015" t="str">
        <f t="shared" si="351"/>
        <v>July</v>
      </c>
    </row>
    <row r="2016" spans="1:27" ht="45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14" t="s">
        <v>8219</v>
      </c>
      <c r="G2016" t="s">
        <v>8224</v>
      </c>
      <c r="H2016" t="s">
        <v>8246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341"/>
        <v>7813.7822333333334</v>
      </c>
      <c r="P2016" s="6">
        <f t="shared" si="342"/>
        <v>88.601680840609291</v>
      </c>
      <c r="Q2016" t="str">
        <f t="shared" si="343"/>
        <v>technology</v>
      </c>
      <c r="R2016" t="str">
        <f t="shared" si="344"/>
        <v>hardware</v>
      </c>
      <c r="S2016" s="28">
        <f t="shared" si="345"/>
        <v>41324.006238425922</v>
      </c>
      <c r="T2016" s="28">
        <f t="shared" si="346"/>
        <v>41357.964571759258</v>
      </c>
      <c r="U2016">
        <f t="shared" si="347"/>
        <v>2013</v>
      </c>
      <c r="V2016" s="15">
        <f t="shared" si="348"/>
        <v>41324</v>
      </c>
      <c r="W2016" s="15">
        <f t="shared" si="349"/>
        <v>41357</v>
      </c>
      <c r="X2016" s="15">
        <v>41324</v>
      </c>
      <c r="Y2016" s="15">
        <v>41357</v>
      </c>
      <c r="Z2016" t="str">
        <f t="shared" si="350"/>
        <v>February</v>
      </c>
      <c r="AA2016" t="str">
        <f t="shared" si="351"/>
        <v>March</v>
      </c>
    </row>
    <row r="2017" spans="1:27" ht="45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14" t="s">
        <v>8219</v>
      </c>
      <c r="G2017" t="s">
        <v>8224</v>
      </c>
      <c r="H2017" t="s">
        <v>8246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341"/>
        <v>113.00013888888888</v>
      </c>
      <c r="P2017" s="6">
        <f t="shared" si="342"/>
        <v>50.222283950617282</v>
      </c>
      <c r="Q2017" t="str">
        <f t="shared" si="343"/>
        <v>technology</v>
      </c>
      <c r="R2017" t="str">
        <f t="shared" si="344"/>
        <v>hardware</v>
      </c>
      <c r="S2017" s="28">
        <f t="shared" si="345"/>
        <v>40765.668553240735</v>
      </c>
      <c r="T2017" s="28">
        <f t="shared" si="346"/>
        <v>40795.668553240735</v>
      </c>
      <c r="U2017">
        <f t="shared" si="347"/>
        <v>2011</v>
      </c>
      <c r="V2017" s="15">
        <f t="shared" si="348"/>
        <v>40765</v>
      </c>
      <c r="W2017" s="15">
        <f t="shared" si="349"/>
        <v>40795</v>
      </c>
      <c r="X2017" s="15">
        <v>40765</v>
      </c>
      <c r="Y2017" s="15">
        <v>40795</v>
      </c>
      <c r="Z2017" t="str">
        <f t="shared" si="350"/>
        <v>August</v>
      </c>
      <c r="AA2017" t="str">
        <f t="shared" si="351"/>
        <v>September</v>
      </c>
    </row>
    <row r="2018" spans="1:27" ht="30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14" t="s">
        <v>8219</v>
      </c>
      <c r="G2018" t="s">
        <v>8224</v>
      </c>
      <c r="H2018" t="s">
        <v>8246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341"/>
        <v>921.54219999999998</v>
      </c>
      <c r="P2018" s="6">
        <f t="shared" si="342"/>
        <v>192.38876826722338</v>
      </c>
      <c r="Q2018" t="str">
        <f t="shared" si="343"/>
        <v>technology</v>
      </c>
      <c r="R2018" t="str">
        <f t="shared" si="344"/>
        <v>hardware</v>
      </c>
      <c r="S2018" s="28">
        <f t="shared" si="345"/>
        <v>41312.672442129631</v>
      </c>
      <c r="T2018" s="28">
        <f t="shared" si="346"/>
        <v>41342.672442129631</v>
      </c>
      <c r="U2018">
        <f t="shared" si="347"/>
        <v>2013</v>
      </c>
      <c r="V2018" s="15">
        <f t="shared" si="348"/>
        <v>41312</v>
      </c>
      <c r="W2018" s="15">
        <f t="shared" si="349"/>
        <v>41342</v>
      </c>
      <c r="X2018" s="15">
        <v>41312</v>
      </c>
      <c r="Y2018" s="15">
        <v>41342</v>
      </c>
      <c r="Z2018" t="str">
        <f t="shared" si="350"/>
        <v>February</v>
      </c>
      <c r="AA2018" t="str">
        <f t="shared" si="351"/>
        <v>March</v>
      </c>
    </row>
    <row r="2019" spans="1:27" ht="45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14" t="s">
        <v>8219</v>
      </c>
      <c r="G2019" t="s">
        <v>8224</v>
      </c>
      <c r="H2019" t="s">
        <v>8246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341"/>
        <v>125.10239999999999</v>
      </c>
      <c r="P2019" s="6">
        <f t="shared" si="342"/>
        <v>73.416901408450698</v>
      </c>
      <c r="Q2019" t="str">
        <f t="shared" si="343"/>
        <v>technology</v>
      </c>
      <c r="R2019" t="str">
        <f t="shared" si="344"/>
        <v>hardware</v>
      </c>
      <c r="S2019" s="28">
        <f t="shared" si="345"/>
        <v>40960.849016203698</v>
      </c>
      <c r="T2019" s="28">
        <f t="shared" si="346"/>
        <v>40991.958333333328</v>
      </c>
      <c r="U2019">
        <f t="shared" si="347"/>
        <v>2012</v>
      </c>
      <c r="V2019" s="15">
        <f t="shared" si="348"/>
        <v>40960</v>
      </c>
      <c r="W2019" s="15">
        <f t="shared" si="349"/>
        <v>40991</v>
      </c>
      <c r="X2019" s="15">
        <v>40960</v>
      </c>
      <c r="Y2019" s="15">
        <v>40991</v>
      </c>
      <c r="Z2019" t="str">
        <f t="shared" si="350"/>
        <v>February</v>
      </c>
      <c r="AA2019" t="str">
        <f t="shared" si="351"/>
        <v>March</v>
      </c>
    </row>
    <row r="2020" spans="1:27" ht="45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14" t="s">
        <v>8219</v>
      </c>
      <c r="G2020" t="s">
        <v>8241</v>
      </c>
      <c r="H2020" t="s">
        <v>8249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341"/>
        <v>102.24343076923077</v>
      </c>
      <c r="P2020" s="6">
        <f t="shared" si="342"/>
        <v>147.68495555555555</v>
      </c>
      <c r="Q2020" t="str">
        <f t="shared" si="343"/>
        <v>technology</v>
      </c>
      <c r="R2020" t="str">
        <f t="shared" si="344"/>
        <v>hardware</v>
      </c>
      <c r="S2020" s="28">
        <f t="shared" si="345"/>
        <v>42199.157511574071</v>
      </c>
      <c r="T2020" s="28">
        <f t="shared" si="346"/>
        <v>42229.157511574071</v>
      </c>
      <c r="U2020">
        <f t="shared" si="347"/>
        <v>2015</v>
      </c>
      <c r="V2020" s="15">
        <f t="shared" si="348"/>
        <v>42199</v>
      </c>
      <c r="W2020" s="15">
        <f t="shared" si="349"/>
        <v>42229</v>
      </c>
      <c r="X2020" s="15">
        <v>42199</v>
      </c>
      <c r="Y2020" s="15">
        <v>42229</v>
      </c>
      <c r="Z2020" t="str">
        <f t="shared" si="350"/>
        <v>July</v>
      </c>
      <c r="AA2020" t="str">
        <f t="shared" si="351"/>
        <v>August</v>
      </c>
    </row>
    <row r="2021" spans="1:27" ht="45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14" t="s">
        <v>8219</v>
      </c>
      <c r="G2021" t="s">
        <v>8224</v>
      </c>
      <c r="H2021" t="s">
        <v>8246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341"/>
        <v>484.90975000000003</v>
      </c>
      <c r="P2021" s="6">
        <f t="shared" si="342"/>
        <v>108.96848314606741</v>
      </c>
      <c r="Q2021" t="str">
        <f t="shared" si="343"/>
        <v>technology</v>
      </c>
      <c r="R2021" t="str">
        <f t="shared" si="344"/>
        <v>hardware</v>
      </c>
      <c r="S2021" s="28">
        <f t="shared" si="345"/>
        <v>42605.500243055554</v>
      </c>
      <c r="T2021" s="28">
        <f t="shared" si="346"/>
        <v>42635.500243055554</v>
      </c>
      <c r="U2021">
        <f t="shared" si="347"/>
        <v>2016</v>
      </c>
      <c r="V2021" s="15">
        <f t="shared" si="348"/>
        <v>42605</v>
      </c>
      <c r="W2021" s="15">
        <f t="shared" si="349"/>
        <v>42635</v>
      </c>
      <c r="X2021" s="15">
        <v>42605</v>
      </c>
      <c r="Y2021" s="15">
        <v>42635</v>
      </c>
      <c r="Z2021" t="str">
        <f t="shared" si="350"/>
        <v>August</v>
      </c>
      <c r="AA2021" t="str">
        <f t="shared" si="351"/>
        <v>September</v>
      </c>
    </row>
    <row r="2022" spans="1:27" ht="45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14" t="s">
        <v>8219</v>
      </c>
      <c r="G2022" t="s">
        <v>8224</v>
      </c>
      <c r="H2022" t="s">
        <v>8246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341"/>
        <v>192.33333333333334</v>
      </c>
      <c r="P2022" s="6">
        <f t="shared" si="342"/>
        <v>23.647540983606557</v>
      </c>
      <c r="Q2022" t="str">
        <f t="shared" si="343"/>
        <v>technology</v>
      </c>
      <c r="R2022" t="str">
        <f t="shared" si="344"/>
        <v>hardware</v>
      </c>
      <c r="S2022" s="28">
        <f t="shared" si="345"/>
        <v>41736.889166666668</v>
      </c>
      <c r="T2022" s="28">
        <f t="shared" si="346"/>
        <v>41773.75277777778</v>
      </c>
      <c r="U2022">
        <f t="shared" si="347"/>
        <v>2014</v>
      </c>
      <c r="V2022" s="15">
        <f t="shared" si="348"/>
        <v>41736</v>
      </c>
      <c r="W2022" s="15">
        <f t="shared" si="349"/>
        <v>41773</v>
      </c>
      <c r="X2022" s="15">
        <v>41736</v>
      </c>
      <c r="Y2022" s="15">
        <v>41773</v>
      </c>
      <c r="Z2022" t="str">
        <f t="shared" si="350"/>
        <v>April</v>
      </c>
      <c r="AA2022" t="str">
        <f t="shared" si="351"/>
        <v>May</v>
      </c>
    </row>
    <row r="2023" spans="1:27" ht="45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14" t="s">
        <v>8219</v>
      </c>
      <c r="G2023" t="s">
        <v>8224</v>
      </c>
      <c r="H2023" t="s">
        <v>8246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341"/>
        <v>281.10000000000002</v>
      </c>
      <c r="P2023" s="6">
        <f t="shared" si="342"/>
        <v>147.94736842105263</v>
      </c>
      <c r="Q2023" t="str">
        <f t="shared" si="343"/>
        <v>technology</v>
      </c>
      <c r="R2023" t="str">
        <f t="shared" si="344"/>
        <v>hardware</v>
      </c>
      <c r="S2023" s="28">
        <f t="shared" si="345"/>
        <v>41860.862233796295</v>
      </c>
      <c r="T2023" s="28">
        <f t="shared" si="346"/>
        <v>41905.862233796295</v>
      </c>
      <c r="U2023">
        <f t="shared" si="347"/>
        <v>2014</v>
      </c>
      <c r="V2023" s="15">
        <f t="shared" si="348"/>
        <v>41860</v>
      </c>
      <c r="W2023" s="15">
        <f t="shared" si="349"/>
        <v>41905</v>
      </c>
      <c r="X2023" s="15">
        <v>41860</v>
      </c>
      <c r="Y2023" s="15">
        <v>41905</v>
      </c>
      <c r="Z2023" t="str">
        <f t="shared" si="350"/>
        <v>August</v>
      </c>
      <c r="AA2023" t="str">
        <f t="shared" si="351"/>
        <v>September</v>
      </c>
    </row>
    <row r="2024" spans="1:27" ht="45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14" t="s">
        <v>8219</v>
      </c>
      <c r="G2024" t="s">
        <v>8224</v>
      </c>
      <c r="H2024" t="s">
        <v>8246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341"/>
        <v>125.13700000000001</v>
      </c>
      <c r="P2024" s="6">
        <f t="shared" si="342"/>
        <v>385.03692307692307</v>
      </c>
      <c r="Q2024" t="str">
        <f t="shared" si="343"/>
        <v>technology</v>
      </c>
      <c r="R2024" t="str">
        <f t="shared" si="344"/>
        <v>hardware</v>
      </c>
      <c r="S2024" s="28">
        <f t="shared" si="345"/>
        <v>42502.36078703704</v>
      </c>
      <c r="T2024" s="28">
        <f t="shared" si="346"/>
        <v>42532.36078703704</v>
      </c>
      <c r="U2024">
        <f t="shared" si="347"/>
        <v>2016</v>
      </c>
      <c r="V2024" s="15">
        <f t="shared" si="348"/>
        <v>42502</v>
      </c>
      <c r="W2024" s="15">
        <f t="shared" si="349"/>
        <v>42532</v>
      </c>
      <c r="X2024" s="15">
        <v>42502</v>
      </c>
      <c r="Y2024" s="15">
        <v>42532</v>
      </c>
      <c r="Z2024" t="str">
        <f t="shared" si="350"/>
        <v>May</v>
      </c>
      <c r="AA2024" t="str">
        <f t="shared" si="351"/>
        <v>June</v>
      </c>
    </row>
    <row r="2025" spans="1:27" ht="45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14" t="s">
        <v>8219</v>
      </c>
      <c r="G2025" t="s">
        <v>8224</v>
      </c>
      <c r="H2025" t="s">
        <v>8246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341"/>
        <v>161.459</v>
      </c>
      <c r="P2025" s="6">
        <f t="shared" si="342"/>
        <v>457.39093484419266</v>
      </c>
      <c r="Q2025" t="str">
        <f t="shared" si="343"/>
        <v>technology</v>
      </c>
      <c r="R2025" t="str">
        <f t="shared" si="344"/>
        <v>hardware</v>
      </c>
      <c r="S2025" s="28">
        <f t="shared" si="345"/>
        <v>42136.212418981479</v>
      </c>
      <c r="T2025" s="28">
        <f t="shared" si="346"/>
        <v>42166.212418981479</v>
      </c>
      <c r="U2025">
        <f t="shared" si="347"/>
        <v>2015</v>
      </c>
      <c r="V2025" s="15">
        <f t="shared" si="348"/>
        <v>42136</v>
      </c>
      <c r="W2025" s="15">
        <f t="shared" si="349"/>
        <v>42166</v>
      </c>
      <c r="X2025" s="15">
        <v>42136</v>
      </c>
      <c r="Y2025" s="15">
        <v>42166</v>
      </c>
      <c r="Z2025" t="str">
        <f t="shared" si="350"/>
        <v>May</v>
      </c>
      <c r="AA2025" t="str">
        <f t="shared" si="351"/>
        <v>June</v>
      </c>
    </row>
    <row r="2026" spans="1:27" ht="45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14" t="s">
        <v>8219</v>
      </c>
      <c r="G2026" t="s">
        <v>8224</v>
      </c>
      <c r="H2026" t="s">
        <v>8246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341"/>
        <v>585.35</v>
      </c>
      <c r="P2026" s="6">
        <f t="shared" si="342"/>
        <v>222.99047619047619</v>
      </c>
      <c r="Q2026" t="str">
        <f t="shared" si="343"/>
        <v>technology</v>
      </c>
      <c r="R2026" t="str">
        <f t="shared" si="344"/>
        <v>hardware</v>
      </c>
      <c r="S2026" s="28">
        <f t="shared" si="345"/>
        <v>41099.758611111109</v>
      </c>
      <c r="T2026" s="28">
        <f t="shared" si="346"/>
        <v>41133.916666666664</v>
      </c>
      <c r="U2026">
        <f t="shared" si="347"/>
        <v>2012</v>
      </c>
      <c r="V2026" s="15">
        <f t="shared" si="348"/>
        <v>41099</v>
      </c>
      <c r="W2026" s="15">
        <f t="shared" si="349"/>
        <v>41133</v>
      </c>
      <c r="X2026" s="15">
        <v>41099</v>
      </c>
      <c r="Y2026" s="15">
        <v>41133</v>
      </c>
      <c r="Z2026" t="str">
        <f t="shared" si="350"/>
        <v>July</v>
      </c>
      <c r="AA2026" t="str">
        <f t="shared" si="351"/>
        <v>August</v>
      </c>
    </row>
    <row r="2027" spans="1:27" ht="45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14" t="s">
        <v>8219</v>
      </c>
      <c r="G2027" t="s">
        <v>8236</v>
      </c>
      <c r="H2027" t="s">
        <v>8249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341"/>
        <v>201.14999999999998</v>
      </c>
      <c r="P2027" s="6">
        <f t="shared" si="342"/>
        <v>220.74074074074073</v>
      </c>
      <c r="Q2027" t="str">
        <f t="shared" si="343"/>
        <v>technology</v>
      </c>
      <c r="R2027" t="str">
        <f t="shared" si="344"/>
        <v>hardware</v>
      </c>
      <c r="S2027" s="28">
        <f t="shared" si="345"/>
        <v>42135.976226851846</v>
      </c>
      <c r="T2027" s="28">
        <f t="shared" si="346"/>
        <v>42165.976226851846</v>
      </c>
      <c r="U2027">
        <f t="shared" si="347"/>
        <v>2015</v>
      </c>
      <c r="V2027" s="15">
        <f t="shared" si="348"/>
        <v>42135</v>
      </c>
      <c r="W2027" s="15">
        <f t="shared" si="349"/>
        <v>42165</v>
      </c>
      <c r="X2027" s="15">
        <v>42135</v>
      </c>
      <c r="Y2027" s="15">
        <v>42165</v>
      </c>
      <c r="Z2027" t="str">
        <f t="shared" si="350"/>
        <v>May</v>
      </c>
      <c r="AA2027" t="str">
        <f t="shared" si="351"/>
        <v>June</v>
      </c>
    </row>
    <row r="2028" spans="1:27" ht="30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14" t="s">
        <v>8219</v>
      </c>
      <c r="G2028" t="s">
        <v>8224</v>
      </c>
      <c r="H2028" t="s">
        <v>8246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341"/>
        <v>133.48307999999997</v>
      </c>
      <c r="P2028" s="6">
        <f t="shared" si="342"/>
        <v>73.503898678414089</v>
      </c>
      <c r="Q2028" t="str">
        <f t="shared" si="343"/>
        <v>technology</v>
      </c>
      <c r="R2028" t="str">
        <f t="shared" si="344"/>
        <v>hardware</v>
      </c>
      <c r="S2028" s="28">
        <f t="shared" si="345"/>
        <v>41704.527604166666</v>
      </c>
      <c r="T2028" s="28">
        <f t="shared" si="346"/>
        <v>41749.957638888889</v>
      </c>
      <c r="U2028">
        <f t="shared" si="347"/>
        <v>2014</v>
      </c>
      <c r="V2028" s="15">
        <f t="shared" si="348"/>
        <v>41704</v>
      </c>
      <c r="W2028" s="15">
        <f t="shared" si="349"/>
        <v>41749</v>
      </c>
      <c r="X2028" s="15">
        <v>41704</v>
      </c>
      <c r="Y2028" s="15">
        <v>41749</v>
      </c>
      <c r="Z2028" t="str">
        <f t="shared" si="350"/>
        <v>March</v>
      </c>
      <c r="AA2028" t="str">
        <f t="shared" si="351"/>
        <v>April</v>
      </c>
    </row>
    <row r="2029" spans="1:27" ht="45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14" t="s">
        <v>8219</v>
      </c>
      <c r="G2029" t="s">
        <v>8224</v>
      </c>
      <c r="H2029" t="s">
        <v>8246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341"/>
        <v>120.24900000000001</v>
      </c>
      <c r="P2029" s="6">
        <f t="shared" si="342"/>
        <v>223.09647495361781</v>
      </c>
      <c r="Q2029" t="str">
        <f t="shared" si="343"/>
        <v>technology</v>
      </c>
      <c r="R2029" t="str">
        <f t="shared" si="344"/>
        <v>hardware</v>
      </c>
      <c r="S2029" s="28">
        <f t="shared" si="345"/>
        <v>42048.605543981474</v>
      </c>
      <c r="T2029" s="28">
        <f t="shared" si="346"/>
        <v>42093.563877314817</v>
      </c>
      <c r="U2029">
        <f t="shared" si="347"/>
        <v>2015</v>
      </c>
      <c r="V2029" s="15">
        <f t="shared" si="348"/>
        <v>42048</v>
      </c>
      <c r="W2029" s="15">
        <f t="shared" si="349"/>
        <v>42093</v>
      </c>
      <c r="X2029" s="15">
        <v>42048</v>
      </c>
      <c r="Y2029" s="15">
        <v>42093</v>
      </c>
      <c r="Z2029" t="str">
        <f t="shared" si="350"/>
        <v>February</v>
      </c>
      <c r="AA2029" t="str">
        <f t="shared" si="351"/>
        <v>March</v>
      </c>
    </row>
    <row r="2030" spans="1:27" ht="30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14" t="s">
        <v>8219</v>
      </c>
      <c r="G2030" t="s">
        <v>8224</v>
      </c>
      <c r="H2030" t="s">
        <v>8246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341"/>
        <v>126.16666666666667</v>
      </c>
      <c r="P2030" s="6">
        <f t="shared" si="342"/>
        <v>47.911392405063289</v>
      </c>
      <c r="Q2030" t="str">
        <f t="shared" si="343"/>
        <v>technology</v>
      </c>
      <c r="R2030" t="str">
        <f t="shared" si="344"/>
        <v>hardware</v>
      </c>
      <c r="S2030" s="28">
        <f t="shared" si="345"/>
        <v>40215.710717592592</v>
      </c>
      <c r="T2030" s="28">
        <f t="shared" si="346"/>
        <v>40252.704861111109</v>
      </c>
      <c r="U2030">
        <f t="shared" si="347"/>
        <v>2010</v>
      </c>
      <c r="V2030" s="15">
        <f t="shared" si="348"/>
        <v>40215</v>
      </c>
      <c r="W2030" s="15">
        <f t="shared" si="349"/>
        <v>40252</v>
      </c>
      <c r="X2030" s="15">
        <v>40215</v>
      </c>
      <c r="Y2030" s="15">
        <v>40252</v>
      </c>
      <c r="Z2030" t="str">
        <f t="shared" si="350"/>
        <v>February</v>
      </c>
      <c r="AA2030" t="str">
        <f t="shared" si="351"/>
        <v>March</v>
      </c>
    </row>
    <row r="2031" spans="1:27" ht="3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14" t="s">
        <v>8219</v>
      </c>
      <c r="G2031" t="s">
        <v>8224</v>
      </c>
      <c r="H2031" t="s">
        <v>8246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341"/>
        <v>361.2</v>
      </c>
      <c r="P2031" s="6">
        <f t="shared" si="342"/>
        <v>96.063829787234042</v>
      </c>
      <c r="Q2031" t="str">
        <f t="shared" si="343"/>
        <v>technology</v>
      </c>
      <c r="R2031" t="str">
        <f t="shared" si="344"/>
        <v>hardware</v>
      </c>
      <c r="S2031" s="28">
        <f t="shared" si="345"/>
        <v>41847.813437500001</v>
      </c>
      <c r="T2031" s="28">
        <f t="shared" si="346"/>
        <v>41877.813437500001</v>
      </c>
      <c r="U2031">
        <f t="shared" si="347"/>
        <v>2014</v>
      </c>
      <c r="V2031" s="15">
        <f t="shared" si="348"/>
        <v>41847</v>
      </c>
      <c r="W2031" s="15">
        <f t="shared" si="349"/>
        <v>41877</v>
      </c>
      <c r="X2031" s="15">
        <v>41847</v>
      </c>
      <c r="Y2031" s="15">
        <v>41877</v>
      </c>
      <c r="Z2031" t="str">
        <f t="shared" si="350"/>
        <v>July</v>
      </c>
      <c r="AA2031" t="str">
        <f t="shared" si="351"/>
        <v>August</v>
      </c>
    </row>
    <row r="2032" spans="1:27" ht="45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14" t="s">
        <v>8219</v>
      </c>
      <c r="G2032" t="s">
        <v>8225</v>
      </c>
      <c r="H2032" t="s">
        <v>8247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341"/>
        <v>226.239013671875</v>
      </c>
      <c r="P2032" s="6">
        <f t="shared" si="342"/>
        <v>118.6144</v>
      </c>
      <c r="Q2032" t="str">
        <f t="shared" si="343"/>
        <v>technology</v>
      </c>
      <c r="R2032" t="str">
        <f t="shared" si="344"/>
        <v>hardware</v>
      </c>
      <c r="S2032" s="28">
        <f t="shared" si="345"/>
        <v>41212.788148148145</v>
      </c>
      <c r="T2032" s="28">
        <f t="shared" si="346"/>
        <v>41242.788148148145</v>
      </c>
      <c r="U2032">
        <f t="shared" si="347"/>
        <v>2012</v>
      </c>
      <c r="V2032" s="15">
        <f t="shared" si="348"/>
        <v>41212</v>
      </c>
      <c r="W2032" s="15">
        <f t="shared" si="349"/>
        <v>41242</v>
      </c>
      <c r="X2032" s="15">
        <v>41212</v>
      </c>
      <c r="Y2032" s="15">
        <v>41242</v>
      </c>
      <c r="Z2032" t="str">
        <f t="shared" si="350"/>
        <v>October</v>
      </c>
      <c r="AA2032" t="str">
        <f t="shared" si="351"/>
        <v>November</v>
      </c>
    </row>
    <row r="2033" spans="1:27" ht="30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14" t="s">
        <v>8219</v>
      </c>
      <c r="G2033" t="s">
        <v>8233</v>
      </c>
      <c r="H2033" t="s">
        <v>8249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341"/>
        <v>120.35</v>
      </c>
      <c r="P2033" s="6">
        <f t="shared" si="342"/>
        <v>118.45472440944881</v>
      </c>
      <c r="Q2033" t="str">
        <f t="shared" si="343"/>
        <v>technology</v>
      </c>
      <c r="R2033" t="str">
        <f t="shared" si="344"/>
        <v>hardware</v>
      </c>
      <c r="S2033" s="28">
        <f t="shared" si="345"/>
        <v>41975.120983796289</v>
      </c>
      <c r="T2033" s="28">
        <f t="shared" si="346"/>
        <v>42012.833333333336</v>
      </c>
      <c r="U2033">
        <f t="shared" si="347"/>
        <v>2014</v>
      </c>
      <c r="V2033" s="15">
        <f t="shared" si="348"/>
        <v>41975</v>
      </c>
      <c r="W2033" s="15">
        <f t="shared" si="349"/>
        <v>42012</v>
      </c>
      <c r="X2033" s="15">
        <v>41975</v>
      </c>
      <c r="Y2033" s="15">
        <v>42012</v>
      </c>
      <c r="Z2033" t="str">
        <f t="shared" si="350"/>
        <v>December</v>
      </c>
      <c r="AA2033" t="str">
        <f t="shared" si="351"/>
        <v>January</v>
      </c>
    </row>
    <row r="2034" spans="1:27" ht="45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14" t="s">
        <v>8219</v>
      </c>
      <c r="G2034" t="s">
        <v>8224</v>
      </c>
      <c r="H2034" t="s">
        <v>8246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341"/>
        <v>304.18799999999999</v>
      </c>
      <c r="P2034" s="6">
        <f t="shared" si="342"/>
        <v>143.21468926553672</v>
      </c>
      <c r="Q2034" t="str">
        <f t="shared" si="343"/>
        <v>technology</v>
      </c>
      <c r="R2034" t="str">
        <f t="shared" si="344"/>
        <v>hardware</v>
      </c>
      <c r="S2034" s="28">
        <f t="shared" si="345"/>
        <v>42689.35733796296</v>
      </c>
      <c r="T2034" s="28">
        <f t="shared" si="346"/>
        <v>42718.999999999993</v>
      </c>
      <c r="U2034">
        <f t="shared" si="347"/>
        <v>2016</v>
      </c>
      <c r="V2034" s="15">
        <f t="shared" si="348"/>
        <v>42689</v>
      </c>
      <c r="W2034" s="15">
        <f t="shared" si="349"/>
        <v>42719</v>
      </c>
      <c r="X2034" s="15">
        <v>42689</v>
      </c>
      <c r="Y2034" s="15">
        <v>42719</v>
      </c>
      <c r="Z2034" t="str">
        <f t="shared" si="350"/>
        <v>November</v>
      </c>
      <c r="AA2034" t="str">
        <f t="shared" si="351"/>
        <v>December</v>
      </c>
    </row>
    <row r="2035" spans="1:27" ht="45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14" t="s">
        <v>8219</v>
      </c>
      <c r="G2035" t="s">
        <v>8224</v>
      </c>
      <c r="H2035" t="s">
        <v>8246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341"/>
        <v>178.67599999999999</v>
      </c>
      <c r="P2035" s="6">
        <f t="shared" si="342"/>
        <v>282.71518987341773</v>
      </c>
      <c r="Q2035" t="str">
        <f t="shared" si="343"/>
        <v>technology</v>
      </c>
      <c r="R2035" t="str">
        <f t="shared" si="344"/>
        <v>hardware</v>
      </c>
      <c r="S2035" s="28">
        <f t="shared" si="345"/>
        <v>41724.874050925922</v>
      </c>
      <c r="T2035" s="28">
        <f t="shared" si="346"/>
        <v>41754.874050925922</v>
      </c>
      <c r="U2035">
        <f t="shared" si="347"/>
        <v>2014</v>
      </c>
      <c r="V2035" s="15">
        <f t="shared" si="348"/>
        <v>41724</v>
      </c>
      <c r="W2035" s="15">
        <f t="shared" si="349"/>
        <v>41754</v>
      </c>
      <c r="X2035" s="15">
        <v>41724</v>
      </c>
      <c r="Y2035" s="15">
        <v>41754</v>
      </c>
      <c r="Z2035" t="str">
        <f t="shared" si="350"/>
        <v>March</v>
      </c>
      <c r="AA2035" t="str">
        <f t="shared" si="351"/>
        <v>April</v>
      </c>
    </row>
    <row r="2036" spans="1:27" ht="45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14" t="s">
        <v>8219</v>
      </c>
      <c r="G2036" t="s">
        <v>8224</v>
      </c>
      <c r="H2036" t="s">
        <v>8246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341"/>
        <v>386.81998717948721</v>
      </c>
      <c r="P2036" s="6">
        <f t="shared" si="342"/>
        <v>593.93620078740162</v>
      </c>
      <c r="Q2036" t="str">
        <f t="shared" si="343"/>
        <v>technology</v>
      </c>
      <c r="R2036" t="str">
        <f t="shared" si="344"/>
        <v>hardware</v>
      </c>
      <c r="S2036" s="28">
        <f t="shared" si="345"/>
        <v>42075.921678240738</v>
      </c>
      <c r="T2036" s="28">
        <f t="shared" si="346"/>
        <v>42131.081944444442</v>
      </c>
      <c r="U2036">
        <f t="shared" si="347"/>
        <v>2015</v>
      </c>
      <c r="V2036" s="15">
        <f t="shared" si="348"/>
        <v>42075</v>
      </c>
      <c r="W2036" s="15">
        <f t="shared" si="349"/>
        <v>42131</v>
      </c>
      <c r="X2036" s="15">
        <v>42075</v>
      </c>
      <c r="Y2036" s="15">
        <v>42131</v>
      </c>
      <c r="Z2036" t="str">
        <f t="shared" si="350"/>
        <v>March</v>
      </c>
      <c r="AA2036" t="str">
        <f t="shared" si="351"/>
        <v>May</v>
      </c>
    </row>
    <row r="2037" spans="1:27" ht="45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14" t="s">
        <v>8219</v>
      </c>
      <c r="G2037" t="s">
        <v>8224</v>
      </c>
      <c r="H2037" t="s">
        <v>8246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341"/>
        <v>211.03642500000004</v>
      </c>
      <c r="P2037" s="6">
        <f t="shared" si="342"/>
        <v>262.15704968944101</v>
      </c>
      <c r="Q2037" t="str">
        <f t="shared" si="343"/>
        <v>technology</v>
      </c>
      <c r="R2037" t="str">
        <f t="shared" si="344"/>
        <v>hardware</v>
      </c>
      <c r="S2037" s="28">
        <f t="shared" si="345"/>
        <v>42311.41674768518</v>
      </c>
      <c r="T2037" s="28">
        <f t="shared" si="346"/>
        <v>42356.833333333336</v>
      </c>
      <c r="U2037">
        <f t="shared" si="347"/>
        <v>2015</v>
      </c>
      <c r="V2037" s="15">
        <f t="shared" si="348"/>
        <v>42311</v>
      </c>
      <c r="W2037" s="15">
        <f t="shared" si="349"/>
        <v>42356</v>
      </c>
      <c r="X2037" s="15">
        <v>42311</v>
      </c>
      <c r="Y2037" s="15">
        <v>42356</v>
      </c>
      <c r="Z2037" t="str">
        <f t="shared" si="350"/>
        <v>November</v>
      </c>
      <c r="AA2037" t="str">
        <f t="shared" si="351"/>
        <v>December</v>
      </c>
    </row>
    <row r="2038" spans="1:27" ht="45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14" t="s">
        <v>8219</v>
      </c>
      <c r="G2038" t="s">
        <v>8224</v>
      </c>
      <c r="H2038" t="s">
        <v>8246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341"/>
        <v>131.66833333333335</v>
      </c>
      <c r="P2038" s="6">
        <f t="shared" si="342"/>
        <v>46.580778301886795</v>
      </c>
      <c r="Q2038" t="str">
        <f t="shared" si="343"/>
        <v>technology</v>
      </c>
      <c r="R2038" t="str">
        <f t="shared" si="344"/>
        <v>hardware</v>
      </c>
      <c r="S2038" s="28">
        <f t="shared" si="345"/>
        <v>41738.656469907401</v>
      </c>
      <c r="T2038" s="28">
        <f t="shared" si="346"/>
        <v>41768.656469907401</v>
      </c>
      <c r="U2038">
        <f t="shared" si="347"/>
        <v>2014</v>
      </c>
      <c r="V2038" s="15">
        <f t="shared" si="348"/>
        <v>41738</v>
      </c>
      <c r="W2038" s="15">
        <f t="shared" si="349"/>
        <v>41768</v>
      </c>
      <c r="X2038" s="15">
        <v>41738</v>
      </c>
      <c r="Y2038" s="15">
        <v>41768</v>
      </c>
      <c r="Z2038" t="str">
        <f t="shared" si="350"/>
        <v>April</v>
      </c>
      <c r="AA2038" t="str">
        <f t="shared" si="351"/>
        <v>May</v>
      </c>
    </row>
    <row r="2039" spans="1:27" ht="45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14" t="s">
        <v>8219</v>
      </c>
      <c r="G2039" t="s">
        <v>8224</v>
      </c>
      <c r="H2039" t="s">
        <v>8246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341"/>
        <v>300.47639999999996</v>
      </c>
      <c r="P2039" s="6">
        <f t="shared" si="342"/>
        <v>70.041118881118877</v>
      </c>
      <c r="Q2039" t="str">
        <f t="shared" si="343"/>
        <v>technology</v>
      </c>
      <c r="R2039" t="str">
        <f t="shared" si="344"/>
        <v>hardware</v>
      </c>
      <c r="S2039" s="28">
        <f t="shared" si="345"/>
        <v>41578.001770833333</v>
      </c>
      <c r="T2039" s="28">
        <f t="shared" si="346"/>
        <v>41638.043437499997</v>
      </c>
      <c r="U2039">
        <f t="shared" si="347"/>
        <v>2013</v>
      </c>
      <c r="V2039" s="15">
        <f t="shared" si="348"/>
        <v>41578</v>
      </c>
      <c r="W2039" s="15">
        <f t="shared" si="349"/>
        <v>41638</v>
      </c>
      <c r="X2039" s="15">
        <v>41578</v>
      </c>
      <c r="Y2039" s="15">
        <v>41638</v>
      </c>
      <c r="Z2039" t="str">
        <f t="shared" si="350"/>
        <v>October</v>
      </c>
      <c r="AA2039" t="str">
        <f t="shared" si="351"/>
        <v>December</v>
      </c>
    </row>
    <row r="2040" spans="1:27" ht="45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14" t="s">
        <v>8219</v>
      </c>
      <c r="G2040" t="s">
        <v>8225</v>
      </c>
      <c r="H2040" t="s">
        <v>8247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341"/>
        <v>420.51249999999999</v>
      </c>
      <c r="P2040" s="6">
        <f t="shared" si="342"/>
        <v>164.90686274509804</v>
      </c>
      <c r="Q2040" t="str">
        <f t="shared" si="343"/>
        <v>technology</v>
      </c>
      <c r="R2040" t="str">
        <f t="shared" si="344"/>
        <v>hardware</v>
      </c>
      <c r="S2040" s="28">
        <f t="shared" si="345"/>
        <v>41424.062743055554</v>
      </c>
      <c r="T2040" s="28">
        <f t="shared" si="346"/>
        <v>41456.541666666664</v>
      </c>
      <c r="U2040">
        <f t="shared" si="347"/>
        <v>2013</v>
      </c>
      <c r="V2040" s="15">
        <f t="shared" si="348"/>
        <v>41424</v>
      </c>
      <c r="W2040" s="15">
        <f t="shared" si="349"/>
        <v>41456</v>
      </c>
      <c r="X2040" s="15">
        <v>41424</v>
      </c>
      <c r="Y2040" s="15">
        <v>41456</v>
      </c>
      <c r="Z2040" t="str">
        <f t="shared" si="350"/>
        <v>May</v>
      </c>
      <c r="AA2040" t="str">
        <f t="shared" si="351"/>
        <v>July</v>
      </c>
    </row>
    <row r="2041" spans="1:27" ht="30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14" t="s">
        <v>8219</v>
      </c>
      <c r="G2041" t="s">
        <v>8224</v>
      </c>
      <c r="H2041" t="s">
        <v>8246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341"/>
        <v>136.21680000000001</v>
      </c>
      <c r="P2041" s="6">
        <f t="shared" si="342"/>
        <v>449.26385224274406</v>
      </c>
      <c r="Q2041" t="str">
        <f t="shared" si="343"/>
        <v>technology</v>
      </c>
      <c r="R2041" t="str">
        <f t="shared" si="344"/>
        <v>hardware</v>
      </c>
      <c r="S2041" s="28">
        <f t="shared" si="345"/>
        <v>42675.23061342592</v>
      </c>
      <c r="T2041" s="28">
        <f t="shared" si="346"/>
        <v>42704.999305555553</v>
      </c>
      <c r="U2041">
        <f t="shared" si="347"/>
        <v>2016</v>
      </c>
      <c r="V2041" s="15">
        <f t="shared" si="348"/>
        <v>42675</v>
      </c>
      <c r="W2041" s="15">
        <f t="shared" si="349"/>
        <v>42704</v>
      </c>
      <c r="X2041" s="15">
        <v>42675</v>
      </c>
      <c r="Y2041" s="15">
        <v>42704</v>
      </c>
      <c r="Z2041" t="str">
        <f t="shared" si="350"/>
        <v>November</v>
      </c>
      <c r="AA2041" t="str">
        <f t="shared" si="351"/>
        <v>November</v>
      </c>
    </row>
    <row r="2042" spans="1:27" ht="30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14" t="s">
        <v>8219</v>
      </c>
      <c r="G2042" t="s">
        <v>8224</v>
      </c>
      <c r="H2042" t="s">
        <v>8246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341"/>
        <v>248.17133333333334</v>
      </c>
      <c r="P2042" s="6">
        <f t="shared" si="342"/>
        <v>27.472841328413285</v>
      </c>
      <c r="Q2042" t="str">
        <f t="shared" si="343"/>
        <v>technology</v>
      </c>
      <c r="R2042" t="str">
        <f t="shared" si="344"/>
        <v>hardware</v>
      </c>
      <c r="S2042" s="28">
        <f t="shared" si="345"/>
        <v>41578.718784722216</v>
      </c>
      <c r="T2042" s="28">
        <f t="shared" si="346"/>
        <v>41593.760451388887</v>
      </c>
      <c r="U2042">
        <f t="shared" si="347"/>
        <v>2013</v>
      </c>
      <c r="V2042" s="15">
        <f t="shared" si="348"/>
        <v>41578</v>
      </c>
      <c r="W2042" s="15">
        <f t="shared" si="349"/>
        <v>41593</v>
      </c>
      <c r="X2042" s="15">
        <v>41578</v>
      </c>
      <c r="Y2042" s="15">
        <v>41593</v>
      </c>
      <c r="Z2042" t="str">
        <f t="shared" si="350"/>
        <v>October</v>
      </c>
      <c r="AA2042" t="str">
        <f t="shared" si="351"/>
        <v>November</v>
      </c>
    </row>
    <row r="2043" spans="1:27" ht="45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14" t="s">
        <v>8219</v>
      </c>
      <c r="G2043" t="s">
        <v>8224</v>
      </c>
      <c r="H2043" t="s">
        <v>8246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341"/>
        <v>181.86315789473684</v>
      </c>
      <c r="P2043" s="6">
        <f t="shared" si="342"/>
        <v>143.97499999999999</v>
      </c>
      <c r="Q2043" t="str">
        <f t="shared" si="343"/>
        <v>technology</v>
      </c>
      <c r="R2043" t="str">
        <f t="shared" si="344"/>
        <v>hardware</v>
      </c>
      <c r="S2043" s="28">
        <f t="shared" si="345"/>
        <v>42654.317442129628</v>
      </c>
      <c r="T2043" s="28">
        <f t="shared" si="346"/>
        <v>42684.359108796292</v>
      </c>
      <c r="U2043">
        <f t="shared" si="347"/>
        <v>2016</v>
      </c>
      <c r="V2043" s="15">
        <f t="shared" si="348"/>
        <v>42654</v>
      </c>
      <c r="W2043" s="15">
        <f t="shared" si="349"/>
        <v>42684</v>
      </c>
      <c r="X2043" s="15">
        <v>42654</v>
      </c>
      <c r="Y2043" s="15">
        <v>42684</v>
      </c>
      <c r="Z2043" t="str">
        <f t="shared" si="350"/>
        <v>October</v>
      </c>
      <c r="AA2043" t="str">
        <f t="shared" si="351"/>
        <v>November</v>
      </c>
    </row>
    <row r="2044" spans="1:27" ht="45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14" t="s">
        <v>8219</v>
      </c>
      <c r="G2044" t="s">
        <v>8224</v>
      </c>
      <c r="H2044" t="s">
        <v>8246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341"/>
        <v>123.53</v>
      </c>
      <c r="P2044" s="6">
        <f t="shared" si="342"/>
        <v>88.23571428571428</v>
      </c>
      <c r="Q2044" t="str">
        <f t="shared" si="343"/>
        <v>technology</v>
      </c>
      <c r="R2044" t="str">
        <f t="shared" si="344"/>
        <v>hardware</v>
      </c>
      <c r="S2044" s="28">
        <f t="shared" si="345"/>
        <v>42331.499699074069</v>
      </c>
      <c r="T2044" s="28">
        <f t="shared" si="346"/>
        <v>42391.499699074069</v>
      </c>
      <c r="U2044">
        <f t="shared" si="347"/>
        <v>2015</v>
      </c>
      <c r="V2044" s="15">
        <f t="shared" si="348"/>
        <v>42331</v>
      </c>
      <c r="W2044" s="15">
        <f t="shared" si="349"/>
        <v>42391</v>
      </c>
      <c r="X2044" s="15">
        <v>42331</v>
      </c>
      <c r="Y2044" s="15">
        <v>42391</v>
      </c>
      <c r="Z2044" t="str">
        <f t="shared" si="350"/>
        <v>November</v>
      </c>
      <c r="AA2044" t="str">
        <f t="shared" si="351"/>
        <v>January</v>
      </c>
    </row>
    <row r="2045" spans="1:27" ht="45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14" t="s">
        <v>8219</v>
      </c>
      <c r="G2045" t="s">
        <v>8224</v>
      </c>
      <c r="H2045" t="s">
        <v>8246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341"/>
        <v>506.20938628158842</v>
      </c>
      <c r="P2045" s="6">
        <f t="shared" si="342"/>
        <v>36.326424870466319</v>
      </c>
      <c r="Q2045" t="str">
        <f t="shared" si="343"/>
        <v>technology</v>
      </c>
      <c r="R2045" t="str">
        <f t="shared" si="344"/>
        <v>hardware</v>
      </c>
      <c r="S2045" s="28">
        <f t="shared" si="345"/>
        <v>42660.968483796292</v>
      </c>
      <c r="T2045" s="28">
        <f t="shared" si="346"/>
        <v>42714.999305555553</v>
      </c>
      <c r="U2045">
        <f t="shared" si="347"/>
        <v>2016</v>
      </c>
      <c r="V2045" s="15">
        <f t="shared" si="348"/>
        <v>42660</v>
      </c>
      <c r="W2045" s="15">
        <f t="shared" si="349"/>
        <v>42714</v>
      </c>
      <c r="X2045" s="15">
        <v>42660</v>
      </c>
      <c r="Y2045" s="15">
        <v>42714</v>
      </c>
      <c r="Z2045" t="str">
        <f t="shared" si="350"/>
        <v>October</v>
      </c>
      <c r="AA2045" t="str">
        <f t="shared" si="351"/>
        <v>December</v>
      </c>
    </row>
    <row r="2046" spans="1:27" ht="45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14" t="s">
        <v>8219</v>
      </c>
      <c r="G2046" t="s">
        <v>8224</v>
      </c>
      <c r="H2046" t="s">
        <v>8246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341"/>
        <v>108.21333333333334</v>
      </c>
      <c r="P2046" s="6">
        <f t="shared" si="342"/>
        <v>90.177777777777777</v>
      </c>
      <c r="Q2046" t="str">
        <f t="shared" si="343"/>
        <v>technology</v>
      </c>
      <c r="R2046" t="str">
        <f t="shared" si="344"/>
        <v>hardware</v>
      </c>
      <c r="S2046" s="28">
        <f t="shared" si="345"/>
        <v>42138.475856481477</v>
      </c>
      <c r="T2046" s="28">
        <f t="shared" si="346"/>
        <v>42168.475856481477</v>
      </c>
      <c r="U2046">
        <f t="shared" si="347"/>
        <v>2015</v>
      </c>
      <c r="V2046" s="15">
        <f t="shared" si="348"/>
        <v>42138</v>
      </c>
      <c r="W2046" s="15">
        <f t="shared" si="349"/>
        <v>42168</v>
      </c>
      <c r="X2046" s="15">
        <v>42138</v>
      </c>
      <c r="Y2046" s="15">
        <v>42168</v>
      </c>
      <c r="Z2046" t="str">
        <f t="shared" si="350"/>
        <v>May</v>
      </c>
      <c r="AA2046" t="str">
        <f t="shared" si="351"/>
        <v>June</v>
      </c>
    </row>
    <row r="2047" spans="1:27" ht="45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14" t="s">
        <v>8219</v>
      </c>
      <c r="G2047" t="s">
        <v>8224</v>
      </c>
      <c r="H2047" t="s">
        <v>8246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341"/>
        <v>819.18387755102037</v>
      </c>
      <c r="P2047" s="6">
        <f t="shared" si="342"/>
        <v>152.62361216730039</v>
      </c>
      <c r="Q2047" t="str">
        <f t="shared" si="343"/>
        <v>technology</v>
      </c>
      <c r="R2047" t="str">
        <f t="shared" si="344"/>
        <v>hardware</v>
      </c>
      <c r="S2047" s="28">
        <f t="shared" si="345"/>
        <v>41068.880173611113</v>
      </c>
      <c r="T2047" s="28">
        <f t="shared" si="346"/>
        <v>41098.880173611113</v>
      </c>
      <c r="U2047">
        <f t="shared" si="347"/>
        <v>2012</v>
      </c>
      <c r="V2047" s="15">
        <f t="shared" si="348"/>
        <v>41068</v>
      </c>
      <c r="W2047" s="15">
        <f t="shared" si="349"/>
        <v>41098</v>
      </c>
      <c r="X2047" s="15">
        <v>41068</v>
      </c>
      <c r="Y2047" s="15">
        <v>41098</v>
      </c>
      <c r="Z2047" t="str">
        <f t="shared" si="350"/>
        <v>June</v>
      </c>
      <c r="AA2047" t="str">
        <f t="shared" si="351"/>
        <v>July</v>
      </c>
    </row>
    <row r="2048" spans="1:27" ht="45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14" t="s">
        <v>8219</v>
      </c>
      <c r="G2048" t="s">
        <v>8224</v>
      </c>
      <c r="H2048" t="s">
        <v>8246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341"/>
        <v>121.10000000000001</v>
      </c>
      <c r="P2048" s="6">
        <f t="shared" si="342"/>
        <v>55.806451612903224</v>
      </c>
      <c r="Q2048" t="str">
        <f t="shared" si="343"/>
        <v>technology</v>
      </c>
      <c r="R2048" t="str">
        <f t="shared" si="344"/>
        <v>hardware</v>
      </c>
      <c r="S2048" s="28">
        <f t="shared" si="345"/>
        <v>41386.963472222218</v>
      </c>
      <c r="T2048" s="28">
        <f t="shared" si="346"/>
        <v>41416.963472222218</v>
      </c>
      <c r="U2048">
        <f t="shared" si="347"/>
        <v>2013</v>
      </c>
      <c r="V2048" s="15">
        <f t="shared" si="348"/>
        <v>41386</v>
      </c>
      <c r="W2048" s="15">
        <f t="shared" si="349"/>
        <v>41416</v>
      </c>
      <c r="X2048" s="15">
        <v>41386</v>
      </c>
      <c r="Y2048" s="15">
        <v>41416</v>
      </c>
      <c r="Z2048" t="str">
        <f t="shared" si="350"/>
        <v>April</v>
      </c>
      <c r="AA2048" t="str">
        <f t="shared" si="351"/>
        <v>May</v>
      </c>
    </row>
    <row r="2049" spans="1:27" ht="45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14" t="s">
        <v>8219</v>
      </c>
      <c r="G2049" t="s">
        <v>8226</v>
      </c>
      <c r="H2049" t="s">
        <v>8248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341"/>
        <v>102.99897959183673</v>
      </c>
      <c r="P2049" s="6">
        <f t="shared" si="342"/>
        <v>227.85327313769753</v>
      </c>
      <c r="Q2049" t="str">
        <f t="shared" si="343"/>
        <v>technology</v>
      </c>
      <c r="R2049" t="str">
        <f t="shared" si="344"/>
        <v>hardware</v>
      </c>
      <c r="S2049" s="28">
        <f t="shared" si="345"/>
        <v>42081.695254629631</v>
      </c>
      <c r="T2049" s="28">
        <f t="shared" si="346"/>
        <v>42110.791666666664</v>
      </c>
      <c r="U2049">
        <f t="shared" si="347"/>
        <v>2015</v>
      </c>
      <c r="V2049" s="15">
        <f t="shared" si="348"/>
        <v>42081</v>
      </c>
      <c r="W2049" s="15">
        <f t="shared" si="349"/>
        <v>42110</v>
      </c>
      <c r="X2049" s="15">
        <v>42081</v>
      </c>
      <c r="Y2049" s="15">
        <v>42110</v>
      </c>
      <c r="Z2049" t="str">
        <f t="shared" si="350"/>
        <v>March</v>
      </c>
      <c r="AA2049" t="str">
        <f t="shared" si="351"/>
        <v>April</v>
      </c>
    </row>
    <row r="2050" spans="1:27" ht="45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14" t="s">
        <v>8219</v>
      </c>
      <c r="G2050" t="s">
        <v>8224</v>
      </c>
      <c r="H2050" t="s">
        <v>8246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ref="O2050:O2113" si="352">SUM(E2050/D2050)*100</f>
        <v>148.33229411764705</v>
      </c>
      <c r="P2050" s="6">
        <f t="shared" ref="P2050:P2113" si="353">SUM(E2050/L2050)</f>
        <v>91.82989803350327</v>
      </c>
      <c r="Q2050" t="str">
        <f t="shared" si="343"/>
        <v>technology</v>
      </c>
      <c r="R2050" t="str">
        <f t="shared" si="344"/>
        <v>hardware</v>
      </c>
      <c r="S2050" s="28">
        <f t="shared" si="345"/>
        <v>41387.443182870367</v>
      </c>
      <c r="T2050" s="28">
        <f t="shared" si="346"/>
        <v>41417.443182870367</v>
      </c>
      <c r="U2050">
        <f t="shared" si="347"/>
        <v>2013</v>
      </c>
      <c r="V2050" s="15">
        <f t="shared" si="348"/>
        <v>41387</v>
      </c>
      <c r="W2050" s="15">
        <f t="shared" si="349"/>
        <v>41417</v>
      </c>
      <c r="X2050" s="15">
        <v>41387</v>
      </c>
      <c r="Y2050" s="15">
        <v>41417</v>
      </c>
      <c r="Z2050" t="str">
        <f t="shared" si="350"/>
        <v>April</v>
      </c>
      <c r="AA2050" t="str">
        <f t="shared" si="351"/>
        <v>May</v>
      </c>
    </row>
    <row r="2051" spans="1:27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14" t="s">
        <v>8219</v>
      </c>
      <c r="G2051" t="s">
        <v>8225</v>
      </c>
      <c r="H2051" t="s">
        <v>8247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si="352"/>
        <v>120.19070000000001</v>
      </c>
      <c r="P2051" s="6">
        <f t="shared" si="353"/>
        <v>80.991037735849048</v>
      </c>
      <c r="Q2051" t="str">
        <f t="shared" ref="Q2051:Q2114" si="354">LEFT(N2051,FIND("/", N2051) - 1)</f>
        <v>technology</v>
      </c>
      <c r="R2051" t="str">
        <f t="shared" ref="R2051:R2114" si="355">RIGHT(N2051,LEN(N2051) - FIND("/",N2051))</f>
        <v>hardware</v>
      </c>
      <c r="S2051" s="28">
        <f t="shared" ref="S2051:S2114" si="356">(J2051/86400)+25569+(-5/24)</f>
        <v>41575.319016203699</v>
      </c>
      <c r="T2051" s="28">
        <f t="shared" ref="T2051:T2114" si="357">(I2051/86400)+25569+(-5/24)</f>
        <v>41610.749305555553</v>
      </c>
      <c r="U2051">
        <f t="shared" ref="U2051:U2114" si="358">YEAR(S2051)</f>
        <v>2013</v>
      </c>
      <c r="V2051" s="15">
        <f t="shared" ref="V2051:V2114" si="359">INT(S2051)</f>
        <v>41575</v>
      </c>
      <c r="W2051" s="15">
        <f t="shared" ref="W2051:W2114" si="360">INT(T2051)</f>
        <v>41610</v>
      </c>
      <c r="X2051" s="15">
        <v>41575</v>
      </c>
      <c r="Y2051" s="15">
        <v>41610</v>
      </c>
      <c r="Z2051" t="str">
        <f t="shared" ref="Z2051:Z2114" si="361">TEXT(V2051, "mmmm")</f>
        <v>October</v>
      </c>
      <c r="AA2051" t="str">
        <f t="shared" ref="AA2051:AA2114" si="362">TEXT(W2051, "mmmm")</f>
        <v>December</v>
      </c>
    </row>
    <row r="2052" spans="1:27" ht="45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14" t="s">
        <v>8219</v>
      </c>
      <c r="G2052" t="s">
        <v>8224</v>
      </c>
      <c r="H2052" t="s">
        <v>8246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352"/>
        <v>473.27000000000004</v>
      </c>
      <c r="P2052" s="6">
        <f t="shared" si="353"/>
        <v>278.39411764705881</v>
      </c>
      <c r="Q2052" t="str">
        <f t="shared" si="354"/>
        <v>technology</v>
      </c>
      <c r="R2052" t="str">
        <f t="shared" si="355"/>
        <v>hardware</v>
      </c>
      <c r="S2052" s="28">
        <f t="shared" si="356"/>
        <v>42114.863171296289</v>
      </c>
      <c r="T2052" s="28">
        <f t="shared" si="357"/>
        <v>42154.863171296289</v>
      </c>
      <c r="U2052">
        <f t="shared" si="358"/>
        <v>2015</v>
      </c>
      <c r="V2052" s="15">
        <f t="shared" si="359"/>
        <v>42114</v>
      </c>
      <c r="W2052" s="15">
        <f t="shared" si="360"/>
        <v>42154</v>
      </c>
      <c r="X2052" s="15">
        <v>42114</v>
      </c>
      <c r="Y2052" s="15">
        <v>42154</v>
      </c>
      <c r="Z2052" t="str">
        <f t="shared" si="361"/>
        <v>April</v>
      </c>
      <c r="AA2052" t="str">
        <f t="shared" si="362"/>
        <v>May</v>
      </c>
    </row>
    <row r="2053" spans="1:27" ht="45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14" t="s">
        <v>8219</v>
      </c>
      <c r="G2053" t="s">
        <v>8224</v>
      </c>
      <c r="H2053" t="s">
        <v>8246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352"/>
        <v>130.36250000000001</v>
      </c>
      <c r="P2053" s="6">
        <f t="shared" si="353"/>
        <v>43.095041322314053</v>
      </c>
      <c r="Q2053" t="str">
        <f t="shared" si="354"/>
        <v>technology</v>
      </c>
      <c r="R2053" t="str">
        <f t="shared" si="355"/>
        <v>hardware</v>
      </c>
      <c r="S2053" s="28">
        <f t="shared" si="356"/>
        <v>41603.814085648148</v>
      </c>
      <c r="T2053" s="28">
        <f t="shared" si="357"/>
        <v>41633.814085648148</v>
      </c>
      <c r="U2053">
        <f t="shared" si="358"/>
        <v>2013</v>
      </c>
      <c r="V2053" s="15">
        <f t="shared" si="359"/>
        <v>41603</v>
      </c>
      <c r="W2053" s="15">
        <f t="shared" si="360"/>
        <v>41633</v>
      </c>
      <c r="X2053" s="15">
        <v>41603</v>
      </c>
      <c r="Y2053" s="15">
        <v>41633</v>
      </c>
      <c r="Z2053" t="str">
        <f t="shared" si="361"/>
        <v>November</v>
      </c>
      <c r="AA2053" t="str">
        <f t="shared" si="362"/>
        <v>December</v>
      </c>
    </row>
    <row r="2054" spans="1:27" ht="45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14" t="s">
        <v>8219</v>
      </c>
      <c r="G2054" t="s">
        <v>8224</v>
      </c>
      <c r="H2054" t="s">
        <v>8246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352"/>
        <v>353.048</v>
      </c>
      <c r="P2054" s="6">
        <f t="shared" si="353"/>
        <v>326.29205175600737</v>
      </c>
      <c r="Q2054" t="str">
        <f t="shared" si="354"/>
        <v>technology</v>
      </c>
      <c r="R2054" t="str">
        <f t="shared" si="355"/>
        <v>hardware</v>
      </c>
      <c r="S2054" s="28">
        <f t="shared" si="356"/>
        <v>42374.875613425924</v>
      </c>
      <c r="T2054" s="28">
        <f t="shared" si="357"/>
        <v>42419.875613425924</v>
      </c>
      <c r="U2054">
        <f t="shared" si="358"/>
        <v>2016</v>
      </c>
      <c r="V2054" s="15">
        <f t="shared" si="359"/>
        <v>42374</v>
      </c>
      <c r="W2054" s="15">
        <f t="shared" si="360"/>
        <v>42419</v>
      </c>
      <c r="X2054" s="15">
        <v>42374</v>
      </c>
      <c r="Y2054" s="15">
        <v>42419</v>
      </c>
      <c r="Z2054" t="str">
        <f t="shared" si="361"/>
        <v>January</v>
      </c>
      <c r="AA2054" t="str">
        <f t="shared" si="362"/>
        <v>February</v>
      </c>
    </row>
    <row r="2055" spans="1:27" ht="45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14" t="s">
        <v>8219</v>
      </c>
      <c r="G2055" t="s">
        <v>8224</v>
      </c>
      <c r="H2055" t="s">
        <v>8246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352"/>
        <v>101.02</v>
      </c>
      <c r="P2055" s="6">
        <f t="shared" si="353"/>
        <v>41.743801652892564</v>
      </c>
      <c r="Q2055" t="str">
        <f t="shared" si="354"/>
        <v>technology</v>
      </c>
      <c r="R2055" t="str">
        <f t="shared" si="355"/>
        <v>hardware</v>
      </c>
      <c r="S2055" s="28">
        <f t="shared" si="356"/>
        <v>42303.409155092588</v>
      </c>
      <c r="T2055" s="28">
        <f t="shared" si="357"/>
        <v>42333.450821759259</v>
      </c>
      <c r="U2055">
        <f t="shared" si="358"/>
        <v>2015</v>
      </c>
      <c r="V2055" s="15">
        <f t="shared" si="359"/>
        <v>42303</v>
      </c>
      <c r="W2055" s="15">
        <f t="shared" si="360"/>
        <v>42333</v>
      </c>
      <c r="X2055" s="15">
        <v>42303</v>
      </c>
      <c r="Y2055" s="15">
        <v>42333</v>
      </c>
      <c r="Z2055" t="str">
        <f t="shared" si="361"/>
        <v>October</v>
      </c>
      <c r="AA2055" t="str">
        <f t="shared" si="362"/>
        <v>November</v>
      </c>
    </row>
    <row r="2056" spans="1:27" ht="45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14" t="s">
        <v>8219</v>
      </c>
      <c r="G2056" t="s">
        <v>8225</v>
      </c>
      <c r="H2056" t="s">
        <v>8247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352"/>
        <v>113.59142857142857</v>
      </c>
      <c r="P2056" s="6">
        <f t="shared" si="353"/>
        <v>64.020933977455712</v>
      </c>
      <c r="Q2056" t="str">
        <f t="shared" si="354"/>
        <v>technology</v>
      </c>
      <c r="R2056" t="str">
        <f t="shared" si="355"/>
        <v>hardware</v>
      </c>
      <c r="S2056" s="28">
        <f t="shared" si="356"/>
        <v>41731.312615740739</v>
      </c>
      <c r="T2056" s="28">
        <f t="shared" si="357"/>
        <v>41761.312615740739</v>
      </c>
      <c r="U2056">
        <f t="shared" si="358"/>
        <v>2014</v>
      </c>
      <c r="V2056" s="15">
        <f t="shared" si="359"/>
        <v>41731</v>
      </c>
      <c r="W2056" s="15">
        <f t="shared" si="360"/>
        <v>41761</v>
      </c>
      <c r="X2056" s="15">
        <v>41731</v>
      </c>
      <c r="Y2056" s="15">
        <v>41761</v>
      </c>
      <c r="Z2056" t="str">
        <f t="shared" si="361"/>
        <v>April</v>
      </c>
      <c r="AA2056" t="str">
        <f t="shared" si="362"/>
        <v>May</v>
      </c>
    </row>
    <row r="2057" spans="1:27" ht="45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14" t="s">
        <v>8219</v>
      </c>
      <c r="G2057" t="s">
        <v>8224</v>
      </c>
      <c r="H2057" t="s">
        <v>8246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352"/>
        <v>167.41666666666666</v>
      </c>
      <c r="P2057" s="6">
        <f t="shared" si="353"/>
        <v>99.455445544554451</v>
      </c>
      <c r="Q2057" t="str">
        <f t="shared" si="354"/>
        <v>technology</v>
      </c>
      <c r="R2057" t="str">
        <f t="shared" si="355"/>
        <v>hardware</v>
      </c>
      <c r="S2057" s="28">
        <f t="shared" si="356"/>
        <v>41946.465775462959</v>
      </c>
      <c r="T2057" s="28">
        <f t="shared" si="357"/>
        <v>41975.958333333336</v>
      </c>
      <c r="U2057">
        <f t="shared" si="358"/>
        <v>2014</v>
      </c>
      <c r="V2057" s="15">
        <f t="shared" si="359"/>
        <v>41946</v>
      </c>
      <c r="W2057" s="15">
        <f t="shared" si="360"/>
        <v>41975</v>
      </c>
      <c r="X2057" s="15">
        <v>41946</v>
      </c>
      <c r="Y2057" s="15">
        <v>41975</v>
      </c>
      <c r="Z2057" t="str">
        <f t="shared" si="361"/>
        <v>November</v>
      </c>
      <c r="AA2057" t="str">
        <f t="shared" si="362"/>
        <v>December</v>
      </c>
    </row>
    <row r="2058" spans="1:27" ht="45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14" t="s">
        <v>8219</v>
      </c>
      <c r="G2058" t="s">
        <v>8224</v>
      </c>
      <c r="H2058" t="s">
        <v>8246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352"/>
        <v>153.452</v>
      </c>
      <c r="P2058" s="6">
        <f t="shared" si="353"/>
        <v>138.49458483754512</v>
      </c>
      <c r="Q2058" t="str">
        <f t="shared" si="354"/>
        <v>technology</v>
      </c>
      <c r="R2058" t="str">
        <f t="shared" si="355"/>
        <v>hardware</v>
      </c>
      <c r="S2058" s="28">
        <f t="shared" si="356"/>
        <v>41351.552569444444</v>
      </c>
      <c r="T2058" s="28">
        <f t="shared" si="357"/>
        <v>41381.552569444444</v>
      </c>
      <c r="U2058">
        <f t="shared" si="358"/>
        <v>2013</v>
      </c>
      <c r="V2058" s="15">
        <f t="shared" si="359"/>
        <v>41351</v>
      </c>
      <c r="W2058" s="15">
        <f t="shared" si="360"/>
        <v>41381</v>
      </c>
      <c r="X2058" s="15">
        <v>41351</v>
      </c>
      <c r="Y2058" s="15">
        <v>41381</v>
      </c>
      <c r="Z2058" t="str">
        <f t="shared" si="361"/>
        <v>March</v>
      </c>
      <c r="AA2058" t="str">
        <f t="shared" si="362"/>
        <v>April</v>
      </c>
    </row>
    <row r="2059" spans="1:27" ht="45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14" t="s">
        <v>8219</v>
      </c>
      <c r="G2059" t="s">
        <v>8225</v>
      </c>
      <c r="H2059" t="s">
        <v>8247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352"/>
        <v>202.23220000000001</v>
      </c>
      <c r="P2059" s="6">
        <f t="shared" si="353"/>
        <v>45.547792792792798</v>
      </c>
      <c r="Q2059" t="str">
        <f t="shared" si="354"/>
        <v>technology</v>
      </c>
      <c r="R2059" t="str">
        <f t="shared" si="355"/>
        <v>hardware</v>
      </c>
      <c r="S2059" s="28">
        <f t="shared" si="356"/>
        <v>42396.286249999997</v>
      </c>
      <c r="T2059" s="28">
        <f t="shared" si="357"/>
        <v>42426.286249999997</v>
      </c>
      <c r="U2059">
        <f t="shared" si="358"/>
        <v>2016</v>
      </c>
      <c r="V2059" s="15">
        <f t="shared" si="359"/>
        <v>42396</v>
      </c>
      <c r="W2059" s="15">
        <f t="shared" si="360"/>
        <v>42426</v>
      </c>
      <c r="X2059" s="15">
        <v>42396</v>
      </c>
      <c r="Y2059" s="15">
        <v>42426</v>
      </c>
      <c r="Z2059" t="str">
        <f t="shared" si="361"/>
        <v>January</v>
      </c>
      <c r="AA2059" t="str">
        <f t="shared" si="362"/>
        <v>February</v>
      </c>
    </row>
    <row r="2060" spans="1:27" ht="30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14" t="s">
        <v>8219</v>
      </c>
      <c r="G2060" t="s">
        <v>8225</v>
      </c>
      <c r="H2060" t="s">
        <v>8247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352"/>
        <v>168.28125</v>
      </c>
      <c r="P2060" s="6">
        <f t="shared" si="353"/>
        <v>10.507317073170732</v>
      </c>
      <c r="Q2060" t="str">
        <f t="shared" si="354"/>
        <v>technology</v>
      </c>
      <c r="R2060" t="str">
        <f t="shared" si="355"/>
        <v>hardware</v>
      </c>
      <c r="S2060" s="28">
        <f t="shared" si="356"/>
        <v>42026.16238425926</v>
      </c>
      <c r="T2060" s="28">
        <f t="shared" si="357"/>
        <v>42065.624999999993</v>
      </c>
      <c r="U2060">
        <f t="shared" si="358"/>
        <v>2015</v>
      </c>
      <c r="V2060" s="15">
        <f t="shared" si="359"/>
        <v>42026</v>
      </c>
      <c r="W2060" s="15">
        <f t="shared" si="360"/>
        <v>42065</v>
      </c>
      <c r="X2060" s="15">
        <v>42026</v>
      </c>
      <c r="Y2060" s="15">
        <v>42065</v>
      </c>
      <c r="Z2060" t="str">
        <f t="shared" si="361"/>
        <v>January</v>
      </c>
      <c r="AA2060" t="str">
        <f t="shared" si="362"/>
        <v>March</v>
      </c>
    </row>
    <row r="2061" spans="1:27" ht="45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14" t="s">
        <v>8219</v>
      </c>
      <c r="G2061" t="s">
        <v>8224</v>
      </c>
      <c r="H2061" t="s">
        <v>8246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352"/>
        <v>143.45666666666668</v>
      </c>
      <c r="P2061" s="6">
        <f t="shared" si="353"/>
        <v>114.76533333333333</v>
      </c>
      <c r="Q2061" t="str">
        <f t="shared" si="354"/>
        <v>technology</v>
      </c>
      <c r="R2061" t="str">
        <f t="shared" si="355"/>
        <v>hardware</v>
      </c>
      <c r="S2061" s="28">
        <f t="shared" si="356"/>
        <v>42361.394143518519</v>
      </c>
      <c r="T2061" s="28">
        <f t="shared" si="357"/>
        <v>42400.707638888889</v>
      </c>
      <c r="U2061">
        <f t="shared" si="358"/>
        <v>2015</v>
      </c>
      <c r="V2061" s="15">
        <f t="shared" si="359"/>
        <v>42361</v>
      </c>
      <c r="W2061" s="15">
        <f t="shared" si="360"/>
        <v>42400</v>
      </c>
      <c r="X2061" s="15">
        <v>42361</v>
      </c>
      <c r="Y2061" s="15">
        <v>42400</v>
      </c>
      <c r="Z2061" t="str">
        <f t="shared" si="361"/>
        <v>December</v>
      </c>
      <c r="AA2061" t="str">
        <f t="shared" si="362"/>
        <v>January</v>
      </c>
    </row>
    <row r="2062" spans="1:27" ht="45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14" t="s">
        <v>8219</v>
      </c>
      <c r="G2062" t="s">
        <v>8224</v>
      </c>
      <c r="H2062" t="s">
        <v>8246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352"/>
        <v>196.4</v>
      </c>
      <c r="P2062" s="6">
        <f t="shared" si="353"/>
        <v>35.997067448680355</v>
      </c>
      <c r="Q2062" t="str">
        <f t="shared" si="354"/>
        <v>technology</v>
      </c>
      <c r="R2062" t="str">
        <f t="shared" si="355"/>
        <v>hardware</v>
      </c>
      <c r="S2062" s="28">
        <f t="shared" si="356"/>
        <v>41783.434606481482</v>
      </c>
      <c r="T2062" s="28">
        <f t="shared" si="357"/>
        <v>41843.434606481482</v>
      </c>
      <c r="U2062">
        <f t="shared" si="358"/>
        <v>2014</v>
      </c>
      <c r="V2062" s="15">
        <f t="shared" si="359"/>
        <v>41783</v>
      </c>
      <c r="W2062" s="15">
        <f t="shared" si="360"/>
        <v>41843</v>
      </c>
      <c r="X2062" s="15">
        <v>41783</v>
      </c>
      <c r="Y2062" s="15">
        <v>41843</v>
      </c>
      <c r="Z2062" t="str">
        <f t="shared" si="361"/>
        <v>May</v>
      </c>
      <c r="AA2062" t="str">
        <f t="shared" si="362"/>
        <v>July</v>
      </c>
    </row>
    <row r="2063" spans="1:27" ht="45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14" t="s">
        <v>8219</v>
      </c>
      <c r="G2063" t="s">
        <v>8224</v>
      </c>
      <c r="H2063" t="s">
        <v>8246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352"/>
        <v>107.91999999999999</v>
      </c>
      <c r="P2063" s="6">
        <f t="shared" si="353"/>
        <v>154.17142857142858</v>
      </c>
      <c r="Q2063" t="str">
        <f t="shared" si="354"/>
        <v>technology</v>
      </c>
      <c r="R2063" t="str">
        <f t="shared" si="355"/>
        <v>hardware</v>
      </c>
      <c r="S2063" s="28">
        <f t="shared" si="356"/>
        <v>42705.556180555555</v>
      </c>
      <c r="T2063" s="28">
        <f t="shared" si="357"/>
        <v>42735.556180555555</v>
      </c>
      <c r="U2063">
        <f t="shared" si="358"/>
        <v>2016</v>
      </c>
      <c r="V2063" s="15">
        <f t="shared" si="359"/>
        <v>42705</v>
      </c>
      <c r="W2063" s="15">
        <f t="shared" si="360"/>
        <v>42735</v>
      </c>
      <c r="X2063" s="15">
        <v>42705</v>
      </c>
      <c r="Y2063" s="15">
        <v>42735</v>
      </c>
      <c r="Z2063" t="str">
        <f t="shared" si="361"/>
        <v>December</v>
      </c>
      <c r="AA2063" t="str">
        <f t="shared" si="362"/>
        <v>December</v>
      </c>
    </row>
    <row r="2064" spans="1:27" ht="45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14" t="s">
        <v>8219</v>
      </c>
      <c r="G2064" t="s">
        <v>8232</v>
      </c>
      <c r="H2064" t="s">
        <v>8253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352"/>
        <v>114.97699999999999</v>
      </c>
      <c r="P2064" s="6">
        <f t="shared" si="353"/>
        <v>566.38916256157631</v>
      </c>
      <c r="Q2064" t="str">
        <f t="shared" si="354"/>
        <v>technology</v>
      </c>
      <c r="R2064" t="str">
        <f t="shared" si="355"/>
        <v>hardware</v>
      </c>
      <c r="S2064" s="28">
        <f t="shared" si="356"/>
        <v>42423.174745370365</v>
      </c>
      <c r="T2064" s="28">
        <f t="shared" si="357"/>
        <v>42453.1330787037</v>
      </c>
      <c r="U2064">
        <f t="shared" si="358"/>
        <v>2016</v>
      </c>
      <c r="V2064" s="15">
        <f t="shared" si="359"/>
        <v>42423</v>
      </c>
      <c r="W2064" s="15">
        <f t="shared" si="360"/>
        <v>42453</v>
      </c>
      <c r="X2064" s="15">
        <v>42423</v>
      </c>
      <c r="Y2064" s="15">
        <v>42453</v>
      </c>
      <c r="Z2064" t="str">
        <f t="shared" si="361"/>
        <v>February</v>
      </c>
      <c r="AA2064" t="str">
        <f t="shared" si="362"/>
        <v>March</v>
      </c>
    </row>
    <row r="2065" spans="1:27" ht="30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14" t="s">
        <v>8219</v>
      </c>
      <c r="G2065" t="s">
        <v>8236</v>
      </c>
      <c r="H2065" t="s">
        <v>8249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352"/>
        <v>148.04999999999998</v>
      </c>
      <c r="P2065" s="6">
        <f t="shared" si="353"/>
        <v>120.85714285714286</v>
      </c>
      <c r="Q2065" t="str">
        <f t="shared" si="354"/>
        <v>technology</v>
      </c>
      <c r="R2065" t="str">
        <f t="shared" si="355"/>
        <v>hardware</v>
      </c>
      <c r="S2065" s="28">
        <f t="shared" si="356"/>
        <v>42472.524317129624</v>
      </c>
      <c r="T2065" s="28">
        <f t="shared" si="357"/>
        <v>42505.524317129624</v>
      </c>
      <c r="U2065">
        <f t="shared" si="358"/>
        <v>2016</v>
      </c>
      <c r="V2065" s="15">
        <f t="shared" si="359"/>
        <v>42472</v>
      </c>
      <c r="W2065" s="15">
        <f t="shared" si="360"/>
        <v>42505</v>
      </c>
      <c r="X2065" s="15">
        <v>42472</v>
      </c>
      <c r="Y2065" s="15">
        <v>42505</v>
      </c>
      <c r="Z2065" t="str">
        <f t="shared" si="361"/>
        <v>April</v>
      </c>
      <c r="AA2065" t="str">
        <f t="shared" si="362"/>
        <v>May</v>
      </c>
    </row>
    <row r="2066" spans="1:27" ht="45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14" t="s">
        <v>8219</v>
      </c>
      <c r="G2066" t="s">
        <v>8224</v>
      </c>
      <c r="H2066" t="s">
        <v>8246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352"/>
        <v>191.16676082790633</v>
      </c>
      <c r="P2066" s="6">
        <f t="shared" si="353"/>
        <v>86.163845492085343</v>
      </c>
      <c r="Q2066" t="str">
        <f t="shared" si="354"/>
        <v>technology</v>
      </c>
      <c r="R2066" t="str">
        <f t="shared" si="355"/>
        <v>hardware</v>
      </c>
      <c r="S2066" s="28">
        <f t="shared" si="356"/>
        <v>41389.1565162037</v>
      </c>
      <c r="T2066" s="28">
        <f t="shared" si="357"/>
        <v>41425.291666666664</v>
      </c>
      <c r="U2066">
        <f t="shared" si="358"/>
        <v>2013</v>
      </c>
      <c r="V2066" s="15">
        <f t="shared" si="359"/>
        <v>41389</v>
      </c>
      <c r="W2066" s="15">
        <f t="shared" si="360"/>
        <v>41425</v>
      </c>
      <c r="X2066" s="15">
        <v>41389</v>
      </c>
      <c r="Y2066" s="15">
        <v>41425</v>
      </c>
      <c r="Z2066" t="str">
        <f t="shared" si="361"/>
        <v>April</v>
      </c>
      <c r="AA2066" t="str">
        <f t="shared" si="362"/>
        <v>May</v>
      </c>
    </row>
    <row r="2067" spans="1:27" ht="45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14" t="s">
        <v>8219</v>
      </c>
      <c r="G2067" t="s">
        <v>8225</v>
      </c>
      <c r="H2067" t="s">
        <v>8247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352"/>
        <v>199.215125</v>
      </c>
      <c r="P2067" s="6">
        <f t="shared" si="353"/>
        <v>51.212114395886893</v>
      </c>
      <c r="Q2067" t="str">
        <f t="shared" si="354"/>
        <v>technology</v>
      </c>
      <c r="R2067" t="str">
        <f t="shared" si="355"/>
        <v>hardware</v>
      </c>
      <c r="S2067" s="28">
        <f t="shared" si="356"/>
        <v>41603.125335648147</v>
      </c>
      <c r="T2067" s="28">
        <f t="shared" si="357"/>
        <v>41633.125335648147</v>
      </c>
      <c r="U2067">
        <f t="shared" si="358"/>
        <v>2013</v>
      </c>
      <c r="V2067" s="15">
        <f t="shared" si="359"/>
        <v>41603</v>
      </c>
      <c r="W2067" s="15">
        <f t="shared" si="360"/>
        <v>41633</v>
      </c>
      <c r="X2067" s="15">
        <v>41603</v>
      </c>
      <c r="Y2067" s="15">
        <v>41633</v>
      </c>
      <c r="Z2067" t="str">
        <f t="shared" si="361"/>
        <v>November</v>
      </c>
      <c r="AA2067" t="str">
        <f t="shared" si="362"/>
        <v>December</v>
      </c>
    </row>
    <row r="2068" spans="1:27" ht="45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14" t="s">
        <v>8219</v>
      </c>
      <c r="G2068" t="s">
        <v>8224</v>
      </c>
      <c r="H2068" t="s">
        <v>8246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352"/>
        <v>218.6</v>
      </c>
      <c r="P2068" s="6">
        <f t="shared" si="353"/>
        <v>67.261538461538464</v>
      </c>
      <c r="Q2068" t="str">
        <f t="shared" si="354"/>
        <v>technology</v>
      </c>
      <c r="R2068" t="str">
        <f t="shared" si="355"/>
        <v>hardware</v>
      </c>
      <c r="S2068" s="28">
        <f t="shared" si="356"/>
        <v>41844.563460648147</v>
      </c>
      <c r="T2068" s="28">
        <f t="shared" si="357"/>
        <v>41874.563460648147</v>
      </c>
      <c r="U2068">
        <f t="shared" si="358"/>
        <v>2014</v>
      </c>
      <c r="V2068" s="15">
        <f t="shared" si="359"/>
        <v>41844</v>
      </c>
      <c r="W2068" s="15">
        <f t="shared" si="360"/>
        <v>41874</v>
      </c>
      <c r="X2068" s="15">
        <v>41844</v>
      </c>
      <c r="Y2068" s="15">
        <v>41874</v>
      </c>
      <c r="Z2068" t="str">
        <f t="shared" si="361"/>
        <v>July</v>
      </c>
      <c r="AA2068" t="str">
        <f t="shared" si="362"/>
        <v>August</v>
      </c>
    </row>
    <row r="2069" spans="1:27" ht="45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14" t="s">
        <v>8219</v>
      </c>
      <c r="G2069" t="s">
        <v>8225</v>
      </c>
      <c r="H2069" t="s">
        <v>8247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352"/>
        <v>126.86868686868686</v>
      </c>
      <c r="P2069" s="6">
        <f t="shared" si="353"/>
        <v>62.8</v>
      </c>
      <c r="Q2069" t="str">
        <f t="shared" si="354"/>
        <v>technology</v>
      </c>
      <c r="R2069" t="str">
        <f t="shared" si="355"/>
        <v>hardware</v>
      </c>
      <c r="S2069" s="28">
        <f t="shared" si="356"/>
        <v>42115.645555555551</v>
      </c>
      <c r="T2069" s="28">
        <f t="shared" si="357"/>
        <v>42148.645555555551</v>
      </c>
      <c r="U2069">
        <f t="shared" si="358"/>
        <v>2015</v>
      </c>
      <c r="V2069" s="15">
        <f t="shared" si="359"/>
        <v>42115</v>
      </c>
      <c r="W2069" s="15">
        <f t="shared" si="360"/>
        <v>42148</v>
      </c>
      <c r="X2069" s="15">
        <v>42115</v>
      </c>
      <c r="Y2069" s="15">
        <v>42148</v>
      </c>
      <c r="Z2069" t="str">
        <f t="shared" si="361"/>
        <v>April</v>
      </c>
      <c r="AA2069" t="str">
        <f t="shared" si="362"/>
        <v>May</v>
      </c>
    </row>
    <row r="2070" spans="1:27" ht="45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14" t="s">
        <v>8219</v>
      </c>
      <c r="G2070" t="s">
        <v>8224</v>
      </c>
      <c r="H2070" t="s">
        <v>8246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352"/>
        <v>105.22388000000001</v>
      </c>
      <c r="P2070" s="6">
        <f t="shared" si="353"/>
        <v>346.13118421052633</v>
      </c>
      <c r="Q2070" t="str">
        <f t="shared" si="354"/>
        <v>technology</v>
      </c>
      <c r="R2070" t="str">
        <f t="shared" si="355"/>
        <v>hardware</v>
      </c>
      <c r="S2070" s="28">
        <f t="shared" si="356"/>
        <v>42633.633275462962</v>
      </c>
      <c r="T2070" s="28">
        <f t="shared" si="357"/>
        <v>42663.633275462962</v>
      </c>
      <c r="U2070">
        <f t="shared" si="358"/>
        <v>2016</v>
      </c>
      <c r="V2070" s="15">
        <f t="shared" si="359"/>
        <v>42633</v>
      </c>
      <c r="W2070" s="15">
        <f t="shared" si="360"/>
        <v>42663</v>
      </c>
      <c r="X2070" s="15">
        <v>42633</v>
      </c>
      <c r="Y2070" s="15">
        <v>42663</v>
      </c>
      <c r="Z2070" t="str">
        <f t="shared" si="361"/>
        <v>September</v>
      </c>
      <c r="AA2070" t="str">
        <f t="shared" si="362"/>
        <v>October</v>
      </c>
    </row>
    <row r="2071" spans="1:27" ht="45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14" t="s">
        <v>8219</v>
      </c>
      <c r="G2071" t="s">
        <v>8224</v>
      </c>
      <c r="H2071" t="s">
        <v>8246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352"/>
        <v>128.40666000000002</v>
      </c>
      <c r="P2071" s="6">
        <f t="shared" si="353"/>
        <v>244.11912547528519</v>
      </c>
      <c r="Q2071" t="str">
        <f t="shared" si="354"/>
        <v>technology</v>
      </c>
      <c r="R2071" t="str">
        <f t="shared" si="355"/>
        <v>hardware</v>
      </c>
      <c r="S2071" s="28">
        <f t="shared" si="356"/>
        <v>42340.763784722221</v>
      </c>
      <c r="T2071" s="28">
        <f t="shared" si="357"/>
        <v>42371.763784722221</v>
      </c>
      <c r="U2071">
        <f t="shared" si="358"/>
        <v>2015</v>
      </c>
      <c r="V2071" s="15">
        <f t="shared" si="359"/>
        <v>42340</v>
      </c>
      <c r="W2071" s="15">
        <f t="shared" si="360"/>
        <v>42371</v>
      </c>
      <c r="X2071" s="15">
        <v>42340</v>
      </c>
      <c r="Y2071" s="15">
        <v>42371</v>
      </c>
      <c r="Z2071" t="str">
        <f t="shared" si="361"/>
        <v>December</v>
      </c>
      <c r="AA2071" t="str">
        <f t="shared" si="362"/>
        <v>January</v>
      </c>
    </row>
    <row r="2072" spans="1:27" ht="45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14" t="s">
        <v>8219</v>
      </c>
      <c r="G2072" t="s">
        <v>8236</v>
      </c>
      <c r="H2072" t="s">
        <v>8249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352"/>
        <v>317.3272</v>
      </c>
      <c r="P2072" s="6">
        <f t="shared" si="353"/>
        <v>259.25424836601309</v>
      </c>
      <c r="Q2072" t="str">
        <f t="shared" si="354"/>
        <v>technology</v>
      </c>
      <c r="R2072" t="str">
        <f t="shared" si="355"/>
        <v>hardware</v>
      </c>
      <c r="S2072" s="28">
        <f t="shared" si="356"/>
        <v>42519.448182870365</v>
      </c>
      <c r="T2072" s="28">
        <f t="shared" si="357"/>
        <v>42549.448182870365</v>
      </c>
      <c r="U2072">
        <f t="shared" si="358"/>
        <v>2016</v>
      </c>
      <c r="V2072" s="15">
        <f t="shared" si="359"/>
        <v>42519</v>
      </c>
      <c r="W2072" s="15">
        <f t="shared" si="360"/>
        <v>42549</v>
      </c>
      <c r="X2072" s="15">
        <v>42519</v>
      </c>
      <c r="Y2072" s="15">
        <v>42549</v>
      </c>
      <c r="Z2072" t="str">
        <f t="shared" si="361"/>
        <v>May</v>
      </c>
      <c r="AA2072" t="str">
        <f t="shared" si="362"/>
        <v>June</v>
      </c>
    </row>
    <row r="2073" spans="1:27" ht="45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14" t="s">
        <v>8219</v>
      </c>
      <c r="G2073" t="s">
        <v>8224</v>
      </c>
      <c r="H2073" t="s">
        <v>8246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352"/>
        <v>280.73</v>
      </c>
      <c r="P2073" s="6">
        <f t="shared" si="353"/>
        <v>201.96402877697841</v>
      </c>
      <c r="Q2073" t="str">
        <f t="shared" si="354"/>
        <v>technology</v>
      </c>
      <c r="R2073" t="str">
        <f t="shared" si="355"/>
        <v>hardware</v>
      </c>
      <c r="S2073" s="28">
        <f t="shared" si="356"/>
        <v>42600.070416666662</v>
      </c>
      <c r="T2073" s="28">
        <f t="shared" si="357"/>
        <v>42645.070416666662</v>
      </c>
      <c r="U2073">
        <f t="shared" si="358"/>
        <v>2016</v>
      </c>
      <c r="V2073" s="15">
        <f t="shared" si="359"/>
        <v>42600</v>
      </c>
      <c r="W2073" s="15">
        <f t="shared" si="360"/>
        <v>42645</v>
      </c>
      <c r="X2073" s="15">
        <v>42600</v>
      </c>
      <c r="Y2073" s="15">
        <v>42645</v>
      </c>
      <c r="Z2073" t="str">
        <f t="shared" si="361"/>
        <v>August</v>
      </c>
      <c r="AA2073" t="str">
        <f t="shared" si="362"/>
        <v>October</v>
      </c>
    </row>
    <row r="2074" spans="1:27" ht="45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14" t="s">
        <v>8219</v>
      </c>
      <c r="G2074" t="s">
        <v>8224</v>
      </c>
      <c r="H2074" t="s">
        <v>8246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352"/>
        <v>110.73146853146854</v>
      </c>
      <c r="P2074" s="6">
        <f t="shared" si="353"/>
        <v>226.20857142857142</v>
      </c>
      <c r="Q2074" t="str">
        <f t="shared" si="354"/>
        <v>technology</v>
      </c>
      <c r="R2074" t="str">
        <f t="shared" si="355"/>
        <v>hardware</v>
      </c>
      <c r="S2074" s="28">
        <f t="shared" si="356"/>
        <v>42467.373055555552</v>
      </c>
      <c r="T2074" s="28">
        <f t="shared" si="357"/>
        <v>42497.373055555552</v>
      </c>
      <c r="U2074">
        <f t="shared" si="358"/>
        <v>2016</v>
      </c>
      <c r="V2074" s="15">
        <f t="shared" si="359"/>
        <v>42467</v>
      </c>
      <c r="W2074" s="15">
        <f t="shared" si="360"/>
        <v>42497</v>
      </c>
      <c r="X2074" s="15">
        <v>42467</v>
      </c>
      <c r="Y2074" s="15">
        <v>42497</v>
      </c>
      <c r="Z2074" t="str">
        <f t="shared" si="361"/>
        <v>April</v>
      </c>
      <c r="AA2074" t="str">
        <f t="shared" si="362"/>
        <v>May</v>
      </c>
    </row>
    <row r="2075" spans="1:27" ht="45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14" t="s">
        <v>8219</v>
      </c>
      <c r="G2075" t="s">
        <v>8224</v>
      </c>
      <c r="H2075" t="s">
        <v>8246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352"/>
        <v>152.60429999999999</v>
      </c>
      <c r="P2075" s="6">
        <f t="shared" si="353"/>
        <v>324.69</v>
      </c>
      <c r="Q2075" t="str">
        <f t="shared" si="354"/>
        <v>technology</v>
      </c>
      <c r="R2075" t="str">
        <f t="shared" si="355"/>
        <v>hardware</v>
      </c>
      <c r="S2075" s="28">
        <f t="shared" si="356"/>
        <v>42087.459699074076</v>
      </c>
      <c r="T2075" s="28">
        <f t="shared" si="357"/>
        <v>42132.459699074076</v>
      </c>
      <c r="U2075">
        <f t="shared" si="358"/>
        <v>2015</v>
      </c>
      <c r="V2075" s="15">
        <f t="shared" si="359"/>
        <v>42087</v>
      </c>
      <c r="W2075" s="15">
        <f t="shared" si="360"/>
        <v>42132</v>
      </c>
      <c r="X2075" s="15">
        <v>42087</v>
      </c>
      <c r="Y2075" s="15">
        <v>42132</v>
      </c>
      <c r="Z2075" t="str">
        <f t="shared" si="361"/>
        <v>March</v>
      </c>
      <c r="AA2075" t="str">
        <f t="shared" si="362"/>
        <v>May</v>
      </c>
    </row>
    <row r="2076" spans="1:27" ht="30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14" t="s">
        <v>8219</v>
      </c>
      <c r="G2076" t="s">
        <v>8224</v>
      </c>
      <c r="H2076" t="s">
        <v>8246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352"/>
        <v>102.49999999999999</v>
      </c>
      <c r="P2076" s="6">
        <f t="shared" si="353"/>
        <v>205</v>
      </c>
      <c r="Q2076" t="str">
        <f t="shared" si="354"/>
        <v>technology</v>
      </c>
      <c r="R2076" t="str">
        <f t="shared" si="355"/>
        <v>hardware</v>
      </c>
      <c r="S2076" s="28">
        <f t="shared" si="356"/>
        <v>42466.617847222216</v>
      </c>
      <c r="T2076" s="28">
        <f t="shared" si="357"/>
        <v>42496.617847222216</v>
      </c>
      <c r="U2076">
        <f t="shared" si="358"/>
        <v>2016</v>
      </c>
      <c r="V2076" s="15">
        <f t="shared" si="359"/>
        <v>42466</v>
      </c>
      <c r="W2076" s="15">
        <f t="shared" si="360"/>
        <v>42496</v>
      </c>
      <c r="X2076" s="15">
        <v>42466</v>
      </c>
      <c r="Y2076" s="15">
        <v>42496</v>
      </c>
      <c r="Z2076" t="str">
        <f t="shared" si="361"/>
        <v>April</v>
      </c>
      <c r="AA2076" t="str">
        <f t="shared" si="362"/>
        <v>May</v>
      </c>
    </row>
    <row r="2077" spans="1:27" ht="45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14" t="s">
        <v>8219</v>
      </c>
      <c r="G2077" t="s">
        <v>8224</v>
      </c>
      <c r="H2077" t="s">
        <v>8246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352"/>
        <v>1678.3738373837384</v>
      </c>
      <c r="P2077" s="6">
        <f t="shared" si="353"/>
        <v>20.465926829268295</v>
      </c>
      <c r="Q2077" t="str">
        <f t="shared" si="354"/>
        <v>technology</v>
      </c>
      <c r="R2077" t="str">
        <f t="shared" si="355"/>
        <v>hardware</v>
      </c>
      <c r="S2077" s="28">
        <f t="shared" si="356"/>
        <v>41450.473240740735</v>
      </c>
      <c r="T2077" s="28">
        <f t="shared" si="357"/>
        <v>41480.473240740735</v>
      </c>
      <c r="U2077">
        <f t="shared" si="358"/>
        <v>2013</v>
      </c>
      <c r="V2077" s="15">
        <f t="shared" si="359"/>
        <v>41450</v>
      </c>
      <c r="W2077" s="15">
        <f t="shared" si="360"/>
        <v>41480</v>
      </c>
      <c r="X2077" s="15">
        <v>41450</v>
      </c>
      <c r="Y2077" s="15">
        <v>41480</v>
      </c>
      <c r="Z2077" t="str">
        <f t="shared" si="361"/>
        <v>June</v>
      </c>
      <c r="AA2077" t="str">
        <f t="shared" si="362"/>
        <v>July</v>
      </c>
    </row>
    <row r="2078" spans="1:27" ht="30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14" t="s">
        <v>8219</v>
      </c>
      <c r="G2078" t="s">
        <v>8225</v>
      </c>
      <c r="H2078" t="s">
        <v>8247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352"/>
        <v>543.349156424581</v>
      </c>
      <c r="P2078" s="6">
        <f t="shared" si="353"/>
        <v>116.35303146309367</v>
      </c>
      <c r="Q2078" t="str">
        <f t="shared" si="354"/>
        <v>technology</v>
      </c>
      <c r="R2078" t="str">
        <f t="shared" si="355"/>
        <v>hardware</v>
      </c>
      <c r="S2078" s="28">
        <f t="shared" si="356"/>
        <v>41803.672326388885</v>
      </c>
      <c r="T2078" s="28">
        <f t="shared" si="357"/>
        <v>41843.672326388885</v>
      </c>
      <c r="U2078">
        <f t="shared" si="358"/>
        <v>2014</v>
      </c>
      <c r="V2078" s="15">
        <f t="shared" si="359"/>
        <v>41803</v>
      </c>
      <c r="W2078" s="15">
        <f t="shared" si="360"/>
        <v>41843</v>
      </c>
      <c r="X2078" s="15">
        <v>41803</v>
      </c>
      <c r="Y2078" s="15">
        <v>41843</v>
      </c>
      <c r="Z2078" t="str">
        <f t="shared" si="361"/>
        <v>June</v>
      </c>
      <c r="AA2078" t="str">
        <f t="shared" si="362"/>
        <v>July</v>
      </c>
    </row>
    <row r="2079" spans="1:27" ht="45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14" t="s">
        <v>8219</v>
      </c>
      <c r="G2079" t="s">
        <v>8224</v>
      </c>
      <c r="H2079" t="s">
        <v>8246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352"/>
        <v>115.50800000000001</v>
      </c>
      <c r="P2079" s="6">
        <f t="shared" si="353"/>
        <v>307.20212765957444</v>
      </c>
      <c r="Q2079" t="str">
        <f t="shared" si="354"/>
        <v>technology</v>
      </c>
      <c r="R2079" t="str">
        <f t="shared" si="355"/>
        <v>hardware</v>
      </c>
      <c r="S2079" s="28">
        <f t="shared" si="356"/>
        <v>42102.83421296296</v>
      </c>
      <c r="T2079" s="28">
        <f t="shared" si="357"/>
        <v>42160.666666666664</v>
      </c>
      <c r="U2079">
        <f t="shared" si="358"/>
        <v>2015</v>
      </c>
      <c r="V2079" s="15">
        <f t="shared" si="359"/>
        <v>42102</v>
      </c>
      <c r="W2079" s="15">
        <f t="shared" si="360"/>
        <v>42160</v>
      </c>
      <c r="X2079" s="15">
        <v>42102</v>
      </c>
      <c r="Y2079" s="15">
        <v>42160</v>
      </c>
      <c r="Z2079" t="str">
        <f t="shared" si="361"/>
        <v>April</v>
      </c>
      <c r="AA2079" t="str">
        <f t="shared" si="362"/>
        <v>June</v>
      </c>
    </row>
    <row r="2080" spans="1:27" ht="45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14" t="s">
        <v>8219</v>
      </c>
      <c r="G2080" t="s">
        <v>8227</v>
      </c>
      <c r="H2080" t="s">
        <v>8249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352"/>
        <v>131.20499999999998</v>
      </c>
      <c r="P2080" s="6">
        <f t="shared" si="353"/>
        <v>546.6875</v>
      </c>
      <c r="Q2080" t="str">
        <f t="shared" si="354"/>
        <v>technology</v>
      </c>
      <c r="R2080" t="str">
        <f t="shared" si="355"/>
        <v>hardware</v>
      </c>
      <c r="S2080" s="28">
        <f t="shared" si="356"/>
        <v>42692.563159722216</v>
      </c>
      <c r="T2080" s="28">
        <f t="shared" si="357"/>
        <v>42722.563159722216</v>
      </c>
      <c r="U2080">
        <f t="shared" si="358"/>
        <v>2016</v>
      </c>
      <c r="V2080" s="15">
        <f t="shared" si="359"/>
        <v>42692</v>
      </c>
      <c r="W2080" s="15">
        <f t="shared" si="360"/>
        <v>42722</v>
      </c>
      <c r="X2080" s="15">
        <v>42692</v>
      </c>
      <c r="Y2080" s="15">
        <v>42722</v>
      </c>
      <c r="Z2080" t="str">
        <f t="shared" si="361"/>
        <v>November</v>
      </c>
      <c r="AA2080" t="str">
        <f t="shared" si="362"/>
        <v>December</v>
      </c>
    </row>
    <row r="2081" spans="1:27" ht="45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14" t="s">
        <v>8219</v>
      </c>
      <c r="G2081" t="s">
        <v>8225</v>
      </c>
      <c r="H2081" t="s">
        <v>8247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352"/>
        <v>288.17</v>
      </c>
      <c r="P2081" s="6">
        <f t="shared" si="353"/>
        <v>47.474464579901152</v>
      </c>
      <c r="Q2081" t="str">
        <f t="shared" si="354"/>
        <v>technology</v>
      </c>
      <c r="R2081" t="str">
        <f t="shared" si="355"/>
        <v>hardware</v>
      </c>
      <c r="S2081" s="28">
        <f t="shared" si="356"/>
        <v>42150.502233796295</v>
      </c>
      <c r="T2081" s="28">
        <f t="shared" si="357"/>
        <v>42180.583333333336</v>
      </c>
      <c r="U2081">
        <f t="shared" si="358"/>
        <v>2015</v>
      </c>
      <c r="V2081" s="15">
        <f t="shared" si="359"/>
        <v>42150</v>
      </c>
      <c r="W2081" s="15">
        <f t="shared" si="360"/>
        <v>42180</v>
      </c>
      <c r="X2081" s="15">
        <v>42150</v>
      </c>
      <c r="Y2081" s="15">
        <v>42180</v>
      </c>
      <c r="Z2081" t="str">
        <f t="shared" si="361"/>
        <v>May</v>
      </c>
      <c r="AA2081" t="str">
        <f t="shared" si="362"/>
        <v>June</v>
      </c>
    </row>
    <row r="2082" spans="1:27" ht="45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14" t="s">
        <v>8219</v>
      </c>
      <c r="G2082" t="s">
        <v>8224</v>
      </c>
      <c r="H2082" t="s">
        <v>8246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352"/>
        <v>507.8</v>
      </c>
      <c r="P2082" s="6">
        <f t="shared" si="353"/>
        <v>101.56</v>
      </c>
      <c r="Q2082" t="str">
        <f t="shared" si="354"/>
        <v>technology</v>
      </c>
      <c r="R2082" t="str">
        <f t="shared" si="355"/>
        <v>hardware</v>
      </c>
      <c r="S2082" s="28">
        <f t="shared" si="356"/>
        <v>42289.748842592591</v>
      </c>
      <c r="T2082" s="28">
        <f t="shared" si="357"/>
        <v>42319.790509259255</v>
      </c>
      <c r="U2082">
        <f t="shared" si="358"/>
        <v>2015</v>
      </c>
      <c r="V2082" s="15">
        <f t="shared" si="359"/>
        <v>42289</v>
      </c>
      <c r="W2082" s="15">
        <f t="shared" si="360"/>
        <v>42319</v>
      </c>
      <c r="X2082" s="15">
        <v>42289</v>
      </c>
      <c r="Y2082" s="15">
        <v>42319</v>
      </c>
      <c r="Z2082" t="str">
        <f t="shared" si="361"/>
        <v>October</v>
      </c>
      <c r="AA2082" t="str">
        <f t="shared" si="362"/>
        <v>November</v>
      </c>
    </row>
    <row r="2083" spans="1:27" ht="45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14" t="s">
        <v>8219</v>
      </c>
      <c r="G2083" t="s">
        <v>8224</v>
      </c>
      <c r="H2083" t="s">
        <v>8246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352"/>
        <v>114.57142857142857</v>
      </c>
      <c r="P2083" s="6">
        <f t="shared" si="353"/>
        <v>72.909090909090907</v>
      </c>
      <c r="Q2083" t="str">
        <f t="shared" si="354"/>
        <v>music</v>
      </c>
      <c r="R2083" t="str">
        <f t="shared" si="355"/>
        <v>indie rock</v>
      </c>
      <c r="S2083" s="28">
        <f t="shared" si="356"/>
        <v>41003.948553240734</v>
      </c>
      <c r="T2083" s="28">
        <f t="shared" si="357"/>
        <v>41044.999305555553</v>
      </c>
      <c r="U2083">
        <f t="shared" si="358"/>
        <v>2012</v>
      </c>
      <c r="V2083" s="15">
        <f t="shared" si="359"/>
        <v>41003</v>
      </c>
      <c r="W2083" s="15">
        <f t="shared" si="360"/>
        <v>41044</v>
      </c>
      <c r="X2083" s="15">
        <v>41003</v>
      </c>
      <c r="Y2083" s="15">
        <v>41044</v>
      </c>
      <c r="Z2083" t="str">
        <f t="shared" si="361"/>
        <v>April</v>
      </c>
      <c r="AA2083" t="str">
        <f t="shared" si="362"/>
        <v>May</v>
      </c>
    </row>
    <row r="2084" spans="1:27" ht="45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14" t="s">
        <v>8219</v>
      </c>
      <c r="G2084" t="s">
        <v>8224</v>
      </c>
      <c r="H2084" t="s">
        <v>8246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352"/>
        <v>110.73333333333333</v>
      </c>
      <c r="P2084" s="6">
        <f t="shared" si="353"/>
        <v>43.710526315789473</v>
      </c>
      <c r="Q2084" t="str">
        <f t="shared" si="354"/>
        <v>music</v>
      </c>
      <c r="R2084" t="str">
        <f t="shared" si="355"/>
        <v>indie rock</v>
      </c>
      <c r="S2084" s="28">
        <f t="shared" si="356"/>
        <v>40810.911990740737</v>
      </c>
      <c r="T2084" s="28">
        <f t="shared" si="357"/>
        <v>40870.953657407408</v>
      </c>
      <c r="U2084">
        <f t="shared" si="358"/>
        <v>2011</v>
      </c>
      <c r="V2084" s="15">
        <f t="shared" si="359"/>
        <v>40810</v>
      </c>
      <c r="W2084" s="15">
        <f t="shared" si="360"/>
        <v>40870</v>
      </c>
      <c r="X2084" s="15">
        <v>40810</v>
      </c>
      <c r="Y2084" s="15">
        <v>40870</v>
      </c>
      <c r="Z2084" t="str">
        <f t="shared" si="361"/>
        <v>September</v>
      </c>
      <c r="AA2084" t="str">
        <f t="shared" si="362"/>
        <v>November</v>
      </c>
    </row>
    <row r="2085" spans="1:27" ht="45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14" t="s">
        <v>8219</v>
      </c>
      <c r="G2085" t="s">
        <v>8224</v>
      </c>
      <c r="H2085" t="s">
        <v>8246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352"/>
        <v>113.33333333333333</v>
      </c>
      <c r="P2085" s="6">
        <f t="shared" si="353"/>
        <v>34</v>
      </c>
      <c r="Q2085" t="str">
        <f t="shared" si="354"/>
        <v>music</v>
      </c>
      <c r="R2085" t="str">
        <f t="shared" si="355"/>
        <v>indie rock</v>
      </c>
      <c r="S2085" s="28">
        <f t="shared" si="356"/>
        <v>41034.513831018514</v>
      </c>
      <c r="T2085" s="28">
        <f t="shared" si="357"/>
        <v>41064.513831018514</v>
      </c>
      <c r="U2085">
        <f t="shared" si="358"/>
        <v>2012</v>
      </c>
      <c r="V2085" s="15">
        <f t="shared" si="359"/>
        <v>41034</v>
      </c>
      <c r="W2085" s="15">
        <f t="shared" si="360"/>
        <v>41064</v>
      </c>
      <c r="X2085" s="15">
        <v>41034</v>
      </c>
      <c r="Y2085" s="15">
        <v>41064</v>
      </c>
      <c r="Z2085" t="str">
        <f t="shared" si="361"/>
        <v>May</v>
      </c>
      <c r="AA2085" t="str">
        <f t="shared" si="362"/>
        <v>June</v>
      </c>
    </row>
    <row r="2086" spans="1:27" ht="45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14" t="s">
        <v>8219</v>
      </c>
      <c r="G2086" t="s">
        <v>8224</v>
      </c>
      <c r="H2086" t="s">
        <v>8246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352"/>
        <v>108.33333333333333</v>
      </c>
      <c r="P2086" s="6">
        <f t="shared" si="353"/>
        <v>70.652173913043484</v>
      </c>
      <c r="Q2086" t="str">
        <f t="shared" si="354"/>
        <v>music</v>
      </c>
      <c r="R2086" t="str">
        <f t="shared" si="355"/>
        <v>indie rock</v>
      </c>
      <c r="S2086" s="28">
        <f t="shared" si="356"/>
        <v>41731.624791666662</v>
      </c>
      <c r="T2086" s="28">
        <f t="shared" si="357"/>
        <v>41763.082638888889</v>
      </c>
      <c r="U2086">
        <f t="shared" si="358"/>
        <v>2014</v>
      </c>
      <c r="V2086" s="15">
        <f t="shared" si="359"/>
        <v>41731</v>
      </c>
      <c r="W2086" s="15">
        <f t="shared" si="360"/>
        <v>41763</v>
      </c>
      <c r="X2086" s="15">
        <v>41731</v>
      </c>
      <c r="Y2086" s="15">
        <v>41763</v>
      </c>
      <c r="Z2086" t="str">
        <f t="shared" si="361"/>
        <v>April</v>
      </c>
      <c r="AA2086" t="str">
        <f t="shared" si="362"/>
        <v>May</v>
      </c>
    </row>
    <row r="2087" spans="1:27" ht="45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14" t="s">
        <v>8219</v>
      </c>
      <c r="G2087" t="s">
        <v>8224</v>
      </c>
      <c r="H2087" t="s">
        <v>8246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352"/>
        <v>123.53333333333335</v>
      </c>
      <c r="P2087" s="6">
        <f t="shared" si="353"/>
        <v>89.301204819277103</v>
      </c>
      <c r="Q2087" t="str">
        <f t="shared" si="354"/>
        <v>music</v>
      </c>
      <c r="R2087" t="str">
        <f t="shared" si="355"/>
        <v>indie rock</v>
      </c>
      <c r="S2087" s="28">
        <f t="shared" si="356"/>
        <v>41075.627164351848</v>
      </c>
      <c r="T2087" s="28">
        <f t="shared" si="357"/>
        <v>41105.627164351848</v>
      </c>
      <c r="U2087">
        <f t="shared" si="358"/>
        <v>2012</v>
      </c>
      <c r="V2087" s="15">
        <f t="shared" si="359"/>
        <v>41075</v>
      </c>
      <c r="W2087" s="15">
        <f t="shared" si="360"/>
        <v>41105</v>
      </c>
      <c r="X2087" s="15">
        <v>41075</v>
      </c>
      <c r="Y2087" s="15">
        <v>41105</v>
      </c>
      <c r="Z2087" t="str">
        <f t="shared" si="361"/>
        <v>June</v>
      </c>
      <c r="AA2087" t="str">
        <f t="shared" si="362"/>
        <v>July</v>
      </c>
    </row>
    <row r="2088" spans="1:27" ht="45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14" t="s">
        <v>8219</v>
      </c>
      <c r="G2088" t="s">
        <v>8224</v>
      </c>
      <c r="H2088" t="s">
        <v>8246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352"/>
        <v>100.69999999999999</v>
      </c>
      <c r="P2088" s="6">
        <f t="shared" si="353"/>
        <v>115.08571428571429</v>
      </c>
      <c r="Q2088" t="str">
        <f t="shared" si="354"/>
        <v>music</v>
      </c>
      <c r="R2088" t="str">
        <f t="shared" si="355"/>
        <v>indie rock</v>
      </c>
      <c r="S2088" s="28">
        <f t="shared" si="356"/>
        <v>40860.462175925924</v>
      </c>
      <c r="T2088" s="28">
        <f t="shared" si="357"/>
        <v>40890.999305555553</v>
      </c>
      <c r="U2088">
        <f t="shared" si="358"/>
        <v>2011</v>
      </c>
      <c r="V2088" s="15">
        <f t="shared" si="359"/>
        <v>40860</v>
      </c>
      <c r="W2088" s="15">
        <f t="shared" si="360"/>
        <v>40890</v>
      </c>
      <c r="X2088" s="15">
        <v>40860</v>
      </c>
      <c r="Y2088" s="15">
        <v>40890</v>
      </c>
      <c r="Z2088" t="str">
        <f t="shared" si="361"/>
        <v>November</v>
      </c>
      <c r="AA2088" t="str">
        <f t="shared" si="362"/>
        <v>December</v>
      </c>
    </row>
    <row r="2089" spans="1:27" ht="45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14" t="s">
        <v>8219</v>
      </c>
      <c r="G2089" t="s">
        <v>8224</v>
      </c>
      <c r="H2089" t="s">
        <v>8246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352"/>
        <v>103.53333333333335</v>
      </c>
      <c r="P2089" s="6">
        <f t="shared" si="353"/>
        <v>62.12</v>
      </c>
      <c r="Q2089" t="str">
        <f t="shared" si="354"/>
        <v>music</v>
      </c>
      <c r="R2089" t="str">
        <f t="shared" si="355"/>
        <v>indie rock</v>
      </c>
      <c r="S2089" s="28">
        <f t="shared" si="356"/>
        <v>40763.996041666665</v>
      </c>
      <c r="T2089" s="28">
        <f t="shared" si="357"/>
        <v>40793.996041666665</v>
      </c>
      <c r="U2089">
        <f t="shared" si="358"/>
        <v>2011</v>
      </c>
      <c r="V2089" s="15">
        <f t="shared" si="359"/>
        <v>40763</v>
      </c>
      <c r="W2089" s="15">
        <f t="shared" si="360"/>
        <v>40793</v>
      </c>
      <c r="X2089" s="15">
        <v>40763</v>
      </c>
      <c r="Y2089" s="15">
        <v>40793</v>
      </c>
      <c r="Z2089" t="str">
        <f t="shared" si="361"/>
        <v>August</v>
      </c>
      <c r="AA2089" t="str">
        <f t="shared" si="362"/>
        <v>September</v>
      </c>
    </row>
    <row r="2090" spans="1:27" ht="45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14" t="s">
        <v>8219</v>
      </c>
      <c r="G2090" t="s">
        <v>8224</v>
      </c>
      <c r="H2090" t="s">
        <v>8246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352"/>
        <v>115.51066666666668</v>
      </c>
      <c r="P2090" s="6">
        <f t="shared" si="353"/>
        <v>46.204266666666669</v>
      </c>
      <c r="Q2090" t="str">
        <f t="shared" si="354"/>
        <v>music</v>
      </c>
      <c r="R2090" t="str">
        <f t="shared" si="355"/>
        <v>indie rock</v>
      </c>
      <c r="S2090" s="28">
        <f t="shared" si="356"/>
        <v>40395.506388888891</v>
      </c>
      <c r="T2090" s="28">
        <f t="shared" si="357"/>
        <v>40431.957638888889</v>
      </c>
      <c r="U2090">
        <f t="shared" si="358"/>
        <v>2010</v>
      </c>
      <c r="V2090" s="15">
        <f t="shared" si="359"/>
        <v>40395</v>
      </c>
      <c r="W2090" s="15">
        <f t="shared" si="360"/>
        <v>40431</v>
      </c>
      <c r="X2090" s="15">
        <v>40395</v>
      </c>
      <c r="Y2090" s="15">
        <v>40431</v>
      </c>
      <c r="Z2090" t="str">
        <f t="shared" si="361"/>
        <v>August</v>
      </c>
      <c r="AA2090" t="str">
        <f t="shared" si="362"/>
        <v>September</v>
      </c>
    </row>
    <row r="2091" spans="1:27" ht="30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14" t="s">
        <v>8219</v>
      </c>
      <c r="G2091" t="s">
        <v>8224</v>
      </c>
      <c r="H2091" t="s">
        <v>8246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352"/>
        <v>120.4004</v>
      </c>
      <c r="P2091" s="6">
        <f t="shared" si="353"/>
        <v>48.54854838709678</v>
      </c>
      <c r="Q2091" t="str">
        <f t="shared" si="354"/>
        <v>music</v>
      </c>
      <c r="R2091" t="str">
        <f t="shared" si="355"/>
        <v>indie rock</v>
      </c>
      <c r="S2091" s="28">
        <f t="shared" si="356"/>
        <v>41452.867986111109</v>
      </c>
      <c r="T2091" s="28">
        <f t="shared" si="357"/>
        <v>41487.867986111109</v>
      </c>
      <c r="U2091">
        <f t="shared" si="358"/>
        <v>2013</v>
      </c>
      <c r="V2091" s="15">
        <f t="shared" si="359"/>
        <v>41452</v>
      </c>
      <c r="W2091" s="15">
        <f t="shared" si="360"/>
        <v>41487</v>
      </c>
      <c r="X2091" s="15">
        <v>41452</v>
      </c>
      <c r="Y2091" s="15">
        <v>41487</v>
      </c>
      <c r="Z2091" t="str">
        <f t="shared" si="361"/>
        <v>June</v>
      </c>
      <c r="AA2091" t="str">
        <f t="shared" si="362"/>
        <v>August</v>
      </c>
    </row>
    <row r="2092" spans="1:27" ht="45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14" t="s">
        <v>8219</v>
      </c>
      <c r="G2092" t="s">
        <v>8224</v>
      </c>
      <c r="H2092" t="s">
        <v>8246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352"/>
        <v>115.040375</v>
      </c>
      <c r="P2092" s="6">
        <f t="shared" si="353"/>
        <v>57.520187499999999</v>
      </c>
      <c r="Q2092" t="str">
        <f t="shared" si="354"/>
        <v>music</v>
      </c>
      <c r="R2092" t="str">
        <f t="shared" si="355"/>
        <v>indie rock</v>
      </c>
      <c r="S2092" s="28">
        <f t="shared" si="356"/>
        <v>41299.173090277771</v>
      </c>
      <c r="T2092" s="28">
        <f t="shared" si="357"/>
        <v>41329.173090277771</v>
      </c>
      <c r="U2092">
        <f t="shared" si="358"/>
        <v>2013</v>
      </c>
      <c r="V2092" s="15">
        <f t="shared" si="359"/>
        <v>41299</v>
      </c>
      <c r="W2092" s="15">
        <f t="shared" si="360"/>
        <v>41329</v>
      </c>
      <c r="X2092" s="15">
        <v>41299</v>
      </c>
      <c r="Y2092" s="15">
        <v>41329</v>
      </c>
      <c r="Z2092" t="str">
        <f t="shared" si="361"/>
        <v>January</v>
      </c>
      <c r="AA2092" t="str">
        <f t="shared" si="362"/>
        <v>February</v>
      </c>
    </row>
    <row r="2093" spans="1:27" ht="45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14" t="s">
        <v>8219</v>
      </c>
      <c r="G2093" t="s">
        <v>8224</v>
      </c>
      <c r="H2093" t="s">
        <v>8246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352"/>
        <v>120.46777777777777</v>
      </c>
      <c r="P2093" s="6">
        <f t="shared" si="353"/>
        <v>88.147154471544724</v>
      </c>
      <c r="Q2093" t="str">
        <f t="shared" si="354"/>
        <v>music</v>
      </c>
      <c r="R2093" t="str">
        <f t="shared" si="355"/>
        <v>indie rock</v>
      </c>
      <c r="S2093" s="28">
        <f t="shared" si="356"/>
        <v>40555.114328703705</v>
      </c>
      <c r="T2093" s="28">
        <f t="shared" si="357"/>
        <v>40603.625</v>
      </c>
      <c r="U2093">
        <f t="shared" si="358"/>
        <v>2011</v>
      </c>
      <c r="V2093" s="15">
        <f t="shared" si="359"/>
        <v>40555</v>
      </c>
      <c r="W2093" s="15">
        <f t="shared" si="360"/>
        <v>40603</v>
      </c>
      <c r="X2093" s="15">
        <v>40555</v>
      </c>
      <c r="Y2093" s="15">
        <v>40603</v>
      </c>
      <c r="Z2093" t="str">
        <f t="shared" si="361"/>
        <v>January</v>
      </c>
      <c r="AA2093" t="str">
        <f t="shared" si="362"/>
        <v>March</v>
      </c>
    </row>
    <row r="2094" spans="1:27" ht="45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14" t="s">
        <v>8219</v>
      </c>
      <c r="G2094" t="s">
        <v>8224</v>
      </c>
      <c r="H2094" t="s">
        <v>8246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352"/>
        <v>101.28333333333333</v>
      </c>
      <c r="P2094" s="6">
        <f t="shared" si="353"/>
        <v>110.49090909090908</v>
      </c>
      <c r="Q2094" t="str">
        <f t="shared" si="354"/>
        <v>music</v>
      </c>
      <c r="R2094" t="str">
        <f t="shared" si="355"/>
        <v>indie rock</v>
      </c>
      <c r="S2094" s="28">
        <f t="shared" si="356"/>
        <v>40763.499212962961</v>
      </c>
      <c r="T2094" s="28">
        <f t="shared" si="357"/>
        <v>40823.499212962961</v>
      </c>
      <c r="U2094">
        <f t="shared" si="358"/>
        <v>2011</v>
      </c>
      <c r="V2094" s="15">
        <f t="shared" si="359"/>
        <v>40763</v>
      </c>
      <c r="W2094" s="15">
        <f t="shared" si="360"/>
        <v>40823</v>
      </c>
      <c r="X2094" s="15">
        <v>40763</v>
      </c>
      <c r="Y2094" s="15">
        <v>40823</v>
      </c>
      <c r="Z2094" t="str">
        <f t="shared" si="361"/>
        <v>August</v>
      </c>
      <c r="AA2094" t="str">
        <f t="shared" si="362"/>
        <v>October</v>
      </c>
    </row>
    <row r="2095" spans="1:27" ht="45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14" t="s">
        <v>8219</v>
      </c>
      <c r="G2095" t="s">
        <v>8224</v>
      </c>
      <c r="H2095" t="s">
        <v>8246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352"/>
        <v>102.46666666666667</v>
      </c>
      <c r="P2095" s="6">
        <f t="shared" si="353"/>
        <v>66.826086956521735</v>
      </c>
      <c r="Q2095" t="str">
        <f t="shared" si="354"/>
        <v>music</v>
      </c>
      <c r="R2095" t="str">
        <f t="shared" si="355"/>
        <v>indie rock</v>
      </c>
      <c r="S2095" s="28">
        <f t="shared" si="356"/>
        <v>41205.646203703705</v>
      </c>
      <c r="T2095" s="28">
        <f t="shared" si="357"/>
        <v>41265.68787037037</v>
      </c>
      <c r="U2095">
        <f t="shared" si="358"/>
        <v>2012</v>
      </c>
      <c r="V2095" s="15">
        <f t="shared" si="359"/>
        <v>41205</v>
      </c>
      <c r="W2095" s="15">
        <f t="shared" si="360"/>
        <v>41265</v>
      </c>
      <c r="X2095" s="15">
        <v>41205</v>
      </c>
      <c r="Y2095" s="15">
        <v>41265</v>
      </c>
      <c r="Z2095" t="str">
        <f t="shared" si="361"/>
        <v>October</v>
      </c>
      <c r="AA2095" t="str">
        <f t="shared" si="362"/>
        <v>December</v>
      </c>
    </row>
    <row r="2096" spans="1:27" ht="4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14" t="s">
        <v>8219</v>
      </c>
      <c r="G2096" t="s">
        <v>8224</v>
      </c>
      <c r="H2096" t="s">
        <v>8246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352"/>
        <v>120.54285714285714</v>
      </c>
      <c r="P2096" s="6">
        <f t="shared" si="353"/>
        <v>58.597222222222221</v>
      </c>
      <c r="Q2096" t="str">
        <f t="shared" si="354"/>
        <v>music</v>
      </c>
      <c r="R2096" t="str">
        <f t="shared" si="355"/>
        <v>indie rock</v>
      </c>
      <c r="S2096" s="28">
        <f t="shared" si="356"/>
        <v>40938.811689814815</v>
      </c>
      <c r="T2096" s="28">
        <f t="shared" si="357"/>
        <v>40972.916666666664</v>
      </c>
      <c r="U2096">
        <f t="shared" si="358"/>
        <v>2012</v>
      </c>
      <c r="V2096" s="15">
        <f t="shared" si="359"/>
        <v>40938</v>
      </c>
      <c r="W2096" s="15">
        <f t="shared" si="360"/>
        <v>40972</v>
      </c>
      <c r="X2096" s="15">
        <v>40938</v>
      </c>
      <c r="Y2096" s="15">
        <v>40972</v>
      </c>
      <c r="Z2096" t="str">
        <f t="shared" si="361"/>
        <v>January</v>
      </c>
      <c r="AA2096" t="str">
        <f t="shared" si="362"/>
        <v>March</v>
      </c>
    </row>
    <row r="2097" spans="1:27" ht="45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14" t="s">
        <v>8219</v>
      </c>
      <c r="G2097" t="s">
        <v>8224</v>
      </c>
      <c r="H2097" t="s">
        <v>8246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352"/>
        <v>100</v>
      </c>
      <c r="P2097" s="6">
        <f t="shared" si="353"/>
        <v>113.63636363636364</v>
      </c>
      <c r="Q2097" t="str">
        <f t="shared" si="354"/>
        <v>music</v>
      </c>
      <c r="R2097" t="str">
        <f t="shared" si="355"/>
        <v>indie rock</v>
      </c>
      <c r="S2097" s="28">
        <f t="shared" si="356"/>
        <v>40758.525150462963</v>
      </c>
      <c r="T2097" s="28">
        <f t="shared" si="357"/>
        <v>40818.525150462963</v>
      </c>
      <c r="U2097">
        <f t="shared" si="358"/>
        <v>2011</v>
      </c>
      <c r="V2097" s="15">
        <f t="shared" si="359"/>
        <v>40758</v>
      </c>
      <c r="W2097" s="15">
        <f t="shared" si="360"/>
        <v>40818</v>
      </c>
      <c r="X2097" s="15">
        <v>40758</v>
      </c>
      <c r="Y2097" s="15">
        <v>40818</v>
      </c>
      <c r="Z2097" t="str">
        <f t="shared" si="361"/>
        <v>August</v>
      </c>
      <c r="AA2097" t="str">
        <f t="shared" si="362"/>
        <v>October</v>
      </c>
    </row>
    <row r="2098" spans="1:27" ht="45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14" t="s">
        <v>8219</v>
      </c>
      <c r="G2098" t="s">
        <v>8224</v>
      </c>
      <c r="H2098" t="s">
        <v>8246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352"/>
        <v>101.66666666666666</v>
      </c>
      <c r="P2098" s="6">
        <f t="shared" si="353"/>
        <v>43.571428571428569</v>
      </c>
      <c r="Q2098" t="str">
        <f t="shared" si="354"/>
        <v>music</v>
      </c>
      <c r="R2098" t="str">
        <f t="shared" si="355"/>
        <v>indie rock</v>
      </c>
      <c r="S2098" s="28">
        <f t="shared" si="356"/>
        <v>41192.550173611111</v>
      </c>
      <c r="T2098" s="28">
        <f t="shared" si="357"/>
        <v>41207.957638888889</v>
      </c>
      <c r="U2098">
        <f t="shared" si="358"/>
        <v>2012</v>
      </c>
      <c r="V2098" s="15">
        <f t="shared" si="359"/>
        <v>41192</v>
      </c>
      <c r="W2098" s="15">
        <f t="shared" si="360"/>
        <v>41207</v>
      </c>
      <c r="X2098" s="15">
        <v>41192</v>
      </c>
      <c r="Y2098" s="15">
        <v>41207</v>
      </c>
      <c r="Z2098" t="str">
        <f t="shared" si="361"/>
        <v>October</v>
      </c>
      <c r="AA2098" t="str">
        <f t="shared" si="362"/>
        <v>October</v>
      </c>
    </row>
    <row r="2099" spans="1:27" ht="45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14" t="s">
        <v>8219</v>
      </c>
      <c r="G2099" t="s">
        <v>8224</v>
      </c>
      <c r="H2099" t="s">
        <v>8246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352"/>
        <v>100</v>
      </c>
      <c r="P2099" s="6">
        <f t="shared" si="353"/>
        <v>78.94736842105263</v>
      </c>
      <c r="Q2099" t="str">
        <f t="shared" si="354"/>
        <v>music</v>
      </c>
      <c r="R2099" t="str">
        <f t="shared" si="355"/>
        <v>indie rock</v>
      </c>
      <c r="S2099" s="28">
        <f t="shared" si="356"/>
        <v>40818.376562500001</v>
      </c>
      <c r="T2099" s="28">
        <f t="shared" si="357"/>
        <v>40878.418229166666</v>
      </c>
      <c r="U2099">
        <f t="shared" si="358"/>
        <v>2011</v>
      </c>
      <c r="V2099" s="15">
        <f t="shared" si="359"/>
        <v>40818</v>
      </c>
      <c r="W2099" s="15">
        <f t="shared" si="360"/>
        <v>40878</v>
      </c>
      <c r="X2099" s="15">
        <v>40818</v>
      </c>
      <c r="Y2099" s="15">
        <v>40878</v>
      </c>
      <c r="Z2099" t="str">
        <f t="shared" si="361"/>
        <v>October</v>
      </c>
      <c r="AA2099" t="str">
        <f t="shared" si="362"/>
        <v>December</v>
      </c>
    </row>
    <row r="2100" spans="1:27" ht="45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14" t="s">
        <v>8219</v>
      </c>
      <c r="G2100" t="s">
        <v>8224</v>
      </c>
      <c r="H2100" t="s">
        <v>8246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352"/>
        <v>100.33333333333334</v>
      </c>
      <c r="P2100" s="6">
        <f t="shared" si="353"/>
        <v>188.125</v>
      </c>
      <c r="Q2100" t="str">
        <f t="shared" si="354"/>
        <v>music</v>
      </c>
      <c r="R2100" t="str">
        <f t="shared" si="355"/>
        <v>indie rock</v>
      </c>
      <c r="S2100" s="28">
        <f t="shared" si="356"/>
        <v>40945.905497685184</v>
      </c>
      <c r="T2100" s="28">
        <f t="shared" si="357"/>
        <v>40975.905497685184</v>
      </c>
      <c r="U2100">
        <f t="shared" si="358"/>
        <v>2012</v>
      </c>
      <c r="V2100" s="15">
        <f t="shared" si="359"/>
        <v>40945</v>
      </c>
      <c r="W2100" s="15">
        <f t="shared" si="360"/>
        <v>40975</v>
      </c>
      <c r="X2100" s="15">
        <v>40945</v>
      </c>
      <c r="Y2100" s="15">
        <v>40975</v>
      </c>
      <c r="Z2100" t="str">
        <f t="shared" si="361"/>
        <v>February</v>
      </c>
      <c r="AA2100" t="str">
        <f t="shared" si="362"/>
        <v>March</v>
      </c>
    </row>
    <row r="2101" spans="1:27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14" t="s">
        <v>8219</v>
      </c>
      <c r="G2101" t="s">
        <v>8224</v>
      </c>
      <c r="H2101" t="s">
        <v>8246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352"/>
        <v>132.36666666666667</v>
      </c>
      <c r="P2101" s="6">
        <f t="shared" si="353"/>
        <v>63.031746031746032</v>
      </c>
      <c r="Q2101" t="str">
        <f t="shared" si="354"/>
        <v>music</v>
      </c>
      <c r="R2101" t="str">
        <f t="shared" si="355"/>
        <v>indie rock</v>
      </c>
      <c r="S2101" s="28">
        <f t="shared" si="356"/>
        <v>42173.53800925926</v>
      </c>
      <c r="T2101" s="28">
        <f t="shared" si="357"/>
        <v>42186.944444444445</v>
      </c>
      <c r="U2101">
        <f t="shared" si="358"/>
        <v>2015</v>
      </c>
      <c r="V2101" s="15">
        <f t="shared" si="359"/>
        <v>42173</v>
      </c>
      <c r="W2101" s="15">
        <f t="shared" si="360"/>
        <v>42186</v>
      </c>
      <c r="X2101" s="15">
        <v>42173</v>
      </c>
      <c r="Y2101" s="15">
        <v>42186</v>
      </c>
      <c r="Z2101" t="str">
        <f t="shared" si="361"/>
        <v>June</v>
      </c>
      <c r="AA2101" t="str">
        <f t="shared" si="362"/>
        <v>July</v>
      </c>
    </row>
    <row r="2102" spans="1:27" ht="45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14" t="s">
        <v>8219</v>
      </c>
      <c r="G2102" t="s">
        <v>8224</v>
      </c>
      <c r="H2102" t="s">
        <v>8246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352"/>
        <v>136.66666666666666</v>
      </c>
      <c r="P2102" s="6">
        <f t="shared" si="353"/>
        <v>30.37037037037037</v>
      </c>
      <c r="Q2102" t="str">
        <f t="shared" si="354"/>
        <v>music</v>
      </c>
      <c r="R2102" t="str">
        <f t="shared" si="355"/>
        <v>indie rock</v>
      </c>
      <c r="S2102" s="28">
        <f t="shared" si="356"/>
        <v>41074.62663194444</v>
      </c>
      <c r="T2102" s="28">
        <f t="shared" si="357"/>
        <v>41089.957638888889</v>
      </c>
      <c r="U2102">
        <f t="shared" si="358"/>
        <v>2012</v>
      </c>
      <c r="V2102" s="15">
        <f t="shared" si="359"/>
        <v>41074</v>
      </c>
      <c r="W2102" s="15">
        <f t="shared" si="360"/>
        <v>41089</v>
      </c>
      <c r="X2102" s="15">
        <v>41074</v>
      </c>
      <c r="Y2102" s="15">
        <v>41089</v>
      </c>
      <c r="Z2102" t="str">
        <f t="shared" si="361"/>
        <v>June</v>
      </c>
      <c r="AA2102" t="str">
        <f t="shared" si="362"/>
        <v>June</v>
      </c>
    </row>
    <row r="2103" spans="1:27" ht="45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14" t="s">
        <v>8219</v>
      </c>
      <c r="G2103" t="s">
        <v>8224</v>
      </c>
      <c r="H2103" t="s">
        <v>8246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352"/>
        <v>113.25</v>
      </c>
      <c r="P2103" s="6">
        <f t="shared" si="353"/>
        <v>51.477272727272727</v>
      </c>
      <c r="Q2103" t="str">
        <f t="shared" si="354"/>
        <v>music</v>
      </c>
      <c r="R2103" t="str">
        <f t="shared" si="355"/>
        <v>indie rock</v>
      </c>
      <c r="S2103" s="28">
        <f t="shared" si="356"/>
        <v>40891.941134259258</v>
      </c>
      <c r="T2103" s="28">
        <f t="shared" si="357"/>
        <v>40951.941134259258</v>
      </c>
      <c r="U2103">
        <f t="shared" si="358"/>
        <v>2011</v>
      </c>
      <c r="V2103" s="15">
        <f t="shared" si="359"/>
        <v>40891</v>
      </c>
      <c r="W2103" s="15">
        <f t="shared" si="360"/>
        <v>40951</v>
      </c>
      <c r="X2103" s="15">
        <v>40891</v>
      </c>
      <c r="Y2103" s="15">
        <v>40951</v>
      </c>
      <c r="Z2103" t="str">
        <f t="shared" si="361"/>
        <v>December</v>
      </c>
      <c r="AA2103" t="str">
        <f t="shared" si="362"/>
        <v>February</v>
      </c>
    </row>
    <row r="2104" spans="1:27" ht="45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14" t="s">
        <v>8219</v>
      </c>
      <c r="G2104" t="s">
        <v>8224</v>
      </c>
      <c r="H2104" t="s">
        <v>8246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352"/>
        <v>136</v>
      </c>
      <c r="P2104" s="6">
        <f t="shared" si="353"/>
        <v>35.789473684210527</v>
      </c>
      <c r="Q2104" t="str">
        <f t="shared" si="354"/>
        <v>music</v>
      </c>
      <c r="R2104" t="str">
        <f t="shared" si="355"/>
        <v>indie rock</v>
      </c>
      <c r="S2104" s="28">
        <f t="shared" si="356"/>
        <v>40638.660277777773</v>
      </c>
      <c r="T2104" s="28">
        <f t="shared" si="357"/>
        <v>40668.660277777773</v>
      </c>
      <c r="U2104">
        <f t="shared" si="358"/>
        <v>2011</v>
      </c>
      <c r="V2104" s="15">
        <f t="shared" si="359"/>
        <v>40638</v>
      </c>
      <c r="W2104" s="15">
        <f t="shared" si="360"/>
        <v>40668</v>
      </c>
      <c r="X2104" s="15">
        <v>40638</v>
      </c>
      <c r="Y2104" s="15">
        <v>40668</v>
      </c>
      <c r="Z2104" t="str">
        <f t="shared" si="361"/>
        <v>April</v>
      </c>
      <c r="AA2104" t="str">
        <f t="shared" si="362"/>
        <v>May</v>
      </c>
    </row>
    <row r="2105" spans="1:27" ht="30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14" t="s">
        <v>8219</v>
      </c>
      <c r="G2105" t="s">
        <v>8224</v>
      </c>
      <c r="H2105" t="s">
        <v>8246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352"/>
        <v>146.12318374694613</v>
      </c>
      <c r="P2105" s="6">
        <f t="shared" si="353"/>
        <v>98.817391304347822</v>
      </c>
      <c r="Q2105" t="str">
        <f t="shared" si="354"/>
        <v>music</v>
      </c>
      <c r="R2105" t="str">
        <f t="shared" si="355"/>
        <v>indie rock</v>
      </c>
      <c r="S2105" s="28">
        <f t="shared" si="356"/>
        <v>41192.546608796292</v>
      </c>
      <c r="T2105" s="28">
        <f t="shared" si="357"/>
        <v>41222.588275462964</v>
      </c>
      <c r="U2105">
        <f t="shared" si="358"/>
        <v>2012</v>
      </c>
      <c r="V2105" s="15">
        <f t="shared" si="359"/>
        <v>41192</v>
      </c>
      <c r="W2105" s="15">
        <f t="shared" si="360"/>
        <v>41222</v>
      </c>
      <c r="X2105" s="15">
        <v>41192</v>
      </c>
      <c r="Y2105" s="15">
        <v>41222</v>
      </c>
      <c r="Z2105" t="str">
        <f t="shared" si="361"/>
        <v>October</v>
      </c>
      <c r="AA2105" t="str">
        <f t="shared" si="362"/>
        <v>November</v>
      </c>
    </row>
    <row r="2106" spans="1:27" ht="45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14" t="s">
        <v>8219</v>
      </c>
      <c r="G2106" t="s">
        <v>8224</v>
      </c>
      <c r="H2106" t="s">
        <v>8246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352"/>
        <v>129.5</v>
      </c>
      <c r="P2106" s="6">
        <f t="shared" si="353"/>
        <v>28</v>
      </c>
      <c r="Q2106" t="str">
        <f t="shared" si="354"/>
        <v>music</v>
      </c>
      <c r="R2106" t="str">
        <f t="shared" si="355"/>
        <v>indie rock</v>
      </c>
      <c r="S2106" s="28">
        <f t="shared" si="356"/>
        <v>41393.86613425926</v>
      </c>
      <c r="T2106" s="28">
        <f t="shared" si="357"/>
        <v>41424.791666666664</v>
      </c>
      <c r="U2106">
        <f t="shared" si="358"/>
        <v>2013</v>
      </c>
      <c r="V2106" s="15">
        <f t="shared" si="359"/>
        <v>41393</v>
      </c>
      <c r="W2106" s="15">
        <f t="shared" si="360"/>
        <v>41424</v>
      </c>
      <c r="X2106" s="15">
        <v>41393</v>
      </c>
      <c r="Y2106" s="15">
        <v>41424</v>
      </c>
      <c r="Z2106" t="str">
        <f t="shared" si="361"/>
        <v>April</v>
      </c>
      <c r="AA2106" t="str">
        <f t="shared" si="362"/>
        <v>May</v>
      </c>
    </row>
    <row r="2107" spans="1:27" ht="30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14" t="s">
        <v>8219</v>
      </c>
      <c r="G2107" t="s">
        <v>8224</v>
      </c>
      <c r="H2107" t="s">
        <v>8246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352"/>
        <v>254</v>
      </c>
      <c r="P2107" s="6">
        <f t="shared" si="353"/>
        <v>51.313131313131315</v>
      </c>
      <c r="Q2107" t="str">
        <f t="shared" si="354"/>
        <v>music</v>
      </c>
      <c r="R2107" t="str">
        <f t="shared" si="355"/>
        <v>indie rock</v>
      </c>
      <c r="S2107" s="28">
        <f t="shared" si="356"/>
        <v>41951.580474537033</v>
      </c>
      <c r="T2107" s="28">
        <f t="shared" si="357"/>
        <v>41963.958333333336</v>
      </c>
      <c r="U2107">
        <f t="shared" si="358"/>
        <v>2014</v>
      </c>
      <c r="V2107" s="15">
        <f t="shared" si="359"/>
        <v>41951</v>
      </c>
      <c r="W2107" s="15">
        <f t="shared" si="360"/>
        <v>41963</v>
      </c>
      <c r="X2107" s="15">
        <v>41951</v>
      </c>
      <c r="Y2107" s="15">
        <v>41963</v>
      </c>
      <c r="Z2107" t="str">
        <f t="shared" si="361"/>
        <v>November</v>
      </c>
      <c r="AA2107" t="str">
        <f t="shared" si="362"/>
        <v>November</v>
      </c>
    </row>
    <row r="2108" spans="1:27" ht="45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14" t="s">
        <v>8219</v>
      </c>
      <c r="G2108" t="s">
        <v>8224</v>
      </c>
      <c r="H2108" t="s">
        <v>8246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352"/>
        <v>107.04545454545456</v>
      </c>
      <c r="P2108" s="6">
        <f t="shared" si="353"/>
        <v>53.522727272727273</v>
      </c>
      <c r="Q2108" t="str">
        <f t="shared" si="354"/>
        <v>music</v>
      </c>
      <c r="R2108" t="str">
        <f t="shared" si="355"/>
        <v>indie rock</v>
      </c>
      <c r="S2108" s="28">
        <f t="shared" si="356"/>
        <v>41270.006643518514</v>
      </c>
      <c r="T2108" s="28">
        <f t="shared" si="357"/>
        <v>41300.006643518514</v>
      </c>
      <c r="U2108">
        <f t="shared" si="358"/>
        <v>2012</v>
      </c>
      <c r="V2108" s="15">
        <f t="shared" si="359"/>
        <v>41270</v>
      </c>
      <c r="W2108" s="15">
        <f t="shared" si="360"/>
        <v>41300</v>
      </c>
      <c r="X2108" s="15">
        <v>41270</v>
      </c>
      <c r="Y2108" s="15">
        <v>41300</v>
      </c>
      <c r="Z2108" t="str">
        <f t="shared" si="361"/>
        <v>December</v>
      </c>
      <c r="AA2108" t="str">
        <f t="shared" si="362"/>
        <v>January</v>
      </c>
    </row>
    <row r="2109" spans="1:27" ht="45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14" t="s">
        <v>8219</v>
      </c>
      <c r="G2109" t="s">
        <v>8224</v>
      </c>
      <c r="H2109" t="s">
        <v>8246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352"/>
        <v>107.73299999999999</v>
      </c>
      <c r="P2109" s="6">
        <f t="shared" si="353"/>
        <v>37.149310344827583</v>
      </c>
      <c r="Q2109" t="str">
        <f t="shared" si="354"/>
        <v>music</v>
      </c>
      <c r="R2109" t="str">
        <f t="shared" si="355"/>
        <v>indie rock</v>
      </c>
      <c r="S2109" s="28">
        <f t="shared" si="356"/>
        <v>41934.502233796295</v>
      </c>
      <c r="T2109" s="28">
        <f t="shared" si="357"/>
        <v>41955.543900462959</v>
      </c>
      <c r="U2109">
        <f t="shared" si="358"/>
        <v>2014</v>
      </c>
      <c r="V2109" s="15">
        <f t="shared" si="359"/>
        <v>41934</v>
      </c>
      <c r="W2109" s="15">
        <f t="shared" si="360"/>
        <v>41955</v>
      </c>
      <c r="X2109" s="15">
        <v>41934</v>
      </c>
      <c r="Y2109" s="15">
        <v>41955</v>
      </c>
      <c r="Z2109" t="str">
        <f t="shared" si="361"/>
        <v>October</v>
      </c>
      <c r="AA2109" t="str">
        <f t="shared" si="362"/>
        <v>November</v>
      </c>
    </row>
    <row r="2110" spans="1:27" ht="45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14" t="s">
        <v>8219</v>
      </c>
      <c r="G2110" t="s">
        <v>8224</v>
      </c>
      <c r="H2110" t="s">
        <v>8246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352"/>
        <v>107.31250000000001</v>
      </c>
      <c r="P2110" s="6">
        <f t="shared" si="353"/>
        <v>89.895287958115176</v>
      </c>
      <c r="Q2110" t="str">
        <f t="shared" si="354"/>
        <v>music</v>
      </c>
      <c r="R2110" t="str">
        <f t="shared" si="355"/>
        <v>indie rock</v>
      </c>
      <c r="S2110" s="28">
        <f t="shared" si="356"/>
        <v>41134.967361111107</v>
      </c>
      <c r="T2110" s="28">
        <f t="shared" si="357"/>
        <v>41161.954861111109</v>
      </c>
      <c r="U2110">
        <f t="shared" si="358"/>
        <v>2012</v>
      </c>
      <c r="V2110" s="15">
        <f t="shared" si="359"/>
        <v>41134</v>
      </c>
      <c r="W2110" s="15">
        <f t="shared" si="360"/>
        <v>41161</v>
      </c>
      <c r="X2110" s="15">
        <v>41134</v>
      </c>
      <c r="Y2110" s="15">
        <v>41161</v>
      </c>
      <c r="Z2110" t="str">
        <f t="shared" si="361"/>
        <v>August</v>
      </c>
      <c r="AA2110" t="str">
        <f t="shared" si="362"/>
        <v>September</v>
      </c>
    </row>
    <row r="2111" spans="1:27" ht="30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14" t="s">
        <v>8219</v>
      </c>
      <c r="G2111" t="s">
        <v>8224</v>
      </c>
      <c r="H2111" t="s">
        <v>8246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352"/>
        <v>106.52500000000001</v>
      </c>
      <c r="P2111" s="6">
        <f t="shared" si="353"/>
        <v>106.52500000000001</v>
      </c>
      <c r="Q2111" t="str">
        <f t="shared" si="354"/>
        <v>music</v>
      </c>
      <c r="R2111" t="str">
        <f t="shared" si="355"/>
        <v>indie rock</v>
      </c>
      <c r="S2111" s="28">
        <f t="shared" si="356"/>
        <v>42160.500196759262</v>
      </c>
      <c r="T2111" s="28">
        <f t="shared" si="357"/>
        <v>42190.500196759262</v>
      </c>
      <c r="U2111">
        <f t="shared" si="358"/>
        <v>2015</v>
      </c>
      <c r="V2111" s="15">
        <f t="shared" si="359"/>
        <v>42160</v>
      </c>
      <c r="W2111" s="15">
        <f t="shared" si="360"/>
        <v>42190</v>
      </c>
      <c r="X2111" s="15">
        <v>42160</v>
      </c>
      <c r="Y2111" s="15">
        <v>42190</v>
      </c>
      <c r="Z2111" t="str">
        <f t="shared" si="361"/>
        <v>June</v>
      </c>
      <c r="AA2111" t="str">
        <f t="shared" si="362"/>
        <v>July</v>
      </c>
    </row>
    <row r="2112" spans="1:27" ht="30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14" t="s">
        <v>8219</v>
      </c>
      <c r="G2112" t="s">
        <v>8224</v>
      </c>
      <c r="H2112" t="s">
        <v>8246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352"/>
        <v>100.35000000000001</v>
      </c>
      <c r="P2112" s="6">
        <f t="shared" si="353"/>
        <v>52.815789473684212</v>
      </c>
      <c r="Q2112" t="str">
        <f t="shared" si="354"/>
        <v>music</v>
      </c>
      <c r="R2112" t="str">
        <f t="shared" si="355"/>
        <v>indie rock</v>
      </c>
      <c r="S2112" s="28">
        <f t="shared" si="356"/>
        <v>41759.462604166663</v>
      </c>
      <c r="T2112" s="28">
        <f t="shared" si="357"/>
        <v>41786.999305555553</v>
      </c>
      <c r="U2112">
        <f t="shared" si="358"/>
        <v>2014</v>
      </c>
      <c r="V2112" s="15">
        <f t="shared" si="359"/>
        <v>41759</v>
      </c>
      <c r="W2112" s="15">
        <f t="shared" si="360"/>
        <v>41786</v>
      </c>
      <c r="X2112" s="15">
        <v>41759</v>
      </c>
      <c r="Y2112" s="15">
        <v>41786</v>
      </c>
      <c r="Z2112" t="str">
        <f t="shared" si="361"/>
        <v>April</v>
      </c>
      <c r="AA2112" t="str">
        <f t="shared" si="362"/>
        <v>May</v>
      </c>
    </row>
    <row r="2113" spans="1:27" ht="45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14" t="s">
        <v>8219</v>
      </c>
      <c r="G2113" t="s">
        <v>8224</v>
      </c>
      <c r="H2113" t="s">
        <v>8246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352"/>
        <v>106.5</v>
      </c>
      <c r="P2113" s="6">
        <f t="shared" si="353"/>
        <v>54.615384615384613</v>
      </c>
      <c r="Q2113" t="str">
        <f t="shared" si="354"/>
        <v>music</v>
      </c>
      <c r="R2113" t="str">
        <f t="shared" si="355"/>
        <v>indie rock</v>
      </c>
      <c r="S2113" s="28">
        <f t="shared" si="356"/>
        <v>40702.988715277774</v>
      </c>
      <c r="T2113" s="28">
        <f t="shared" si="357"/>
        <v>40769.833333333328</v>
      </c>
      <c r="U2113">
        <f t="shared" si="358"/>
        <v>2011</v>
      </c>
      <c r="V2113" s="15">
        <f t="shared" si="359"/>
        <v>40702</v>
      </c>
      <c r="W2113" s="15">
        <f t="shared" si="360"/>
        <v>40769</v>
      </c>
      <c r="X2113" s="15">
        <v>40702</v>
      </c>
      <c r="Y2113" s="15">
        <v>40769</v>
      </c>
      <c r="Z2113" t="str">
        <f t="shared" si="361"/>
        <v>June</v>
      </c>
      <c r="AA2113" t="str">
        <f t="shared" si="362"/>
        <v>August</v>
      </c>
    </row>
    <row r="2114" spans="1:27" ht="45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14" t="s">
        <v>8219</v>
      </c>
      <c r="G2114" t="s">
        <v>8224</v>
      </c>
      <c r="H2114" t="s">
        <v>8246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ref="O2114:O2177" si="363">SUM(E2114/D2114)*100</f>
        <v>100</v>
      </c>
      <c r="P2114" s="6">
        <f t="shared" ref="P2114:P2177" si="364">SUM(E2114/L2114)</f>
        <v>27.272727272727273</v>
      </c>
      <c r="Q2114" t="str">
        <f t="shared" si="354"/>
        <v>music</v>
      </c>
      <c r="R2114" t="str">
        <f t="shared" si="355"/>
        <v>indie rock</v>
      </c>
      <c r="S2114" s="28">
        <f t="shared" si="356"/>
        <v>41365.719826388886</v>
      </c>
      <c r="T2114" s="28">
        <f t="shared" si="357"/>
        <v>41379.719826388886</v>
      </c>
      <c r="U2114">
        <f t="shared" si="358"/>
        <v>2013</v>
      </c>
      <c r="V2114" s="15">
        <f t="shared" si="359"/>
        <v>41365</v>
      </c>
      <c r="W2114" s="15">
        <f t="shared" si="360"/>
        <v>41379</v>
      </c>
      <c r="X2114" s="15">
        <v>41365</v>
      </c>
      <c r="Y2114" s="15">
        <v>41379</v>
      </c>
      <c r="Z2114" t="str">
        <f t="shared" si="361"/>
        <v>April</v>
      </c>
      <c r="AA2114" t="str">
        <f t="shared" si="362"/>
        <v>April</v>
      </c>
    </row>
    <row r="2115" spans="1:27" ht="3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14" t="s">
        <v>8219</v>
      </c>
      <c r="G2115" t="s">
        <v>8224</v>
      </c>
      <c r="H2115" t="s">
        <v>8246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si="363"/>
        <v>104.85714285714285</v>
      </c>
      <c r="P2115" s="6">
        <f t="shared" si="364"/>
        <v>68.598130841121488</v>
      </c>
      <c r="Q2115" t="str">
        <f t="shared" ref="Q2115:Q2178" si="365">LEFT(N2115,FIND("/", N2115) - 1)</f>
        <v>music</v>
      </c>
      <c r="R2115" t="str">
        <f t="shared" ref="R2115:R2178" si="366">RIGHT(N2115,LEN(N2115) - FIND("/",N2115))</f>
        <v>indie rock</v>
      </c>
      <c r="S2115" s="28">
        <f t="shared" ref="S2115:S2178" si="367">(J2115/86400)+25569+(-5/24)</f>
        <v>41870.657129629624</v>
      </c>
      <c r="T2115" s="28">
        <f t="shared" ref="T2115:T2178" si="368">(I2115/86400)+25569+(-5/24)</f>
        <v>41905.657129629624</v>
      </c>
      <c r="U2115">
        <f t="shared" ref="U2115:U2178" si="369">YEAR(S2115)</f>
        <v>2014</v>
      </c>
      <c r="V2115" s="15">
        <f t="shared" ref="V2115:V2178" si="370">INT(S2115)</f>
        <v>41870</v>
      </c>
      <c r="W2115" s="15">
        <f t="shared" ref="W2115:W2178" si="371">INT(T2115)</f>
        <v>41905</v>
      </c>
      <c r="X2115" s="15">
        <v>41870</v>
      </c>
      <c r="Y2115" s="15">
        <v>41905</v>
      </c>
      <c r="Z2115" t="str">
        <f t="shared" ref="Z2115:Z2178" si="372">TEXT(V2115, "mmmm")</f>
        <v>August</v>
      </c>
      <c r="AA2115" t="str">
        <f t="shared" ref="AA2115:AA2178" si="373">TEXT(W2115, "mmmm")</f>
        <v>September</v>
      </c>
    </row>
    <row r="2116" spans="1:27" ht="45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14" t="s">
        <v>8219</v>
      </c>
      <c r="G2116" t="s">
        <v>8224</v>
      </c>
      <c r="H2116" t="s">
        <v>8246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363"/>
        <v>104.69999999999999</v>
      </c>
      <c r="P2116" s="6">
        <f t="shared" si="364"/>
        <v>35.612244897959187</v>
      </c>
      <c r="Q2116" t="str">
        <f t="shared" si="365"/>
        <v>music</v>
      </c>
      <c r="R2116" t="str">
        <f t="shared" si="366"/>
        <v>indie rock</v>
      </c>
      <c r="S2116" s="28">
        <f t="shared" si="367"/>
        <v>40458.607291666667</v>
      </c>
      <c r="T2116" s="28">
        <f t="shared" si="368"/>
        <v>40520.999305555553</v>
      </c>
      <c r="U2116">
        <f t="shared" si="369"/>
        <v>2010</v>
      </c>
      <c r="V2116" s="15">
        <f t="shared" si="370"/>
        <v>40458</v>
      </c>
      <c r="W2116" s="15">
        <f t="shared" si="371"/>
        <v>40520</v>
      </c>
      <c r="X2116" s="15">
        <v>40458</v>
      </c>
      <c r="Y2116" s="15">
        <v>40520</v>
      </c>
      <c r="Z2116" t="str">
        <f t="shared" si="372"/>
        <v>October</v>
      </c>
      <c r="AA2116" t="str">
        <f t="shared" si="373"/>
        <v>December</v>
      </c>
    </row>
    <row r="2117" spans="1:27" ht="45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14" t="s">
        <v>8219</v>
      </c>
      <c r="G2117" t="s">
        <v>8224</v>
      </c>
      <c r="H2117" t="s">
        <v>8246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363"/>
        <v>225.66666666666669</v>
      </c>
      <c r="P2117" s="6">
        <f t="shared" si="364"/>
        <v>94.027777777777771</v>
      </c>
      <c r="Q2117" t="str">
        <f t="shared" si="365"/>
        <v>music</v>
      </c>
      <c r="R2117" t="str">
        <f t="shared" si="366"/>
        <v>indie rock</v>
      </c>
      <c r="S2117" s="28">
        <f t="shared" si="367"/>
        <v>40563.872696759259</v>
      </c>
      <c r="T2117" s="28">
        <f t="shared" si="368"/>
        <v>40593.872696759259</v>
      </c>
      <c r="U2117">
        <f t="shared" si="369"/>
        <v>2011</v>
      </c>
      <c r="V2117" s="15">
        <f t="shared" si="370"/>
        <v>40563</v>
      </c>
      <c r="W2117" s="15">
        <f t="shared" si="371"/>
        <v>40593</v>
      </c>
      <c r="X2117" s="15">
        <v>40563</v>
      </c>
      <c r="Y2117" s="15">
        <v>40593</v>
      </c>
      <c r="Z2117" t="str">
        <f t="shared" si="372"/>
        <v>January</v>
      </c>
      <c r="AA2117" t="str">
        <f t="shared" si="373"/>
        <v>February</v>
      </c>
    </row>
    <row r="2118" spans="1:27" ht="45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14" t="s">
        <v>8219</v>
      </c>
      <c r="G2118" t="s">
        <v>8224</v>
      </c>
      <c r="H2118" t="s">
        <v>8246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363"/>
        <v>100.90416666666667</v>
      </c>
      <c r="P2118" s="6">
        <f t="shared" si="364"/>
        <v>526.45652173913038</v>
      </c>
      <c r="Q2118" t="str">
        <f t="shared" si="365"/>
        <v>music</v>
      </c>
      <c r="R2118" t="str">
        <f t="shared" si="366"/>
        <v>indie rock</v>
      </c>
      <c r="S2118" s="28">
        <f t="shared" si="367"/>
        <v>41136.569479166668</v>
      </c>
      <c r="T2118" s="28">
        <f t="shared" si="368"/>
        <v>41184.569479166668</v>
      </c>
      <c r="U2118">
        <f t="shared" si="369"/>
        <v>2012</v>
      </c>
      <c r="V2118" s="15">
        <f t="shared" si="370"/>
        <v>41136</v>
      </c>
      <c r="W2118" s="15">
        <f t="shared" si="371"/>
        <v>41184</v>
      </c>
      <c r="X2118" s="15">
        <v>41136</v>
      </c>
      <c r="Y2118" s="15">
        <v>41184</v>
      </c>
      <c r="Z2118" t="str">
        <f t="shared" si="372"/>
        <v>August</v>
      </c>
      <c r="AA2118" t="str">
        <f t="shared" si="373"/>
        <v>October</v>
      </c>
    </row>
    <row r="2119" spans="1:27" ht="45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14" t="s">
        <v>8219</v>
      </c>
      <c r="G2119" t="s">
        <v>8224</v>
      </c>
      <c r="H2119" t="s">
        <v>8246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363"/>
        <v>147.75</v>
      </c>
      <c r="P2119" s="6">
        <f t="shared" si="364"/>
        <v>50.657142857142858</v>
      </c>
      <c r="Q2119" t="str">
        <f t="shared" si="365"/>
        <v>music</v>
      </c>
      <c r="R2119" t="str">
        <f t="shared" si="366"/>
        <v>indie rock</v>
      </c>
      <c r="S2119" s="28">
        <f t="shared" si="367"/>
        <v>42289.851261574069</v>
      </c>
      <c r="T2119" s="28">
        <f t="shared" si="368"/>
        <v>42303.999305555553</v>
      </c>
      <c r="U2119">
        <f t="shared" si="369"/>
        <v>2015</v>
      </c>
      <c r="V2119" s="15">
        <f t="shared" si="370"/>
        <v>42289</v>
      </c>
      <c r="W2119" s="15">
        <f t="shared" si="371"/>
        <v>42303</v>
      </c>
      <c r="X2119" s="15">
        <v>42289</v>
      </c>
      <c r="Y2119" s="15">
        <v>42303</v>
      </c>
      <c r="Z2119" t="str">
        <f t="shared" si="372"/>
        <v>October</v>
      </c>
      <c r="AA2119" t="str">
        <f t="shared" si="373"/>
        <v>October</v>
      </c>
    </row>
    <row r="2120" spans="1:27" ht="30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14" t="s">
        <v>8219</v>
      </c>
      <c r="G2120" t="s">
        <v>8224</v>
      </c>
      <c r="H2120" t="s">
        <v>8246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363"/>
        <v>134.61099999999999</v>
      </c>
      <c r="P2120" s="6">
        <f t="shared" si="364"/>
        <v>79.182941176470578</v>
      </c>
      <c r="Q2120" t="str">
        <f t="shared" si="365"/>
        <v>music</v>
      </c>
      <c r="R2120" t="str">
        <f t="shared" si="366"/>
        <v>indie rock</v>
      </c>
      <c r="S2120" s="28">
        <f t="shared" si="367"/>
        <v>40718.631203703699</v>
      </c>
      <c r="T2120" s="28">
        <f t="shared" si="368"/>
        <v>40748.631203703699</v>
      </c>
      <c r="U2120">
        <f t="shared" si="369"/>
        <v>2011</v>
      </c>
      <c r="V2120" s="15">
        <f t="shared" si="370"/>
        <v>40718</v>
      </c>
      <c r="W2120" s="15">
        <f t="shared" si="371"/>
        <v>40748</v>
      </c>
      <c r="X2120" s="15">
        <v>40718</v>
      </c>
      <c r="Y2120" s="15">
        <v>40748</v>
      </c>
      <c r="Z2120" t="str">
        <f t="shared" si="372"/>
        <v>June</v>
      </c>
      <c r="AA2120" t="str">
        <f t="shared" si="373"/>
        <v>July</v>
      </c>
    </row>
    <row r="2121" spans="1:27" ht="45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14" t="s">
        <v>8219</v>
      </c>
      <c r="G2121" t="s">
        <v>8224</v>
      </c>
      <c r="H2121" t="s">
        <v>8246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363"/>
        <v>100.75</v>
      </c>
      <c r="P2121" s="6">
        <f t="shared" si="364"/>
        <v>91.590909090909093</v>
      </c>
      <c r="Q2121" t="str">
        <f t="shared" si="365"/>
        <v>music</v>
      </c>
      <c r="R2121" t="str">
        <f t="shared" si="366"/>
        <v>indie rock</v>
      </c>
      <c r="S2121" s="28">
        <f t="shared" si="367"/>
        <v>41106.921817129631</v>
      </c>
      <c r="T2121" s="28">
        <f t="shared" si="368"/>
        <v>41136.921817129631</v>
      </c>
      <c r="U2121">
        <f t="shared" si="369"/>
        <v>2012</v>
      </c>
      <c r="V2121" s="15">
        <f t="shared" si="370"/>
        <v>41106</v>
      </c>
      <c r="W2121" s="15">
        <f t="shared" si="371"/>
        <v>41136</v>
      </c>
      <c r="X2121" s="15">
        <v>41106</v>
      </c>
      <c r="Y2121" s="15">
        <v>41136</v>
      </c>
      <c r="Z2121" t="str">
        <f t="shared" si="372"/>
        <v>July</v>
      </c>
      <c r="AA2121" t="str">
        <f t="shared" si="373"/>
        <v>August</v>
      </c>
    </row>
    <row r="2122" spans="1:27" ht="45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14" t="s">
        <v>8219</v>
      </c>
      <c r="G2122" t="s">
        <v>8224</v>
      </c>
      <c r="H2122" t="s">
        <v>8246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363"/>
        <v>100.880375</v>
      </c>
      <c r="P2122" s="6">
        <f t="shared" si="364"/>
        <v>116.96275362318841</v>
      </c>
      <c r="Q2122" t="str">
        <f t="shared" si="365"/>
        <v>music</v>
      </c>
      <c r="R2122" t="str">
        <f t="shared" si="366"/>
        <v>indie rock</v>
      </c>
      <c r="S2122" s="28">
        <f t="shared" si="367"/>
        <v>41591.756203703699</v>
      </c>
      <c r="T2122" s="28">
        <f t="shared" si="368"/>
        <v>41640.756203703699</v>
      </c>
      <c r="U2122">
        <f t="shared" si="369"/>
        <v>2013</v>
      </c>
      <c r="V2122" s="15">
        <f t="shared" si="370"/>
        <v>41591</v>
      </c>
      <c r="W2122" s="15">
        <f t="shared" si="371"/>
        <v>41640</v>
      </c>
      <c r="X2122" s="15">
        <v>41591</v>
      </c>
      <c r="Y2122" s="15">
        <v>41640</v>
      </c>
      <c r="Z2122" t="str">
        <f t="shared" si="372"/>
        <v>November</v>
      </c>
      <c r="AA2122" t="str">
        <f t="shared" si="373"/>
        <v>January</v>
      </c>
    </row>
    <row r="2123" spans="1:27" ht="30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14" t="s">
        <v>8221</v>
      </c>
      <c r="G2123" t="s">
        <v>8240</v>
      </c>
      <c r="H2123" t="s">
        <v>8257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363"/>
        <v>0.56800000000000006</v>
      </c>
      <c r="P2123" s="6">
        <f t="shared" si="364"/>
        <v>28.4</v>
      </c>
      <c r="Q2123" t="str">
        <f t="shared" si="365"/>
        <v>games</v>
      </c>
      <c r="R2123" t="str">
        <f t="shared" si="366"/>
        <v>video games</v>
      </c>
      <c r="S2123" s="28">
        <f t="shared" si="367"/>
        <v>42716.534120370365</v>
      </c>
      <c r="T2123" s="28">
        <f t="shared" si="368"/>
        <v>42746.534120370365</v>
      </c>
      <c r="U2123">
        <f t="shared" si="369"/>
        <v>2016</v>
      </c>
      <c r="V2123" s="15">
        <f t="shared" si="370"/>
        <v>42716</v>
      </c>
      <c r="W2123" s="15">
        <f t="shared" si="371"/>
        <v>42746</v>
      </c>
      <c r="X2123" s="15">
        <v>42716</v>
      </c>
      <c r="Y2123" s="15">
        <v>42746</v>
      </c>
      <c r="Z2123" t="str">
        <f t="shared" si="372"/>
        <v>December</v>
      </c>
      <c r="AA2123" t="str">
        <f t="shared" si="373"/>
        <v>January</v>
      </c>
    </row>
    <row r="2124" spans="1:27" ht="3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14" t="s">
        <v>8221</v>
      </c>
      <c r="G2124" t="s">
        <v>8238</v>
      </c>
      <c r="H2124" t="s">
        <v>8256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363"/>
        <v>0.38750000000000001</v>
      </c>
      <c r="P2124" s="6">
        <f t="shared" si="364"/>
        <v>103.33333333333333</v>
      </c>
      <c r="Q2124" t="str">
        <f t="shared" si="365"/>
        <v>games</v>
      </c>
      <c r="R2124" t="str">
        <f t="shared" si="366"/>
        <v>video games</v>
      </c>
      <c r="S2124" s="28">
        <f t="shared" si="367"/>
        <v>42712.092233796291</v>
      </c>
      <c r="T2124" s="28">
        <f t="shared" si="368"/>
        <v>42742.092233796291</v>
      </c>
      <c r="U2124">
        <f t="shared" si="369"/>
        <v>2016</v>
      </c>
      <c r="V2124" s="15">
        <f t="shared" si="370"/>
        <v>42712</v>
      </c>
      <c r="W2124" s="15">
        <f t="shared" si="371"/>
        <v>42742</v>
      </c>
      <c r="X2124" s="15">
        <v>42712</v>
      </c>
      <c r="Y2124" s="15">
        <v>42742</v>
      </c>
      <c r="Z2124" t="str">
        <f t="shared" si="372"/>
        <v>December</v>
      </c>
      <c r="AA2124" t="str">
        <f t="shared" si="373"/>
        <v>January</v>
      </c>
    </row>
    <row r="2125" spans="1:27" ht="60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14" t="s">
        <v>8221</v>
      </c>
      <c r="G2125" t="s">
        <v>8224</v>
      </c>
      <c r="H2125" t="s">
        <v>8246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363"/>
        <v>10</v>
      </c>
      <c r="P2125" s="6">
        <f t="shared" si="364"/>
        <v>10</v>
      </c>
      <c r="Q2125" t="str">
        <f t="shared" si="365"/>
        <v>games</v>
      </c>
      <c r="R2125" t="str">
        <f t="shared" si="366"/>
        <v>video games</v>
      </c>
      <c r="S2125" s="28">
        <f t="shared" si="367"/>
        <v>40198.216516203705</v>
      </c>
      <c r="T2125" s="28">
        <f t="shared" si="368"/>
        <v>40252.082638888889</v>
      </c>
      <c r="U2125">
        <f t="shared" si="369"/>
        <v>2010</v>
      </c>
      <c r="V2125" s="15">
        <f t="shared" si="370"/>
        <v>40198</v>
      </c>
      <c r="W2125" s="15">
        <f t="shared" si="371"/>
        <v>40252</v>
      </c>
      <c r="X2125" s="15">
        <v>40198</v>
      </c>
      <c r="Y2125" s="15">
        <v>40252</v>
      </c>
      <c r="Z2125" t="str">
        <f t="shared" si="372"/>
        <v>January</v>
      </c>
      <c r="AA2125" t="str">
        <f t="shared" si="373"/>
        <v>March</v>
      </c>
    </row>
    <row r="2126" spans="1:27" ht="45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14" t="s">
        <v>8221</v>
      </c>
      <c r="G2126" t="s">
        <v>8224</v>
      </c>
      <c r="H2126" t="s">
        <v>8246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363"/>
        <v>10.454545454545453</v>
      </c>
      <c r="P2126" s="6">
        <f t="shared" si="364"/>
        <v>23</v>
      </c>
      <c r="Q2126" t="str">
        <f t="shared" si="365"/>
        <v>games</v>
      </c>
      <c r="R2126" t="str">
        <f t="shared" si="366"/>
        <v>video games</v>
      </c>
      <c r="S2126" s="28">
        <f t="shared" si="367"/>
        <v>40463.819849537038</v>
      </c>
      <c r="T2126" s="28">
        <f t="shared" si="368"/>
        <v>40512</v>
      </c>
      <c r="U2126">
        <f t="shared" si="369"/>
        <v>2010</v>
      </c>
      <c r="V2126" s="15">
        <f t="shared" si="370"/>
        <v>40463</v>
      </c>
      <c r="W2126" s="15">
        <f t="shared" si="371"/>
        <v>40512</v>
      </c>
      <c r="X2126" s="15">
        <v>40463</v>
      </c>
      <c r="Y2126" s="15">
        <v>40512</v>
      </c>
      <c r="Z2126" t="str">
        <f t="shared" si="372"/>
        <v>October</v>
      </c>
      <c r="AA2126" t="str">
        <f t="shared" si="373"/>
        <v>November</v>
      </c>
    </row>
    <row r="2127" spans="1:27" ht="45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14" t="s">
        <v>8221</v>
      </c>
      <c r="G2127" t="s">
        <v>8224</v>
      </c>
      <c r="H2127" t="s">
        <v>8246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363"/>
        <v>1.4200000000000002</v>
      </c>
      <c r="P2127" s="6">
        <f t="shared" si="364"/>
        <v>31.555555555555557</v>
      </c>
      <c r="Q2127" t="str">
        <f t="shared" si="365"/>
        <v>games</v>
      </c>
      <c r="R2127" t="str">
        <f t="shared" si="366"/>
        <v>video games</v>
      </c>
      <c r="S2127" s="28">
        <f t="shared" si="367"/>
        <v>42190.815196759257</v>
      </c>
      <c r="T2127" s="28">
        <f t="shared" si="368"/>
        <v>42220.815196759257</v>
      </c>
      <c r="U2127">
        <f t="shared" si="369"/>
        <v>2015</v>
      </c>
      <c r="V2127" s="15">
        <f t="shared" si="370"/>
        <v>42190</v>
      </c>
      <c r="W2127" s="15">
        <f t="shared" si="371"/>
        <v>42220</v>
      </c>
      <c r="X2127" s="15">
        <v>42190</v>
      </c>
      <c r="Y2127" s="15">
        <v>42220</v>
      </c>
      <c r="Z2127" t="str">
        <f t="shared" si="372"/>
        <v>July</v>
      </c>
      <c r="AA2127" t="str">
        <f t="shared" si="373"/>
        <v>August</v>
      </c>
    </row>
    <row r="2128" spans="1:27" ht="45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14" t="s">
        <v>8221</v>
      </c>
      <c r="G2128" t="s">
        <v>8224</v>
      </c>
      <c r="H2128" t="s">
        <v>8246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363"/>
        <v>0.05</v>
      </c>
      <c r="P2128" s="6">
        <f t="shared" si="364"/>
        <v>5</v>
      </c>
      <c r="Q2128" t="str">
        <f t="shared" si="365"/>
        <v>games</v>
      </c>
      <c r="R2128" t="str">
        <f t="shared" si="366"/>
        <v>video games</v>
      </c>
      <c r="S2128" s="28">
        <f t="shared" si="367"/>
        <v>41951.76489583333</v>
      </c>
      <c r="T2128" s="28">
        <f t="shared" si="368"/>
        <v>41981.76489583333</v>
      </c>
      <c r="U2128">
        <f t="shared" si="369"/>
        <v>2014</v>
      </c>
      <c r="V2128" s="15">
        <f t="shared" si="370"/>
        <v>41951</v>
      </c>
      <c r="W2128" s="15">
        <f t="shared" si="371"/>
        <v>41981</v>
      </c>
      <c r="X2128" s="15">
        <v>41951</v>
      </c>
      <c r="Y2128" s="15">
        <v>41981</v>
      </c>
      <c r="Z2128" t="str">
        <f t="shared" si="372"/>
        <v>November</v>
      </c>
      <c r="AA2128" t="str">
        <f t="shared" si="373"/>
        <v>December</v>
      </c>
    </row>
    <row r="2129" spans="1:27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14" t="s">
        <v>8221</v>
      </c>
      <c r="G2129" t="s">
        <v>8225</v>
      </c>
      <c r="H2129" t="s">
        <v>8247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363"/>
        <v>28.842857142857142</v>
      </c>
      <c r="P2129" s="6">
        <f t="shared" si="364"/>
        <v>34.220338983050844</v>
      </c>
      <c r="Q2129" t="str">
        <f t="shared" si="365"/>
        <v>games</v>
      </c>
      <c r="R2129" t="str">
        <f t="shared" si="366"/>
        <v>video games</v>
      </c>
      <c r="S2129" s="28">
        <f t="shared" si="367"/>
        <v>42045.297025462962</v>
      </c>
      <c r="T2129" s="28">
        <f t="shared" si="368"/>
        <v>42075.255358796298</v>
      </c>
      <c r="U2129">
        <f t="shared" si="369"/>
        <v>2015</v>
      </c>
      <c r="V2129" s="15">
        <f t="shared" si="370"/>
        <v>42045</v>
      </c>
      <c r="W2129" s="15">
        <f t="shared" si="371"/>
        <v>42075</v>
      </c>
      <c r="X2129" s="15">
        <v>42045</v>
      </c>
      <c r="Y2129" s="15">
        <v>42075</v>
      </c>
      <c r="Z2129" t="str">
        <f t="shared" si="372"/>
        <v>February</v>
      </c>
      <c r="AA2129" t="str">
        <f t="shared" si="373"/>
        <v>March</v>
      </c>
    </row>
    <row r="2130" spans="1:27" ht="45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14" t="s">
        <v>8221</v>
      </c>
      <c r="G2130" t="s">
        <v>8229</v>
      </c>
      <c r="H2130" t="s">
        <v>8251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363"/>
        <v>0.16666666666666669</v>
      </c>
      <c r="P2130" s="6">
        <f t="shared" si="364"/>
        <v>25</v>
      </c>
      <c r="Q2130" t="str">
        <f t="shared" si="365"/>
        <v>games</v>
      </c>
      <c r="R2130" t="str">
        <f t="shared" si="366"/>
        <v>video games</v>
      </c>
      <c r="S2130" s="28">
        <f t="shared" si="367"/>
        <v>41843.564456018517</v>
      </c>
      <c r="T2130" s="28">
        <f t="shared" si="368"/>
        <v>41903.564456018517</v>
      </c>
      <c r="U2130">
        <f t="shared" si="369"/>
        <v>2014</v>
      </c>
      <c r="V2130" s="15">
        <f t="shared" si="370"/>
        <v>41843</v>
      </c>
      <c r="W2130" s="15">
        <f t="shared" si="371"/>
        <v>41903</v>
      </c>
      <c r="X2130" s="15">
        <v>41843</v>
      </c>
      <c r="Y2130" s="15">
        <v>41903</v>
      </c>
      <c r="Z2130" t="str">
        <f t="shared" si="372"/>
        <v>July</v>
      </c>
      <c r="AA2130" t="str">
        <f t="shared" si="373"/>
        <v>September</v>
      </c>
    </row>
    <row r="2131" spans="1:27" ht="45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14" t="s">
        <v>8221</v>
      </c>
      <c r="G2131" t="s">
        <v>8224</v>
      </c>
      <c r="H2131" t="s">
        <v>8246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363"/>
        <v>11.799999999999999</v>
      </c>
      <c r="P2131" s="6">
        <f t="shared" si="364"/>
        <v>19.666666666666668</v>
      </c>
      <c r="Q2131" t="str">
        <f t="shared" si="365"/>
        <v>games</v>
      </c>
      <c r="R2131" t="str">
        <f t="shared" si="366"/>
        <v>video games</v>
      </c>
      <c r="S2131" s="28">
        <f t="shared" si="367"/>
        <v>42408.815972222219</v>
      </c>
      <c r="T2131" s="28">
        <f t="shared" si="368"/>
        <v>42438.815972222219</v>
      </c>
      <c r="U2131">
        <f t="shared" si="369"/>
        <v>2016</v>
      </c>
      <c r="V2131" s="15">
        <f t="shared" si="370"/>
        <v>42408</v>
      </c>
      <c r="W2131" s="15">
        <f t="shared" si="371"/>
        <v>42438</v>
      </c>
      <c r="X2131" s="15">
        <v>42408</v>
      </c>
      <c r="Y2131" s="15">
        <v>42438</v>
      </c>
      <c r="Z2131" t="str">
        <f t="shared" si="372"/>
        <v>February</v>
      </c>
      <c r="AA2131" t="str">
        <f t="shared" si="373"/>
        <v>March</v>
      </c>
    </row>
    <row r="2132" spans="1:27" ht="30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14" t="s">
        <v>8221</v>
      </c>
      <c r="G2132" t="s">
        <v>8224</v>
      </c>
      <c r="H2132" t="s">
        <v>8246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363"/>
        <v>0.20238095238095236</v>
      </c>
      <c r="P2132" s="6">
        <f t="shared" si="364"/>
        <v>21.25</v>
      </c>
      <c r="Q2132" t="str">
        <f t="shared" si="365"/>
        <v>games</v>
      </c>
      <c r="R2132" t="str">
        <f t="shared" si="366"/>
        <v>video games</v>
      </c>
      <c r="S2132" s="28">
        <f t="shared" si="367"/>
        <v>41831.87804398148</v>
      </c>
      <c r="T2132" s="28">
        <f t="shared" si="368"/>
        <v>41866.87804398148</v>
      </c>
      <c r="U2132">
        <f t="shared" si="369"/>
        <v>2014</v>
      </c>
      <c r="V2132" s="15">
        <f t="shared" si="370"/>
        <v>41831</v>
      </c>
      <c r="W2132" s="15">
        <f t="shared" si="371"/>
        <v>41866</v>
      </c>
      <c r="X2132" s="15">
        <v>41831</v>
      </c>
      <c r="Y2132" s="15">
        <v>41866</v>
      </c>
      <c r="Z2132" t="str">
        <f t="shared" si="372"/>
        <v>July</v>
      </c>
      <c r="AA2132" t="str">
        <f t="shared" si="373"/>
        <v>August</v>
      </c>
    </row>
    <row r="2133" spans="1:27" ht="45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14" t="s">
        <v>8221</v>
      </c>
      <c r="G2133" t="s">
        <v>8224</v>
      </c>
      <c r="H2133" t="s">
        <v>8246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363"/>
        <v>5</v>
      </c>
      <c r="P2133" s="6">
        <f t="shared" si="364"/>
        <v>8.3333333333333339</v>
      </c>
      <c r="Q2133" t="str">
        <f t="shared" si="365"/>
        <v>games</v>
      </c>
      <c r="R2133" t="str">
        <f t="shared" si="366"/>
        <v>video games</v>
      </c>
      <c r="S2133" s="28">
        <f t="shared" si="367"/>
        <v>42166.998738425922</v>
      </c>
      <c r="T2133" s="28">
        <f t="shared" si="368"/>
        <v>42196.998738425922</v>
      </c>
      <c r="U2133">
        <f t="shared" si="369"/>
        <v>2015</v>
      </c>
      <c r="V2133" s="15">
        <f t="shared" si="370"/>
        <v>42166</v>
      </c>
      <c r="W2133" s="15">
        <f t="shared" si="371"/>
        <v>42196</v>
      </c>
      <c r="X2133" s="15">
        <v>42166</v>
      </c>
      <c r="Y2133" s="15">
        <v>42196</v>
      </c>
      <c r="Z2133" t="str">
        <f t="shared" si="372"/>
        <v>June</v>
      </c>
      <c r="AA2133" t="str">
        <f t="shared" si="373"/>
        <v>July</v>
      </c>
    </row>
    <row r="2134" spans="1:27" ht="45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14" t="s">
        <v>8221</v>
      </c>
      <c r="G2134" t="s">
        <v>8224</v>
      </c>
      <c r="H2134" t="s">
        <v>8246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363"/>
        <v>2.1129899999999995</v>
      </c>
      <c r="P2134" s="6">
        <f t="shared" si="364"/>
        <v>21.34333333333333</v>
      </c>
      <c r="Q2134" t="str">
        <f t="shared" si="365"/>
        <v>games</v>
      </c>
      <c r="R2134" t="str">
        <f t="shared" si="366"/>
        <v>video games</v>
      </c>
      <c r="S2134" s="28">
        <f t="shared" si="367"/>
        <v>41643.27884259259</v>
      </c>
      <c r="T2134" s="28">
        <f t="shared" si="368"/>
        <v>41673.27884259259</v>
      </c>
      <c r="U2134">
        <f t="shared" si="369"/>
        <v>2014</v>
      </c>
      <c r="V2134" s="15">
        <f t="shared" si="370"/>
        <v>41643</v>
      </c>
      <c r="W2134" s="15">
        <f t="shared" si="371"/>
        <v>41673</v>
      </c>
      <c r="X2134" s="15">
        <v>41643</v>
      </c>
      <c r="Y2134" s="15">
        <v>41673</v>
      </c>
      <c r="Z2134" t="str">
        <f t="shared" si="372"/>
        <v>January</v>
      </c>
      <c r="AA2134" t="str">
        <f t="shared" si="373"/>
        <v>February</v>
      </c>
    </row>
    <row r="2135" spans="1:27" ht="45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14" t="s">
        <v>8221</v>
      </c>
      <c r="G2135" t="s">
        <v>8224</v>
      </c>
      <c r="H2135" t="s">
        <v>8246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363"/>
        <v>1.6</v>
      </c>
      <c r="P2135" s="6">
        <f t="shared" si="364"/>
        <v>5.333333333333333</v>
      </c>
      <c r="Q2135" t="str">
        <f t="shared" si="365"/>
        <v>games</v>
      </c>
      <c r="R2135" t="str">
        <f t="shared" si="366"/>
        <v>video games</v>
      </c>
      <c r="S2135" s="28">
        <f t="shared" si="367"/>
        <v>40618.888877314814</v>
      </c>
      <c r="T2135" s="28">
        <f t="shared" si="368"/>
        <v>40657.082638888889</v>
      </c>
      <c r="U2135">
        <f t="shared" si="369"/>
        <v>2011</v>
      </c>
      <c r="V2135" s="15">
        <f t="shared" si="370"/>
        <v>40618</v>
      </c>
      <c r="W2135" s="15">
        <f t="shared" si="371"/>
        <v>40657</v>
      </c>
      <c r="X2135" s="15">
        <v>40618</v>
      </c>
      <c r="Y2135" s="15">
        <v>40657</v>
      </c>
      <c r="Z2135" t="str">
        <f t="shared" si="372"/>
        <v>March</v>
      </c>
      <c r="AA2135" t="str">
        <f t="shared" si="373"/>
        <v>April</v>
      </c>
    </row>
    <row r="2136" spans="1:27" ht="45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14" t="s">
        <v>8221</v>
      </c>
      <c r="G2136" t="s">
        <v>8224</v>
      </c>
      <c r="H2136" t="s">
        <v>8246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363"/>
        <v>1.7333333333333332</v>
      </c>
      <c r="P2136" s="6">
        <f t="shared" si="364"/>
        <v>34.666666666666664</v>
      </c>
      <c r="Q2136" t="str">
        <f t="shared" si="365"/>
        <v>games</v>
      </c>
      <c r="R2136" t="str">
        <f t="shared" si="366"/>
        <v>video games</v>
      </c>
      <c r="S2136" s="28">
        <f t="shared" si="367"/>
        <v>41361.678136574068</v>
      </c>
      <c r="T2136" s="28">
        <f t="shared" si="368"/>
        <v>41391.678136574068</v>
      </c>
      <c r="U2136">
        <f t="shared" si="369"/>
        <v>2013</v>
      </c>
      <c r="V2136" s="15">
        <f t="shared" si="370"/>
        <v>41361</v>
      </c>
      <c r="W2136" s="15">
        <f t="shared" si="371"/>
        <v>41391</v>
      </c>
      <c r="X2136" s="15">
        <v>41361</v>
      </c>
      <c r="Y2136" s="15">
        <v>41391</v>
      </c>
      <c r="Z2136" t="str">
        <f t="shared" si="372"/>
        <v>March</v>
      </c>
      <c r="AA2136" t="str">
        <f t="shared" si="373"/>
        <v>April</v>
      </c>
    </row>
    <row r="2137" spans="1:27" ht="45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14" t="s">
        <v>8221</v>
      </c>
      <c r="G2137" t="s">
        <v>8224</v>
      </c>
      <c r="H2137" t="s">
        <v>8246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363"/>
        <v>9.56</v>
      </c>
      <c r="P2137" s="6">
        <f t="shared" si="364"/>
        <v>21.727272727272727</v>
      </c>
      <c r="Q2137" t="str">
        <f t="shared" si="365"/>
        <v>games</v>
      </c>
      <c r="R2137" t="str">
        <f t="shared" si="366"/>
        <v>video games</v>
      </c>
      <c r="S2137" s="28">
        <f t="shared" si="367"/>
        <v>41156.755011574074</v>
      </c>
      <c r="T2137" s="28">
        <f t="shared" si="368"/>
        <v>41186.755011574074</v>
      </c>
      <c r="U2137">
        <f t="shared" si="369"/>
        <v>2012</v>
      </c>
      <c r="V2137" s="15">
        <f t="shared" si="370"/>
        <v>41156</v>
      </c>
      <c r="W2137" s="15">
        <f t="shared" si="371"/>
        <v>41186</v>
      </c>
      <c r="X2137" s="15">
        <v>41156</v>
      </c>
      <c r="Y2137" s="15">
        <v>41186</v>
      </c>
      <c r="Z2137" t="str">
        <f t="shared" si="372"/>
        <v>September</v>
      </c>
      <c r="AA2137" t="str">
        <f t="shared" si="373"/>
        <v>October</v>
      </c>
    </row>
    <row r="2138" spans="1:27" ht="45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14" t="s">
        <v>8221</v>
      </c>
      <c r="G2138" t="s">
        <v>8224</v>
      </c>
      <c r="H2138" t="s">
        <v>8246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363"/>
        <v>5.9612499999999999E-2</v>
      </c>
      <c r="P2138" s="6">
        <f t="shared" si="364"/>
        <v>11.922499999999999</v>
      </c>
      <c r="Q2138" t="str">
        <f t="shared" si="365"/>
        <v>games</v>
      </c>
      <c r="R2138" t="str">
        <f t="shared" si="366"/>
        <v>video games</v>
      </c>
      <c r="S2138" s="28">
        <f t="shared" si="367"/>
        <v>41536.300763888888</v>
      </c>
      <c r="T2138" s="28">
        <f t="shared" si="368"/>
        <v>41566.300763888888</v>
      </c>
      <c r="U2138">
        <f t="shared" si="369"/>
        <v>2013</v>
      </c>
      <c r="V2138" s="15">
        <f t="shared" si="370"/>
        <v>41536</v>
      </c>
      <c r="W2138" s="15">
        <f t="shared" si="371"/>
        <v>41566</v>
      </c>
      <c r="X2138" s="15">
        <v>41536</v>
      </c>
      <c r="Y2138" s="15">
        <v>41566</v>
      </c>
      <c r="Z2138" t="str">
        <f t="shared" si="372"/>
        <v>September</v>
      </c>
      <c r="AA2138" t="str">
        <f t="shared" si="373"/>
        <v>October</v>
      </c>
    </row>
    <row r="2139" spans="1:27" ht="45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14" t="s">
        <v>8221</v>
      </c>
      <c r="G2139" t="s">
        <v>8229</v>
      </c>
      <c r="H2139" t="s">
        <v>8251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363"/>
        <v>28.405999999999999</v>
      </c>
      <c r="P2139" s="6">
        <f t="shared" si="364"/>
        <v>26.59737827715356</v>
      </c>
      <c r="Q2139" t="str">
        <f t="shared" si="365"/>
        <v>games</v>
      </c>
      <c r="R2139" t="str">
        <f t="shared" si="366"/>
        <v>video games</v>
      </c>
      <c r="S2139" s="28">
        <f t="shared" si="367"/>
        <v>41948.562835648147</v>
      </c>
      <c r="T2139" s="28">
        <f t="shared" si="368"/>
        <v>41978.562835648147</v>
      </c>
      <c r="U2139">
        <f t="shared" si="369"/>
        <v>2014</v>
      </c>
      <c r="V2139" s="15">
        <f t="shared" si="370"/>
        <v>41948</v>
      </c>
      <c r="W2139" s="15">
        <f t="shared" si="371"/>
        <v>41978</v>
      </c>
      <c r="X2139" s="15">
        <v>41948</v>
      </c>
      <c r="Y2139" s="15">
        <v>41978</v>
      </c>
      <c r="Z2139" t="str">
        <f t="shared" si="372"/>
        <v>November</v>
      </c>
      <c r="AA2139" t="str">
        <f t="shared" si="373"/>
        <v>December</v>
      </c>
    </row>
    <row r="2140" spans="1:27" ht="30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14" t="s">
        <v>8221</v>
      </c>
      <c r="G2140" t="s">
        <v>8225</v>
      </c>
      <c r="H2140" t="s">
        <v>8247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363"/>
        <v>12.8</v>
      </c>
      <c r="P2140" s="6">
        <f t="shared" si="364"/>
        <v>10.666666666666666</v>
      </c>
      <c r="Q2140" t="str">
        <f t="shared" si="365"/>
        <v>games</v>
      </c>
      <c r="R2140" t="str">
        <f t="shared" si="366"/>
        <v>video games</v>
      </c>
      <c r="S2140" s="28">
        <f t="shared" si="367"/>
        <v>41556.804849537039</v>
      </c>
      <c r="T2140" s="28">
        <f t="shared" si="368"/>
        <v>41586.846516203703</v>
      </c>
      <c r="U2140">
        <f t="shared" si="369"/>
        <v>2013</v>
      </c>
      <c r="V2140" s="15">
        <f t="shared" si="370"/>
        <v>41556</v>
      </c>
      <c r="W2140" s="15">
        <f t="shared" si="371"/>
        <v>41586</v>
      </c>
      <c r="X2140" s="15">
        <v>41556</v>
      </c>
      <c r="Y2140" s="15">
        <v>41586</v>
      </c>
      <c r="Z2140" t="str">
        <f t="shared" si="372"/>
        <v>October</v>
      </c>
      <c r="AA2140" t="str">
        <f t="shared" si="373"/>
        <v>November</v>
      </c>
    </row>
    <row r="2141" spans="1:27" ht="45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14" t="s">
        <v>8221</v>
      </c>
      <c r="G2141" t="s">
        <v>8224</v>
      </c>
      <c r="H2141" t="s">
        <v>8246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363"/>
        <v>5.42</v>
      </c>
      <c r="P2141" s="6">
        <f t="shared" si="364"/>
        <v>29.035714285714285</v>
      </c>
      <c r="Q2141" t="str">
        <f t="shared" si="365"/>
        <v>games</v>
      </c>
      <c r="R2141" t="str">
        <f t="shared" si="366"/>
        <v>video games</v>
      </c>
      <c r="S2141" s="28">
        <f t="shared" si="367"/>
        <v>42647.541759259257</v>
      </c>
      <c r="T2141" s="28">
        <f t="shared" si="368"/>
        <v>42677.541759259257</v>
      </c>
      <c r="U2141">
        <f t="shared" si="369"/>
        <v>2016</v>
      </c>
      <c r="V2141" s="15">
        <f t="shared" si="370"/>
        <v>42647</v>
      </c>
      <c r="W2141" s="15">
        <f t="shared" si="371"/>
        <v>42677</v>
      </c>
      <c r="X2141" s="15">
        <v>42647</v>
      </c>
      <c r="Y2141" s="15">
        <v>42677</v>
      </c>
      <c r="Z2141" t="str">
        <f t="shared" si="372"/>
        <v>October</v>
      </c>
      <c r="AA2141" t="str">
        <f t="shared" si="373"/>
        <v>November</v>
      </c>
    </row>
    <row r="2142" spans="1:27" ht="45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14" t="s">
        <v>8221</v>
      </c>
      <c r="G2142" t="s">
        <v>8224</v>
      </c>
      <c r="H2142" t="s">
        <v>8246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363"/>
        <v>0.11199999999999999</v>
      </c>
      <c r="P2142" s="6">
        <f t="shared" si="364"/>
        <v>50.909090909090907</v>
      </c>
      <c r="Q2142" t="str">
        <f t="shared" si="365"/>
        <v>games</v>
      </c>
      <c r="R2142" t="str">
        <f t="shared" si="366"/>
        <v>video games</v>
      </c>
      <c r="S2142" s="28">
        <f t="shared" si="367"/>
        <v>41255.625277777777</v>
      </c>
      <c r="T2142" s="28">
        <f t="shared" si="368"/>
        <v>41285.625277777777</v>
      </c>
      <c r="U2142">
        <f t="shared" si="369"/>
        <v>2012</v>
      </c>
      <c r="V2142" s="15">
        <f t="shared" si="370"/>
        <v>41255</v>
      </c>
      <c r="W2142" s="15">
        <f t="shared" si="371"/>
        <v>41285</v>
      </c>
      <c r="X2142" s="15">
        <v>41255</v>
      </c>
      <c r="Y2142" s="15">
        <v>41285</v>
      </c>
      <c r="Z2142" t="str">
        <f t="shared" si="372"/>
        <v>December</v>
      </c>
      <c r="AA2142" t="str">
        <f t="shared" si="373"/>
        <v>January</v>
      </c>
    </row>
    <row r="2143" spans="1:27" ht="45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14" t="s">
        <v>8221</v>
      </c>
      <c r="G2143" t="s">
        <v>8224</v>
      </c>
      <c r="H2143" t="s">
        <v>8246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363"/>
        <v>0</v>
      </c>
      <c r="P2143" s="6" t="e">
        <f t="shared" si="364"/>
        <v>#DIV/0!</v>
      </c>
      <c r="Q2143" t="str">
        <f t="shared" si="365"/>
        <v>games</v>
      </c>
      <c r="R2143" t="str">
        <f t="shared" si="366"/>
        <v>video games</v>
      </c>
      <c r="S2143" s="28">
        <f t="shared" si="367"/>
        <v>41927.027303240735</v>
      </c>
      <c r="T2143" s="28">
        <f t="shared" si="368"/>
        <v>41957.068969907406</v>
      </c>
      <c r="U2143">
        <f t="shared" si="369"/>
        <v>2014</v>
      </c>
      <c r="V2143" s="15">
        <f t="shared" si="370"/>
        <v>41927</v>
      </c>
      <c r="W2143" s="15">
        <f t="shared" si="371"/>
        <v>41957</v>
      </c>
      <c r="X2143" s="15">
        <v>41927</v>
      </c>
      <c r="Y2143" s="15">
        <v>41957</v>
      </c>
      <c r="Z2143" t="str">
        <f t="shared" si="372"/>
        <v>October</v>
      </c>
      <c r="AA2143" t="str">
        <f t="shared" si="373"/>
        <v>November</v>
      </c>
    </row>
    <row r="2144" spans="1:27" ht="45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14" t="s">
        <v>8221</v>
      </c>
      <c r="G2144" t="s">
        <v>8236</v>
      </c>
      <c r="H2144" t="s">
        <v>8249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363"/>
        <v>5.7238095238095239</v>
      </c>
      <c r="P2144" s="6">
        <f t="shared" si="364"/>
        <v>50.083333333333336</v>
      </c>
      <c r="Q2144" t="str">
        <f t="shared" si="365"/>
        <v>games</v>
      </c>
      <c r="R2144" t="str">
        <f t="shared" si="366"/>
        <v>video games</v>
      </c>
      <c r="S2144" s="28">
        <f t="shared" si="367"/>
        <v>42340.493171296293</v>
      </c>
      <c r="T2144" s="28">
        <f t="shared" si="368"/>
        <v>42368.493171296293</v>
      </c>
      <c r="U2144">
        <f t="shared" si="369"/>
        <v>2015</v>
      </c>
      <c r="V2144" s="15">
        <f t="shared" si="370"/>
        <v>42340</v>
      </c>
      <c r="W2144" s="15">
        <f t="shared" si="371"/>
        <v>42368</v>
      </c>
      <c r="X2144" s="15">
        <v>42340</v>
      </c>
      <c r="Y2144" s="15">
        <v>42368</v>
      </c>
      <c r="Z2144" t="str">
        <f t="shared" si="372"/>
        <v>December</v>
      </c>
      <c r="AA2144" t="str">
        <f t="shared" si="373"/>
        <v>December</v>
      </c>
    </row>
    <row r="2145" spans="1:27" ht="45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14" t="s">
        <v>8221</v>
      </c>
      <c r="G2145" t="s">
        <v>8224</v>
      </c>
      <c r="H2145" t="s">
        <v>8246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363"/>
        <v>11.25</v>
      </c>
      <c r="P2145" s="6">
        <f t="shared" si="364"/>
        <v>45</v>
      </c>
      <c r="Q2145" t="str">
        <f t="shared" si="365"/>
        <v>games</v>
      </c>
      <c r="R2145" t="str">
        <f t="shared" si="366"/>
        <v>video games</v>
      </c>
      <c r="S2145" s="28">
        <f t="shared" si="367"/>
        <v>40332.678379629629</v>
      </c>
      <c r="T2145" s="28">
        <f t="shared" si="368"/>
        <v>40380.583333333328</v>
      </c>
      <c r="U2145">
        <f t="shared" si="369"/>
        <v>2010</v>
      </c>
      <c r="V2145" s="15">
        <f t="shared" si="370"/>
        <v>40332</v>
      </c>
      <c r="W2145" s="15">
        <f t="shared" si="371"/>
        <v>40380</v>
      </c>
      <c r="X2145" s="15">
        <v>40332</v>
      </c>
      <c r="Y2145" s="15">
        <v>40380</v>
      </c>
      <c r="Z2145" t="str">
        <f t="shared" si="372"/>
        <v>June</v>
      </c>
      <c r="AA2145" t="str">
        <f t="shared" si="373"/>
        <v>July</v>
      </c>
    </row>
    <row r="2146" spans="1:27" ht="3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14" t="s">
        <v>8221</v>
      </c>
      <c r="G2146" t="s">
        <v>8224</v>
      </c>
      <c r="H2146" t="s">
        <v>8246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363"/>
        <v>1.7098591549295776</v>
      </c>
      <c r="P2146" s="6">
        <f t="shared" si="364"/>
        <v>25.291666666666668</v>
      </c>
      <c r="Q2146" t="str">
        <f t="shared" si="365"/>
        <v>games</v>
      </c>
      <c r="R2146" t="str">
        <f t="shared" si="366"/>
        <v>video games</v>
      </c>
      <c r="S2146" s="28">
        <f t="shared" si="367"/>
        <v>41499.338425925926</v>
      </c>
      <c r="T2146" s="28">
        <f t="shared" si="368"/>
        <v>41531.338425925926</v>
      </c>
      <c r="U2146">
        <f t="shared" si="369"/>
        <v>2013</v>
      </c>
      <c r="V2146" s="15">
        <f t="shared" si="370"/>
        <v>41499</v>
      </c>
      <c r="W2146" s="15">
        <f t="shared" si="371"/>
        <v>41531</v>
      </c>
      <c r="X2146" s="15">
        <v>41499</v>
      </c>
      <c r="Y2146" s="15">
        <v>41531</v>
      </c>
      <c r="Z2146" t="str">
        <f t="shared" si="372"/>
        <v>August</v>
      </c>
      <c r="AA2146" t="str">
        <f t="shared" si="373"/>
        <v>September</v>
      </c>
    </row>
    <row r="2147" spans="1:27" ht="45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14" t="s">
        <v>8221</v>
      </c>
      <c r="G2147" t="s">
        <v>8224</v>
      </c>
      <c r="H2147" t="s">
        <v>8246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363"/>
        <v>30.433333333333334</v>
      </c>
      <c r="P2147" s="6">
        <f t="shared" si="364"/>
        <v>51.292134831460672</v>
      </c>
      <c r="Q2147" t="str">
        <f t="shared" si="365"/>
        <v>games</v>
      </c>
      <c r="R2147" t="str">
        <f t="shared" si="366"/>
        <v>video games</v>
      </c>
      <c r="S2147" s="28">
        <f t="shared" si="367"/>
        <v>41575.029097222221</v>
      </c>
      <c r="T2147" s="28">
        <f t="shared" si="368"/>
        <v>41605.070763888885</v>
      </c>
      <c r="U2147">
        <f t="shared" si="369"/>
        <v>2013</v>
      </c>
      <c r="V2147" s="15">
        <f t="shared" si="370"/>
        <v>41575</v>
      </c>
      <c r="W2147" s="15">
        <f t="shared" si="371"/>
        <v>41605</v>
      </c>
      <c r="X2147" s="15">
        <v>41575</v>
      </c>
      <c r="Y2147" s="15">
        <v>41605</v>
      </c>
      <c r="Z2147" t="str">
        <f t="shared" si="372"/>
        <v>October</v>
      </c>
      <c r="AA2147" t="str">
        <f t="shared" si="373"/>
        <v>November</v>
      </c>
    </row>
    <row r="2148" spans="1:27" ht="45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14" t="s">
        <v>8221</v>
      </c>
      <c r="G2148" t="s">
        <v>8224</v>
      </c>
      <c r="H2148" t="s">
        <v>8246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363"/>
        <v>0.02</v>
      </c>
      <c r="P2148" s="6">
        <f t="shared" si="364"/>
        <v>1</v>
      </c>
      <c r="Q2148" t="str">
        <f t="shared" si="365"/>
        <v>games</v>
      </c>
      <c r="R2148" t="str">
        <f t="shared" si="366"/>
        <v>video games</v>
      </c>
      <c r="S2148" s="28">
        <f t="shared" si="367"/>
        <v>42397.471180555549</v>
      </c>
      <c r="T2148" s="28">
        <f t="shared" si="368"/>
        <v>42411.471180555549</v>
      </c>
      <c r="U2148">
        <f t="shared" si="369"/>
        <v>2016</v>
      </c>
      <c r="V2148" s="15">
        <f t="shared" si="370"/>
        <v>42397</v>
      </c>
      <c r="W2148" s="15">
        <f t="shared" si="371"/>
        <v>42411</v>
      </c>
      <c r="X2148" s="15">
        <v>42397</v>
      </c>
      <c r="Y2148" s="15">
        <v>42411</v>
      </c>
      <c r="Z2148" t="str">
        <f t="shared" si="372"/>
        <v>January</v>
      </c>
      <c r="AA2148" t="str">
        <f t="shared" si="373"/>
        <v>February</v>
      </c>
    </row>
    <row r="2149" spans="1:27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14" t="s">
        <v>8221</v>
      </c>
      <c r="G2149" t="s">
        <v>8224</v>
      </c>
      <c r="H2149" t="s">
        <v>8246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363"/>
        <v>0.69641025641025645</v>
      </c>
      <c r="P2149" s="6">
        <f t="shared" si="364"/>
        <v>49.381818181818183</v>
      </c>
      <c r="Q2149" t="str">
        <f t="shared" si="365"/>
        <v>games</v>
      </c>
      <c r="R2149" t="str">
        <f t="shared" si="366"/>
        <v>video games</v>
      </c>
      <c r="S2149" s="28">
        <f t="shared" si="367"/>
        <v>41927.087361111109</v>
      </c>
      <c r="T2149" s="28">
        <f t="shared" si="368"/>
        <v>41959.129027777781</v>
      </c>
      <c r="U2149">
        <f t="shared" si="369"/>
        <v>2014</v>
      </c>
      <c r="V2149" s="15">
        <f t="shared" si="370"/>
        <v>41927</v>
      </c>
      <c r="W2149" s="15">
        <f t="shared" si="371"/>
        <v>41959</v>
      </c>
      <c r="X2149" s="15">
        <v>41927</v>
      </c>
      <c r="Y2149" s="15">
        <v>41959</v>
      </c>
      <c r="Z2149" t="str">
        <f t="shared" si="372"/>
        <v>October</v>
      </c>
      <c r="AA2149" t="str">
        <f t="shared" si="373"/>
        <v>November</v>
      </c>
    </row>
    <row r="2150" spans="1:27" ht="45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14" t="s">
        <v>8221</v>
      </c>
      <c r="G2150" t="s">
        <v>8225</v>
      </c>
      <c r="H2150" t="s">
        <v>8247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363"/>
        <v>2</v>
      </c>
      <c r="P2150" s="6">
        <f t="shared" si="364"/>
        <v>1</v>
      </c>
      <c r="Q2150" t="str">
        <f t="shared" si="365"/>
        <v>games</v>
      </c>
      <c r="R2150" t="str">
        <f t="shared" si="366"/>
        <v>video games</v>
      </c>
      <c r="S2150" s="28">
        <f t="shared" si="367"/>
        <v>42066.525254629632</v>
      </c>
      <c r="T2150" s="28">
        <f t="shared" si="368"/>
        <v>42096.483587962961</v>
      </c>
      <c r="U2150">
        <f t="shared" si="369"/>
        <v>2015</v>
      </c>
      <c r="V2150" s="15">
        <f t="shared" si="370"/>
        <v>42066</v>
      </c>
      <c r="W2150" s="15">
        <f t="shared" si="371"/>
        <v>42096</v>
      </c>
      <c r="X2150" s="15">
        <v>42066</v>
      </c>
      <c r="Y2150" s="15">
        <v>42096</v>
      </c>
      <c r="Z2150" t="str">
        <f t="shared" si="372"/>
        <v>March</v>
      </c>
      <c r="AA2150" t="str">
        <f t="shared" si="373"/>
        <v>April</v>
      </c>
    </row>
    <row r="2151" spans="1:27" ht="45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14" t="s">
        <v>8221</v>
      </c>
      <c r="G2151" t="s">
        <v>8224</v>
      </c>
      <c r="H2151" t="s">
        <v>8246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363"/>
        <v>0</v>
      </c>
      <c r="P2151" s="6" t="e">
        <f t="shared" si="364"/>
        <v>#DIV/0!</v>
      </c>
      <c r="Q2151" t="str">
        <f t="shared" si="365"/>
        <v>games</v>
      </c>
      <c r="R2151" t="str">
        <f t="shared" si="366"/>
        <v>video games</v>
      </c>
      <c r="S2151" s="28">
        <f t="shared" si="367"/>
        <v>40354.816620370366</v>
      </c>
      <c r="T2151" s="28">
        <f t="shared" si="368"/>
        <v>40389.791666666664</v>
      </c>
      <c r="U2151">
        <f t="shared" si="369"/>
        <v>2010</v>
      </c>
      <c r="V2151" s="15">
        <f t="shared" si="370"/>
        <v>40354</v>
      </c>
      <c r="W2151" s="15">
        <f t="shared" si="371"/>
        <v>40389</v>
      </c>
      <c r="X2151" s="15">
        <v>40354</v>
      </c>
      <c r="Y2151" s="15">
        <v>40389</v>
      </c>
      <c r="Z2151" t="str">
        <f t="shared" si="372"/>
        <v>June</v>
      </c>
      <c r="AA2151" t="str">
        <f t="shared" si="373"/>
        <v>July</v>
      </c>
    </row>
    <row r="2152" spans="1:27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14" t="s">
        <v>8221</v>
      </c>
      <c r="G2152" t="s">
        <v>8234</v>
      </c>
      <c r="H2152" t="s">
        <v>8254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363"/>
        <v>0.80999999999999994</v>
      </c>
      <c r="P2152" s="6">
        <f t="shared" si="364"/>
        <v>101.25</v>
      </c>
      <c r="Q2152" t="str">
        <f t="shared" si="365"/>
        <v>games</v>
      </c>
      <c r="R2152" t="str">
        <f t="shared" si="366"/>
        <v>video games</v>
      </c>
      <c r="S2152" s="28">
        <f t="shared" si="367"/>
        <v>42534.076377314814</v>
      </c>
      <c r="T2152" s="28">
        <f t="shared" si="368"/>
        <v>42564.076377314814</v>
      </c>
      <c r="U2152">
        <f t="shared" si="369"/>
        <v>2016</v>
      </c>
      <c r="V2152" s="15">
        <f t="shared" si="370"/>
        <v>42534</v>
      </c>
      <c r="W2152" s="15">
        <f t="shared" si="371"/>
        <v>42564</v>
      </c>
      <c r="X2152" s="15">
        <v>42534</v>
      </c>
      <c r="Y2152" s="15">
        <v>42564</v>
      </c>
      <c r="Z2152" t="str">
        <f t="shared" si="372"/>
        <v>June</v>
      </c>
      <c r="AA2152" t="str">
        <f t="shared" si="373"/>
        <v>July</v>
      </c>
    </row>
    <row r="2153" spans="1:27" ht="45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14" t="s">
        <v>8221</v>
      </c>
      <c r="G2153" t="s">
        <v>8224</v>
      </c>
      <c r="H2153" t="s">
        <v>8246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363"/>
        <v>0.26222222222222225</v>
      </c>
      <c r="P2153" s="6">
        <f t="shared" si="364"/>
        <v>19.666666666666668</v>
      </c>
      <c r="Q2153" t="str">
        <f t="shared" si="365"/>
        <v>games</v>
      </c>
      <c r="R2153" t="str">
        <f t="shared" si="366"/>
        <v>video games</v>
      </c>
      <c r="S2153" s="28">
        <f t="shared" si="367"/>
        <v>42520.639050925922</v>
      </c>
      <c r="T2153" s="28">
        <f t="shared" si="368"/>
        <v>42550.639050925922</v>
      </c>
      <c r="U2153">
        <f t="shared" si="369"/>
        <v>2016</v>
      </c>
      <c r="V2153" s="15">
        <f t="shared" si="370"/>
        <v>42520</v>
      </c>
      <c r="W2153" s="15">
        <f t="shared" si="371"/>
        <v>42550</v>
      </c>
      <c r="X2153" s="15">
        <v>42520</v>
      </c>
      <c r="Y2153" s="15">
        <v>42550</v>
      </c>
      <c r="Z2153" t="str">
        <f t="shared" si="372"/>
        <v>May</v>
      </c>
      <c r="AA2153" t="str">
        <f t="shared" si="373"/>
        <v>June</v>
      </c>
    </row>
    <row r="2154" spans="1:27" ht="45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14" t="s">
        <v>8221</v>
      </c>
      <c r="G2154" t="s">
        <v>8224</v>
      </c>
      <c r="H2154" t="s">
        <v>8246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363"/>
        <v>0.16666666666666669</v>
      </c>
      <c r="P2154" s="6">
        <f t="shared" si="364"/>
        <v>12.5</v>
      </c>
      <c r="Q2154" t="str">
        <f t="shared" si="365"/>
        <v>games</v>
      </c>
      <c r="R2154" t="str">
        <f t="shared" si="366"/>
        <v>video games</v>
      </c>
      <c r="S2154" s="28">
        <f t="shared" si="367"/>
        <v>41683.62394675926</v>
      </c>
      <c r="T2154" s="28">
        <f t="shared" si="368"/>
        <v>41713.582280092589</v>
      </c>
      <c r="U2154">
        <f t="shared" si="369"/>
        <v>2014</v>
      </c>
      <c r="V2154" s="15">
        <f t="shared" si="370"/>
        <v>41683</v>
      </c>
      <c r="W2154" s="15">
        <f t="shared" si="371"/>
        <v>41713</v>
      </c>
      <c r="X2154" s="15">
        <v>41683</v>
      </c>
      <c r="Y2154" s="15">
        <v>41713</v>
      </c>
      <c r="Z2154" t="str">
        <f t="shared" si="372"/>
        <v>February</v>
      </c>
      <c r="AA2154" t="str">
        <f t="shared" si="373"/>
        <v>March</v>
      </c>
    </row>
    <row r="2155" spans="1:27" ht="45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14" t="s">
        <v>8221</v>
      </c>
      <c r="G2155" t="s">
        <v>8224</v>
      </c>
      <c r="H2155" t="s">
        <v>8246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363"/>
        <v>9.124454880912446E-3</v>
      </c>
      <c r="P2155" s="6">
        <f t="shared" si="364"/>
        <v>8.5</v>
      </c>
      <c r="Q2155" t="str">
        <f t="shared" si="365"/>
        <v>games</v>
      </c>
      <c r="R2155" t="str">
        <f t="shared" si="366"/>
        <v>video games</v>
      </c>
      <c r="S2155" s="28">
        <f t="shared" si="367"/>
        <v>41974.702754629623</v>
      </c>
      <c r="T2155" s="28">
        <f t="shared" si="368"/>
        <v>42014.124305555553</v>
      </c>
      <c r="U2155">
        <f t="shared" si="369"/>
        <v>2014</v>
      </c>
      <c r="V2155" s="15">
        <f t="shared" si="370"/>
        <v>41974</v>
      </c>
      <c r="W2155" s="15">
        <f t="shared" si="371"/>
        <v>42014</v>
      </c>
      <c r="X2155" s="15">
        <v>41974</v>
      </c>
      <c r="Y2155" s="15">
        <v>42014</v>
      </c>
      <c r="Z2155" t="str">
        <f t="shared" si="372"/>
        <v>December</v>
      </c>
      <c r="AA2155" t="str">
        <f t="shared" si="373"/>
        <v>January</v>
      </c>
    </row>
    <row r="2156" spans="1:27" ht="30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14" t="s">
        <v>8221</v>
      </c>
      <c r="G2156" t="s">
        <v>8224</v>
      </c>
      <c r="H2156" t="s">
        <v>8246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363"/>
        <v>0.8</v>
      </c>
      <c r="P2156" s="6">
        <f t="shared" si="364"/>
        <v>1</v>
      </c>
      <c r="Q2156" t="str">
        <f t="shared" si="365"/>
        <v>games</v>
      </c>
      <c r="R2156" t="str">
        <f t="shared" si="366"/>
        <v>video games</v>
      </c>
      <c r="S2156" s="28">
        <f t="shared" si="367"/>
        <v>41647.42392361111</v>
      </c>
      <c r="T2156" s="28">
        <f t="shared" si="368"/>
        <v>41667.42392361111</v>
      </c>
      <c r="U2156">
        <f t="shared" si="369"/>
        <v>2014</v>
      </c>
      <c r="V2156" s="15">
        <f t="shared" si="370"/>
        <v>41647</v>
      </c>
      <c r="W2156" s="15">
        <f t="shared" si="371"/>
        <v>41667</v>
      </c>
      <c r="X2156" s="15">
        <v>41647</v>
      </c>
      <c r="Y2156" s="15">
        <v>41667</v>
      </c>
      <c r="Z2156" t="str">
        <f t="shared" si="372"/>
        <v>January</v>
      </c>
      <c r="AA2156" t="str">
        <f t="shared" si="373"/>
        <v>January</v>
      </c>
    </row>
    <row r="2157" spans="1:27" ht="45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14" t="s">
        <v>8221</v>
      </c>
      <c r="G2157" t="s">
        <v>8225</v>
      </c>
      <c r="H2157" t="s">
        <v>8247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363"/>
        <v>2.2999999999999998</v>
      </c>
      <c r="P2157" s="6">
        <f t="shared" si="364"/>
        <v>23</v>
      </c>
      <c r="Q2157" t="str">
        <f t="shared" si="365"/>
        <v>games</v>
      </c>
      <c r="R2157" t="str">
        <f t="shared" si="366"/>
        <v>video games</v>
      </c>
      <c r="S2157" s="28">
        <f t="shared" si="367"/>
        <v>42430.539178240739</v>
      </c>
      <c r="T2157" s="28">
        <f t="shared" si="368"/>
        <v>42460.497511574074</v>
      </c>
      <c r="U2157">
        <f t="shared" si="369"/>
        <v>2016</v>
      </c>
      <c r="V2157" s="15">
        <f t="shared" si="370"/>
        <v>42430</v>
      </c>
      <c r="W2157" s="15">
        <f t="shared" si="371"/>
        <v>42460</v>
      </c>
      <c r="X2157" s="15">
        <v>42430</v>
      </c>
      <c r="Y2157" s="15">
        <v>42460</v>
      </c>
      <c r="Z2157" t="str">
        <f t="shared" si="372"/>
        <v>March</v>
      </c>
      <c r="AA2157" t="str">
        <f t="shared" si="373"/>
        <v>March</v>
      </c>
    </row>
    <row r="2158" spans="1:27" ht="30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14" t="s">
        <v>8221</v>
      </c>
      <c r="G2158" t="s">
        <v>8224</v>
      </c>
      <c r="H2158" t="s">
        <v>8246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363"/>
        <v>2.6660714285714282</v>
      </c>
      <c r="P2158" s="6">
        <f t="shared" si="364"/>
        <v>17.987951807228917</v>
      </c>
      <c r="Q2158" t="str">
        <f t="shared" si="365"/>
        <v>games</v>
      </c>
      <c r="R2158" t="str">
        <f t="shared" si="366"/>
        <v>video games</v>
      </c>
      <c r="S2158" s="28">
        <f t="shared" si="367"/>
        <v>41488.645902777775</v>
      </c>
      <c r="T2158" s="28">
        <f t="shared" si="368"/>
        <v>41533.645902777775</v>
      </c>
      <c r="U2158">
        <f t="shared" si="369"/>
        <v>2013</v>
      </c>
      <c r="V2158" s="15">
        <f t="shared" si="370"/>
        <v>41488</v>
      </c>
      <c r="W2158" s="15">
        <f t="shared" si="371"/>
        <v>41533</v>
      </c>
      <c r="X2158" s="15">
        <v>41488</v>
      </c>
      <c r="Y2158" s="15">
        <v>41533</v>
      </c>
      <c r="Z2158" t="str">
        <f t="shared" si="372"/>
        <v>August</v>
      </c>
      <c r="AA2158" t="str">
        <f t="shared" si="373"/>
        <v>September</v>
      </c>
    </row>
    <row r="2159" spans="1:27" ht="30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14" t="s">
        <v>8221</v>
      </c>
      <c r="G2159" t="s">
        <v>8224</v>
      </c>
      <c r="H2159" t="s">
        <v>8246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363"/>
        <v>28.192</v>
      </c>
      <c r="P2159" s="6">
        <f t="shared" si="364"/>
        <v>370.94736842105266</v>
      </c>
      <c r="Q2159" t="str">
        <f t="shared" si="365"/>
        <v>games</v>
      </c>
      <c r="R2159" t="str">
        <f t="shared" si="366"/>
        <v>video games</v>
      </c>
      <c r="S2159" s="28">
        <f t="shared" si="367"/>
        <v>42694.772951388884</v>
      </c>
      <c r="T2159" s="28">
        <f t="shared" si="368"/>
        <v>42727.124305555553</v>
      </c>
      <c r="U2159">
        <f t="shared" si="369"/>
        <v>2016</v>
      </c>
      <c r="V2159" s="15">
        <f t="shared" si="370"/>
        <v>42694</v>
      </c>
      <c r="W2159" s="15">
        <f t="shared" si="371"/>
        <v>42727</v>
      </c>
      <c r="X2159" s="15">
        <v>42694</v>
      </c>
      <c r="Y2159" s="15">
        <v>42727</v>
      </c>
      <c r="Z2159" t="str">
        <f t="shared" si="372"/>
        <v>November</v>
      </c>
      <c r="AA2159" t="str">
        <f t="shared" si="373"/>
        <v>December</v>
      </c>
    </row>
    <row r="2160" spans="1:27" ht="45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14" t="s">
        <v>8221</v>
      </c>
      <c r="G2160" t="s">
        <v>8224</v>
      </c>
      <c r="H2160" t="s">
        <v>8246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363"/>
        <v>6.5900366666666672</v>
      </c>
      <c r="P2160" s="6">
        <f t="shared" si="364"/>
        <v>63.569485530546629</v>
      </c>
      <c r="Q2160" t="str">
        <f t="shared" si="365"/>
        <v>games</v>
      </c>
      <c r="R2160" t="str">
        <f t="shared" si="366"/>
        <v>video games</v>
      </c>
      <c r="S2160" s="28">
        <f t="shared" si="367"/>
        <v>41264.645532407405</v>
      </c>
      <c r="T2160" s="28">
        <f t="shared" si="368"/>
        <v>41309.645532407405</v>
      </c>
      <c r="U2160">
        <f t="shared" si="369"/>
        <v>2012</v>
      </c>
      <c r="V2160" s="15">
        <f t="shared" si="370"/>
        <v>41264</v>
      </c>
      <c r="W2160" s="15">
        <f t="shared" si="371"/>
        <v>41309</v>
      </c>
      <c r="X2160" s="15">
        <v>41264</v>
      </c>
      <c r="Y2160" s="15">
        <v>41309</v>
      </c>
      <c r="Z2160" t="str">
        <f t="shared" si="372"/>
        <v>December</v>
      </c>
      <c r="AA2160" t="str">
        <f t="shared" si="373"/>
        <v>February</v>
      </c>
    </row>
    <row r="2161" spans="1:27" ht="60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14" t="s">
        <v>8221</v>
      </c>
      <c r="G2161" t="s">
        <v>8224</v>
      </c>
      <c r="H2161" t="s">
        <v>8246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363"/>
        <v>0.72222222222222221</v>
      </c>
      <c r="P2161" s="6">
        <f t="shared" si="364"/>
        <v>13</v>
      </c>
      <c r="Q2161" t="str">
        <f t="shared" si="365"/>
        <v>games</v>
      </c>
      <c r="R2161" t="str">
        <f t="shared" si="366"/>
        <v>video games</v>
      </c>
      <c r="S2161" s="28">
        <f t="shared" si="367"/>
        <v>40710.522847222222</v>
      </c>
      <c r="T2161" s="28">
        <f t="shared" si="368"/>
        <v>40740.522847222222</v>
      </c>
      <c r="U2161">
        <f t="shared" si="369"/>
        <v>2011</v>
      </c>
      <c r="V2161" s="15">
        <f t="shared" si="370"/>
        <v>40710</v>
      </c>
      <c r="W2161" s="15">
        <f t="shared" si="371"/>
        <v>40740</v>
      </c>
      <c r="X2161" s="15">
        <v>40710</v>
      </c>
      <c r="Y2161" s="15">
        <v>40740</v>
      </c>
      <c r="Z2161" t="str">
        <f t="shared" si="372"/>
        <v>June</v>
      </c>
      <c r="AA2161" t="str">
        <f t="shared" si="373"/>
        <v>July</v>
      </c>
    </row>
    <row r="2162" spans="1:27" ht="45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14" t="s">
        <v>8221</v>
      </c>
      <c r="G2162" t="s">
        <v>8224</v>
      </c>
      <c r="H2162" t="s">
        <v>8246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363"/>
        <v>0.85000000000000009</v>
      </c>
      <c r="P2162" s="6">
        <f t="shared" si="364"/>
        <v>5.3125</v>
      </c>
      <c r="Q2162" t="str">
        <f t="shared" si="365"/>
        <v>games</v>
      </c>
      <c r="R2162" t="str">
        <f t="shared" si="366"/>
        <v>video games</v>
      </c>
      <c r="S2162" s="28">
        <f t="shared" si="367"/>
        <v>41018.503530092588</v>
      </c>
      <c r="T2162" s="28">
        <f t="shared" si="368"/>
        <v>41048.503530092588</v>
      </c>
      <c r="U2162">
        <f t="shared" si="369"/>
        <v>2012</v>
      </c>
      <c r="V2162" s="15">
        <f t="shared" si="370"/>
        <v>41018</v>
      </c>
      <c r="W2162" s="15">
        <f t="shared" si="371"/>
        <v>41048</v>
      </c>
      <c r="X2162" s="15">
        <v>41018</v>
      </c>
      <c r="Y2162" s="15">
        <v>41048</v>
      </c>
      <c r="Z2162" t="str">
        <f t="shared" si="372"/>
        <v>April</v>
      </c>
      <c r="AA2162" t="str">
        <f t="shared" si="373"/>
        <v>May</v>
      </c>
    </row>
    <row r="2163" spans="1:27" ht="3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14" t="s">
        <v>8219</v>
      </c>
      <c r="G2163" t="s">
        <v>8224</v>
      </c>
      <c r="H2163" t="s">
        <v>8246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363"/>
        <v>115.75</v>
      </c>
      <c r="P2163" s="6">
        <f t="shared" si="364"/>
        <v>35.615384615384613</v>
      </c>
      <c r="Q2163" t="str">
        <f t="shared" si="365"/>
        <v>music</v>
      </c>
      <c r="R2163" t="str">
        <f t="shared" si="366"/>
        <v>rock</v>
      </c>
      <c r="S2163" s="28">
        <f t="shared" si="367"/>
        <v>42240.644201388888</v>
      </c>
      <c r="T2163" s="28">
        <f t="shared" si="368"/>
        <v>42270.644201388888</v>
      </c>
      <c r="U2163">
        <f t="shared" si="369"/>
        <v>2015</v>
      </c>
      <c r="V2163" s="15">
        <f t="shared" si="370"/>
        <v>42240</v>
      </c>
      <c r="W2163" s="15">
        <f t="shared" si="371"/>
        <v>42270</v>
      </c>
      <c r="X2163" s="15">
        <v>42240</v>
      </c>
      <c r="Y2163" s="15">
        <v>42270</v>
      </c>
      <c r="Z2163" t="str">
        <f t="shared" si="372"/>
        <v>August</v>
      </c>
      <c r="AA2163" t="str">
        <f t="shared" si="373"/>
        <v>September</v>
      </c>
    </row>
    <row r="2164" spans="1:27" ht="45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14" t="s">
        <v>8219</v>
      </c>
      <c r="G2164" t="s">
        <v>8224</v>
      </c>
      <c r="H2164" t="s">
        <v>8246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363"/>
        <v>112.26666666666667</v>
      </c>
      <c r="P2164" s="6">
        <f t="shared" si="364"/>
        <v>87.103448275862064</v>
      </c>
      <c r="Q2164" t="str">
        <f t="shared" si="365"/>
        <v>music</v>
      </c>
      <c r="R2164" t="str">
        <f t="shared" si="366"/>
        <v>rock</v>
      </c>
      <c r="S2164" s="28">
        <f t="shared" si="367"/>
        <v>41813.557766203703</v>
      </c>
      <c r="T2164" s="28">
        <f t="shared" si="368"/>
        <v>41844.557766203703</v>
      </c>
      <c r="U2164">
        <f t="shared" si="369"/>
        <v>2014</v>
      </c>
      <c r="V2164" s="15">
        <f t="shared" si="370"/>
        <v>41813</v>
      </c>
      <c r="W2164" s="15">
        <f t="shared" si="371"/>
        <v>41844</v>
      </c>
      <c r="X2164" s="15">
        <v>41813</v>
      </c>
      <c r="Y2164" s="15">
        <v>41844</v>
      </c>
      <c r="Z2164" t="str">
        <f t="shared" si="372"/>
        <v>June</v>
      </c>
      <c r="AA2164" t="str">
        <f t="shared" si="373"/>
        <v>July</v>
      </c>
    </row>
    <row r="2165" spans="1:27" ht="45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14" t="s">
        <v>8219</v>
      </c>
      <c r="G2165" t="s">
        <v>8224</v>
      </c>
      <c r="H2165" t="s">
        <v>8246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363"/>
        <v>132.20000000000002</v>
      </c>
      <c r="P2165" s="6">
        <f t="shared" si="364"/>
        <v>75.11363636363636</v>
      </c>
      <c r="Q2165" t="str">
        <f t="shared" si="365"/>
        <v>music</v>
      </c>
      <c r="R2165" t="str">
        <f t="shared" si="366"/>
        <v>rock</v>
      </c>
      <c r="S2165" s="28">
        <f t="shared" si="367"/>
        <v>42111.691203703704</v>
      </c>
      <c r="T2165" s="28">
        <f t="shared" si="368"/>
        <v>42162.951388888883</v>
      </c>
      <c r="U2165">
        <f t="shared" si="369"/>
        <v>2015</v>
      </c>
      <c r="V2165" s="15">
        <f t="shared" si="370"/>
        <v>42111</v>
      </c>
      <c r="W2165" s="15">
        <f t="shared" si="371"/>
        <v>42162</v>
      </c>
      <c r="X2165" s="15">
        <v>42111</v>
      </c>
      <c r="Y2165" s="15">
        <v>42162</v>
      </c>
      <c r="Z2165" t="str">
        <f t="shared" si="372"/>
        <v>April</v>
      </c>
      <c r="AA2165" t="str">
        <f t="shared" si="373"/>
        <v>June</v>
      </c>
    </row>
    <row r="2166" spans="1:27" ht="30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14" t="s">
        <v>8219</v>
      </c>
      <c r="G2166" t="s">
        <v>8224</v>
      </c>
      <c r="H2166" t="s">
        <v>8246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363"/>
        <v>102.63636363636364</v>
      </c>
      <c r="P2166" s="6">
        <f t="shared" si="364"/>
        <v>68.01204819277109</v>
      </c>
      <c r="Q2166" t="str">
        <f t="shared" si="365"/>
        <v>music</v>
      </c>
      <c r="R2166" t="str">
        <f t="shared" si="366"/>
        <v>rock</v>
      </c>
      <c r="S2166" s="28">
        <f t="shared" si="367"/>
        <v>42515.509421296294</v>
      </c>
      <c r="T2166" s="28">
        <f t="shared" si="368"/>
        <v>42545.957638888889</v>
      </c>
      <c r="U2166">
        <f t="shared" si="369"/>
        <v>2016</v>
      </c>
      <c r="V2166" s="15">
        <f t="shared" si="370"/>
        <v>42515</v>
      </c>
      <c r="W2166" s="15">
        <f t="shared" si="371"/>
        <v>42545</v>
      </c>
      <c r="X2166" s="15">
        <v>42515</v>
      </c>
      <c r="Y2166" s="15">
        <v>42545</v>
      </c>
      <c r="Z2166" t="str">
        <f t="shared" si="372"/>
        <v>May</v>
      </c>
      <c r="AA2166" t="str">
        <f t="shared" si="373"/>
        <v>June</v>
      </c>
    </row>
    <row r="2167" spans="1:27" ht="45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14" t="s">
        <v>8219</v>
      </c>
      <c r="G2167" t="s">
        <v>8230</v>
      </c>
      <c r="H2167" t="s">
        <v>8249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363"/>
        <v>138.64000000000001</v>
      </c>
      <c r="P2167" s="6">
        <f t="shared" si="364"/>
        <v>29.623931623931625</v>
      </c>
      <c r="Q2167" t="str">
        <f t="shared" si="365"/>
        <v>music</v>
      </c>
      <c r="R2167" t="str">
        <f t="shared" si="366"/>
        <v>rock</v>
      </c>
      <c r="S2167" s="28">
        <f t="shared" si="367"/>
        <v>42438.458738425928</v>
      </c>
      <c r="T2167" s="28">
        <f t="shared" si="368"/>
        <v>42468.417071759257</v>
      </c>
      <c r="U2167">
        <f t="shared" si="369"/>
        <v>2016</v>
      </c>
      <c r="V2167" s="15">
        <f t="shared" si="370"/>
        <v>42438</v>
      </c>
      <c r="W2167" s="15">
        <f t="shared" si="371"/>
        <v>42468</v>
      </c>
      <c r="X2167" s="15">
        <v>42438</v>
      </c>
      <c r="Y2167" s="15">
        <v>42468</v>
      </c>
      <c r="Z2167" t="str">
        <f t="shared" si="372"/>
        <v>March</v>
      </c>
      <c r="AA2167" t="str">
        <f t="shared" si="373"/>
        <v>April</v>
      </c>
    </row>
    <row r="2168" spans="1:27" ht="45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14" t="s">
        <v>8219</v>
      </c>
      <c r="G2168" t="s">
        <v>8224</v>
      </c>
      <c r="H2168" t="s">
        <v>8246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363"/>
        <v>146.6</v>
      </c>
      <c r="P2168" s="6">
        <f t="shared" si="364"/>
        <v>91.625</v>
      </c>
      <c r="Q2168" t="str">
        <f t="shared" si="365"/>
        <v>music</v>
      </c>
      <c r="R2168" t="str">
        <f t="shared" si="366"/>
        <v>rock</v>
      </c>
      <c r="S2168" s="28">
        <f t="shared" si="367"/>
        <v>41933.629837962959</v>
      </c>
      <c r="T2168" s="28">
        <f t="shared" si="368"/>
        <v>41978.671504629623</v>
      </c>
      <c r="U2168">
        <f t="shared" si="369"/>
        <v>2014</v>
      </c>
      <c r="V2168" s="15">
        <f t="shared" si="370"/>
        <v>41933</v>
      </c>
      <c r="W2168" s="15">
        <f t="shared" si="371"/>
        <v>41978</v>
      </c>
      <c r="X2168" s="15">
        <v>41933</v>
      </c>
      <c r="Y2168" s="15">
        <v>41978</v>
      </c>
      <c r="Z2168" t="str">
        <f t="shared" si="372"/>
        <v>October</v>
      </c>
      <c r="AA2168" t="str">
        <f t="shared" si="373"/>
        <v>December</v>
      </c>
    </row>
    <row r="2169" spans="1:27" ht="30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14" t="s">
        <v>8219</v>
      </c>
      <c r="G2169" t="s">
        <v>8224</v>
      </c>
      <c r="H2169" t="s">
        <v>8246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363"/>
        <v>120</v>
      </c>
      <c r="P2169" s="6">
        <f t="shared" si="364"/>
        <v>22.5</v>
      </c>
      <c r="Q2169" t="str">
        <f t="shared" si="365"/>
        <v>music</v>
      </c>
      <c r="R2169" t="str">
        <f t="shared" si="366"/>
        <v>rock</v>
      </c>
      <c r="S2169" s="28">
        <f t="shared" si="367"/>
        <v>41152.858067129629</v>
      </c>
      <c r="T2169" s="28">
        <f t="shared" si="368"/>
        <v>41166.858067129629</v>
      </c>
      <c r="U2169">
        <f t="shared" si="369"/>
        <v>2012</v>
      </c>
      <c r="V2169" s="15">
        <f t="shared" si="370"/>
        <v>41152</v>
      </c>
      <c r="W2169" s="15">
        <f t="shared" si="371"/>
        <v>41166</v>
      </c>
      <c r="X2169" s="15">
        <v>41152</v>
      </c>
      <c r="Y2169" s="15">
        <v>41166</v>
      </c>
      <c r="Z2169" t="str">
        <f t="shared" si="372"/>
        <v>August</v>
      </c>
      <c r="AA2169" t="str">
        <f t="shared" si="373"/>
        <v>September</v>
      </c>
    </row>
    <row r="2170" spans="1:27" ht="30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14" t="s">
        <v>8219</v>
      </c>
      <c r="G2170" t="s">
        <v>8224</v>
      </c>
      <c r="H2170" t="s">
        <v>8246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363"/>
        <v>121.5816111111111</v>
      </c>
      <c r="P2170" s="6">
        <f t="shared" si="364"/>
        <v>64.366735294117646</v>
      </c>
      <c r="Q2170" t="str">
        <f t="shared" si="365"/>
        <v>music</v>
      </c>
      <c r="R2170" t="str">
        <f t="shared" si="366"/>
        <v>rock</v>
      </c>
      <c r="S2170" s="28">
        <f t="shared" si="367"/>
        <v>42745.391909722217</v>
      </c>
      <c r="T2170" s="28">
        <f t="shared" si="368"/>
        <v>42775.999999999993</v>
      </c>
      <c r="U2170">
        <f t="shared" si="369"/>
        <v>2017</v>
      </c>
      <c r="V2170" s="15">
        <f t="shared" si="370"/>
        <v>42745</v>
      </c>
      <c r="W2170" s="15">
        <f t="shared" si="371"/>
        <v>42776</v>
      </c>
      <c r="X2170" s="15">
        <v>42745</v>
      </c>
      <c r="Y2170" s="15">
        <v>42776</v>
      </c>
      <c r="Z2170" t="str">
        <f t="shared" si="372"/>
        <v>January</v>
      </c>
      <c r="AA2170" t="str">
        <f t="shared" si="373"/>
        <v>February</v>
      </c>
    </row>
    <row r="2171" spans="1:27" ht="45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14" t="s">
        <v>8219</v>
      </c>
      <c r="G2171" t="s">
        <v>8224</v>
      </c>
      <c r="H2171" t="s">
        <v>8246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363"/>
        <v>100</v>
      </c>
      <c r="P2171" s="6">
        <f t="shared" si="364"/>
        <v>21.857142857142858</v>
      </c>
      <c r="Q2171" t="str">
        <f t="shared" si="365"/>
        <v>music</v>
      </c>
      <c r="R2171" t="str">
        <f t="shared" si="366"/>
        <v>rock</v>
      </c>
      <c r="S2171" s="28">
        <f t="shared" si="367"/>
        <v>42793.492488425924</v>
      </c>
      <c r="T2171" s="28">
        <f t="shared" si="368"/>
        <v>42796.492488425924</v>
      </c>
      <c r="U2171">
        <f t="shared" si="369"/>
        <v>2017</v>
      </c>
      <c r="V2171" s="15">
        <f t="shared" si="370"/>
        <v>42793</v>
      </c>
      <c r="W2171" s="15">
        <f t="shared" si="371"/>
        <v>42796</v>
      </c>
      <c r="X2171" s="15">
        <v>42793</v>
      </c>
      <c r="Y2171" s="15">
        <v>42796</v>
      </c>
      <c r="Z2171" t="str">
        <f t="shared" si="372"/>
        <v>February</v>
      </c>
      <c r="AA2171" t="str">
        <f t="shared" si="373"/>
        <v>March</v>
      </c>
    </row>
    <row r="2172" spans="1:27" ht="45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14" t="s">
        <v>8219</v>
      </c>
      <c r="G2172" t="s">
        <v>8224</v>
      </c>
      <c r="H2172" t="s">
        <v>8246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363"/>
        <v>180.85714285714286</v>
      </c>
      <c r="P2172" s="6">
        <f t="shared" si="364"/>
        <v>33.315789473684212</v>
      </c>
      <c r="Q2172" t="str">
        <f t="shared" si="365"/>
        <v>music</v>
      </c>
      <c r="R2172" t="str">
        <f t="shared" si="366"/>
        <v>rock</v>
      </c>
      <c r="S2172" s="28">
        <f t="shared" si="367"/>
        <v>42198.541921296295</v>
      </c>
      <c r="T2172" s="28">
        <f t="shared" si="368"/>
        <v>42238.541921296295</v>
      </c>
      <c r="U2172">
        <f t="shared" si="369"/>
        <v>2015</v>
      </c>
      <c r="V2172" s="15">
        <f t="shared" si="370"/>
        <v>42198</v>
      </c>
      <c r="W2172" s="15">
        <f t="shared" si="371"/>
        <v>42238</v>
      </c>
      <c r="X2172" s="15">
        <v>42198</v>
      </c>
      <c r="Y2172" s="15">
        <v>42238</v>
      </c>
      <c r="Z2172" t="str">
        <f t="shared" si="372"/>
        <v>July</v>
      </c>
      <c r="AA2172" t="str">
        <f t="shared" si="373"/>
        <v>August</v>
      </c>
    </row>
    <row r="2173" spans="1:27" ht="45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14" t="s">
        <v>8219</v>
      </c>
      <c r="G2173" t="s">
        <v>8224</v>
      </c>
      <c r="H2173" t="s">
        <v>8246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363"/>
        <v>106.075</v>
      </c>
      <c r="P2173" s="6">
        <f t="shared" si="364"/>
        <v>90.276595744680847</v>
      </c>
      <c r="Q2173" t="str">
        <f t="shared" si="365"/>
        <v>music</v>
      </c>
      <c r="R2173" t="str">
        <f t="shared" si="366"/>
        <v>rock</v>
      </c>
      <c r="S2173" s="28">
        <f t="shared" si="367"/>
        <v>42141.748784722215</v>
      </c>
      <c r="T2173" s="28">
        <f t="shared" si="368"/>
        <v>42176.999999999993</v>
      </c>
      <c r="U2173">
        <f t="shared" si="369"/>
        <v>2015</v>
      </c>
      <c r="V2173" s="15">
        <f t="shared" si="370"/>
        <v>42141</v>
      </c>
      <c r="W2173" s="15">
        <f t="shared" si="371"/>
        <v>42177</v>
      </c>
      <c r="X2173" s="15">
        <v>42141</v>
      </c>
      <c r="Y2173" s="15">
        <v>42177</v>
      </c>
      <c r="Z2173" t="str">
        <f t="shared" si="372"/>
        <v>May</v>
      </c>
      <c r="AA2173" t="str">
        <f t="shared" si="373"/>
        <v>June</v>
      </c>
    </row>
    <row r="2174" spans="1:27" ht="4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14" t="s">
        <v>8219</v>
      </c>
      <c r="G2174" t="s">
        <v>8224</v>
      </c>
      <c r="H2174" t="s">
        <v>8246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363"/>
        <v>100</v>
      </c>
      <c r="P2174" s="6">
        <f t="shared" si="364"/>
        <v>76.92307692307692</v>
      </c>
      <c r="Q2174" t="str">
        <f t="shared" si="365"/>
        <v>music</v>
      </c>
      <c r="R2174" t="str">
        <f t="shared" si="366"/>
        <v>rock</v>
      </c>
      <c r="S2174" s="28">
        <f t="shared" si="367"/>
        <v>42082.371759259258</v>
      </c>
      <c r="T2174" s="28">
        <f t="shared" si="368"/>
        <v>42112.371759259258</v>
      </c>
      <c r="U2174">
        <f t="shared" si="369"/>
        <v>2015</v>
      </c>
      <c r="V2174" s="15">
        <f t="shared" si="370"/>
        <v>42082</v>
      </c>
      <c r="W2174" s="15">
        <f t="shared" si="371"/>
        <v>42112</v>
      </c>
      <c r="X2174" s="15">
        <v>42082</v>
      </c>
      <c r="Y2174" s="15">
        <v>42112</v>
      </c>
      <c r="Z2174" t="str">
        <f t="shared" si="372"/>
        <v>March</v>
      </c>
      <c r="AA2174" t="str">
        <f t="shared" si="373"/>
        <v>April</v>
      </c>
    </row>
    <row r="2175" spans="1:27" ht="45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14" t="s">
        <v>8219</v>
      </c>
      <c r="G2175" t="s">
        <v>8224</v>
      </c>
      <c r="H2175" t="s">
        <v>8246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363"/>
        <v>126.92857142857143</v>
      </c>
      <c r="P2175" s="6">
        <f t="shared" si="364"/>
        <v>59.233333333333334</v>
      </c>
      <c r="Q2175" t="str">
        <f t="shared" si="365"/>
        <v>music</v>
      </c>
      <c r="R2175" t="str">
        <f t="shared" si="366"/>
        <v>rock</v>
      </c>
      <c r="S2175" s="28">
        <f t="shared" si="367"/>
        <v>41495.484293981477</v>
      </c>
      <c r="T2175" s="28">
        <f t="shared" si="368"/>
        <v>41526.957638888889</v>
      </c>
      <c r="U2175">
        <f t="shared" si="369"/>
        <v>2013</v>
      </c>
      <c r="V2175" s="15">
        <f t="shared" si="370"/>
        <v>41495</v>
      </c>
      <c r="W2175" s="15">
        <f t="shared" si="371"/>
        <v>41526</v>
      </c>
      <c r="X2175" s="15">
        <v>41495</v>
      </c>
      <c r="Y2175" s="15">
        <v>41526</v>
      </c>
      <c r="Z2175" t="str">
        <f t="shared" si="372"/>
        <v>August</v>
      </c>
      <c r="AA2175" t="str">
        <f t="shared" si="373"/>
        <v>September</v>
      </c>
    </row>
    <row r="2176" spans="1:27" ht="45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14" t="s">
        <v>8219</v>
      </c>
      <c r="G2176" t="s">
        <v>8225</v>
      </c>
      <c r="H2176" t="s">
        <v>8247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363"/>
        <v>102.97499999999999</v>
      </c>
      <c r="P2176" s="6">
        <f t="shared" si="364"/>
        <v>65.38095238095238</v>
      </c>
      <c r="Q2176" t="str">
        <f t="shared" si="365"/>
        <v>music</v>
      </c>
      <c r="R2176" t="str">
        <f t="shared" si="366"/>
        <v>rock</v>
      </c>
      <c r="S2176" s="28">
        <f t="shared" si="367"/>
        <v>42465.334571759253</v>
      </c>
      <c r="T2176" s="28">
        <f t="shared" si="368"/>
        <v>42495.334571759253</v>
      </c>
      <c r="U2176">
        <f t="shared" si="369"/>
        <v>2016</v>
      </c>
      <c r="V2176" s="15">
        <f t="shared" si="370"/>
        <v>42465</v>
      </c>
      <c r="W2176" s="15">
        <f t="shared" si="371"/>
        <v>42495</v>
      </c>
      <c r="X2176" s="15">
        <v>42465</v>
      </c>
      <c r="Y2176" s="15">
        <v>42495</v>
      </c>
      <c r="Z2176" t="str">
        <f t="shared" si="372"/>
        <v>April</v>
      </c>
      <c r="AA2176" t="str">
        <f t="shared" si="373"/>
        <v>May</v>
      </c>
    </row>
    <row r="2177" spans="1:27" ht="45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14" t="s">
        <v>8219</v>
      </c>
      <c r="G2177" t="s">
        <v>8224</v>
      </c>
      <c r="H2177" t="s">
        <v>8246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363"/>
        <v>250</v>
      </c>
      <c r="P2177" s="6">
        <f t="shared" si="364"/>
        <v>67.307692307692307</v>
      </c>
      <c r="Q2177" t="str">
        <f t="shared" si="365"/>
        <v>music</v>
      </c>
      <c r="R2177" t="str">
        <f t="shared" si="366"/>
        <v>rock</v>
      </c>
      <c r="S2177" s="28">
        <f t="shared" si="367"/>
        <v>42564.800763888888</v>
      </c>
      <c r="T2177" s="28">
        <f t="shared" si="368"/>
        <v>42571.800763888888</v>
      </c>
      <c r="U2177">
        <f t="shared" si="369"/>
        <v>2016</v>
      </c>
      <c r="V2177" s="15">
        <f t="shared" si="370"/>
        <v>42564</v>
      </c>
      <c r="W2177" s="15">
        <f t="shared" si="371"/>
        <v>42571</v>
      </c>
      <c r="X2177" s="15">
        <v>42564</v>
      </c>
      <c r="Y2177" s="15">
        <v>42571</v>
      </c>
      <c r="Z2177" t="str">
        <f t="shared" si="372"/>
        <v>July</v>
      </c>
      <c r="AA2177" t="str">
        <f t="shared" si="373"/>
        <v>July</v>
      </c>
    </row>
    <row r="2178" spans="1:27" ht="45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14" t="s">
        <v>8219</v>
      </c>
      <c r="G2178" t="s">
        <v>8224</v>
      </c>
      <c r="H2178" t="s">
        <v>8246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ref="O2178:O2241" si="374">SUM(E2178/D2178)*100</f>
        <v>126.02</v>
      </c>
      <c r="P2178" s="6">
        <f t="shared" ref="P2178:P2241" si="375">SUM(E2178/L2178)</f>
        <v>88.74647887323944</v>
      </c>
      <c r="Q2178" t="str">
        <f t="shared" si="365"/>
        <v>music</v>
      </c>
      <c r="R2178" t="str">
        <f t="shared" si="366"/>
        <v>rock</v>
      </c>
      <c r="S2178" s="28">
        <f t="shared" si="367"/>
        <v>42096.424872685187</v>
      </c>
      <c r="T2178" s="28">
        <f t="shared" si="368"/>
        <v>42126.424872685187</v>
      </c>
      <c r="U2178">
        <f t="shared" si="369"/>
        <v>2015</v>
      </c>
      <c r="V2178" s="15">
        <f t="shared" si="370"/>
        <v>42096</v>
      </c>
      <c r="W2178" s="15">
        <f t="shared" si="371"/>
        <v>42126</v>
      </c>
      <c r="X2178" s="15">
        <v>42096</v>
      </c>
      <c r="Y2178" s="15">
        <v>42126</v>
      </c>
      <c r="Z2178" t="str">
        <f t="shared" si="372"/>
        <v>April</v>
      </c>
      <c r="AA2178" t="str">
        <f t="shared" si="373"/>
        <v>May</v>
      </c>
    </row>
    <row r="2179" spans="1:27" ht="60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14" t="s">
        <v>8219</v>
      </c>
      <c r="G2179" t="s">
        <v>8224</v>
      </c>
      <c r="H2179" t="s">
        <v>8246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si="374"/>
        <v>100.12</v>
      </c>
      <c r="P2179" s="6">
        <f t="shared" si="375"/>
        <v>65.868421052631575</v>
      </c>
      <c r="Q2179" t="str">
        <f t="shared" ref="Q2179:Q2242" si="376">LEFT(N2179,FIND("/", N2179) - 1)</f>
        <v>music</v>
      </c>
      <c r="R2179" t="str">
        <f t="shared" ref="R2179:R2242" si="377">RIGHT(N2179,LEN(N2179) - FIND("/",N2179))</f>
        <v>rock</v>
      </c>
      <c r="S2179" s="28">
        <f t="shared" ref="S2179:S2242" si="378">(J2179/86400)+25569+(-5/24)</f>
        <v>42502.042442129627</v>
      </c>
      <c r="T2179" s="28">
        <f t="shared" ref="T2179:T2242" si="379">(I2179/86400)+25569+(-5/24)</f>
        <v>42527.042442129627</v>
      </c>
      <c r="U2179">
        <f t="shared" ref="U2179:U2242" si="380">YEAR(S2179)</f>
        <v>2016</v>
      </c>
      <c r="V2179" s="15">
        <f t="shared" ref="V2179:V2242" si="381">INT(S2179)</f>
        <v>42502</v>
      </c>
      <c r="W2179" s="15">
        <f t="shared" ref="W2179:W2242" si="382">INT(T2179)</f>
        <v>42527</v>
      </c>
      <c r="X2179" s="15">
        <v>42502</v>
      </c>
      <c r="Y2179" s="15">
        <v>42527</v>
      </c>
      <c r="Z2179" t="str">
        <f t="shared" ref="Z2179:Z2242" si="383">TEXT(V2179, "mmmm")</f>
        <v>May</v>
      </c>
      <c r="AA2179" t="str">
        <f t="shared" ref="AA2179:AA2242" si="384">TEXT(W2179, "mmmm")</f>
        <v>June</v>
      </c>
    </row>
    <row r="2180" spans="1:27" ht="45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14" t="s">
        <v>8219</v>
      </c>
      <c r="G2180" t="s">
        <v>8224</v>
      </c>
      <c r="H2180" t="s">
        <v>8246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374"/>
        <v>138.64000000000001</v>
      </c>
      <c r="P2180" s="6">
        <f t="shared" si="375"/>
        <v>40.349243306169967</v>
      </c>
      <c r="Q2180" t="str">
        <f t="shared" si="376"/>
        <v>music</v>
      </c>
      <c r="R2180" t="str">
        <f t="shared" si="377"/>
        <v>rock</v>
      </c>
      <c r="S2180" s="28">
        <f t="shared" si="378"/>
        <v>42723.428206018514</v>
      </c>
      <c r="T2180" s="28">
        <f t="shared" si="379"/>
        <v>42753.428206018514</v>
      </c>
      <c r="U2180">
        <f t="shared" si="380"/>
        <v>2016</v>
      </c>
      <c r="V2180" s="15">
        <f t="shared" si="381"/>
        <v>42723</v>
      </c>
      <c r="W2180" s="15">
        <f t="shared" si="382"/>
        <v>42753</v>
      </c>
      <c r="X2180" s="15">
        <v>42723</v>
      </c>
      <c r="Y2180" s="15">
        <v>42753</v>
      </c>
      <c r="Z2180" t="str">
        <f t="shared" si="383"/>
        <v>December</v>
      </c>
      <c r="AA2180" t="str">
        <f t="shared" si="384"/>
        <v>January</v>
      </c>
    </row>
    <row r="2181" spans="1:27" ht="30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14" t="s">
        <v>8219</v>
      </c>
      <c r="G2181" t="s">
        <v>8224</v>
      </c>
      <c r="H2181" t="s">
        <v>8246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374"/>
        <v>161.4</v>
      </c>
      <c r="P2181" s="6">
        <f t="shared" si="375"/>
        <v>76.857142857142861</v>
      </c>
      <c r="Q2181" t="str">
        <f t="shared" si="376"/>
        <v>music</v>
      </c>
      <c r="R2181" t="str">
        <f t="shared" si="377"/>
        <v>rock</v>
      </c>
      <c r="S2181" s="28">
        <f t="shared" si="378"/>
        <v>42074.962870370371</v>
      </c>
      <c r="T2181" s="28">
        <f t="shared" si="379"/>
        <v>42104.962870370371</v>
      </c>
      <c r="U2181">
        <f t="shared" si="380"/>
        <v>2015</v>
      </c>
      <c r="V2181" s="15">
        <f t="shared" si="381"/>
        <v>42074</v>
      </c>
      <c r="W2181" s="15">
        <f t="shared" si="382"/>
        <v>42104</v>
      </c>
      <c r="X2181" s="15">
        <v>42074</v>
      </c>
      <c r="Y2181" s="15">
        <v>42104</v>
      </c>
      <c r="Z2181" t="str">
        <f t="shared" si="383"/>
        <v>March</v>
      </c>
      <c r="AA2181" t="str">
        <f t="shared" si="384"/>
        <v>April</v>
      </c>
    </row>
    <row r="2182" spans="1:27" ht="30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14" t="s">
        <v>8219</v>
      </c>
      <c r="G2182" t="s">
        <v>8224</v>
      </c>
      <c r="H2182" t="s">
        <v>8246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374"/>
        <v>107.18419999999999</v>
      </c>
      <c r="P2182" s="6">
        <f t="shared" si="375"/>
        <v>68.707820512820518</v>
      </c>
      <c r="Q2182" t="str">
        <f t="shared" si="376"/>
        <v>music</v>
      </c>
      <c r="R2182" t="str">
        <f t="shared" si="377"/>
        <v>rock</v>
      </c>
      <c r="S2182" s="28">
        <f t="shared" si="378"/>
        <v>42279.461435185185</v>
      </c>
      <c r="T2182" s="28">
        <f t="shared" si="379"/>
        <v>42321.503101851849</v>
      </c>
      <c r="U2182">
        <f t="shared" si="380"/>
        <v>2015</v>
      </c>
      <c r="V2182" s="15">
        <f t="shared" si="381"/>
        <v>42279</v>
      </c>
      <c r="W2182" s="15">
        <f t="shared" si="382"/>
        <v>42321</v>
      </c>
      <c r="X2182" s="15">
        <v>42279</v>
      </c>
      <c r="Y2182" s="15">
        <v>42321</v>
      </c>
      <c r="Z2182" t="str">
        <f t="shared" si="383"/>
        <v>October</v>
      </c>
      <c r="AA2182" t="str">
        <f t="shared" si="384"/>
        <v>November</v>
      </c>
    </row>
    <row r="2183" spans="1:27" ht="45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14" t="s">
        <v>8219</v>
      </c>
      <c r="G2183" t="s">
        <v>8224</v>
      </c>
      <c r="H2183" t="s">
        <v>8246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374"/>
        <v>153.1</v>
      </c>
      <c r="P2183" s="6">
        <f t="shared" si="375"/>
        <v>57.773584905660378</v>
      </c>
      <c r="Q2183" t="str">
        <f t="shared" si="376"/>
        <v>games</v>
      </c>
      <c r="R2183" t="str">
        <f t="shared" si="377"/>
        <v>tabletop games</v>
      </c>
      <c r="S2183" s="28">
        <f t="shared" si="378"/>
        <v>42772.796909722216</v>
      </c>
      <c r="T2183" s="28">
        <f t="shared" si="379"/>
        <v>42786.796909722216</v>
      </c>
      <c r="U2183">
        <f t="shared" si="380"/>
        <v>2017</v>
      </c>
      <c r="V2183" s="15">
        <f t="shared" si="381"/>
        <v>42772</v>
      </c>
      <c r="W2183" s="15">
        <f t="shared" si="382"/>
        <v>42786</v>
      </c>
      <c r="X2183" s="15">
        <v>42772</v>
      </c>
      <c r="Y2183" s="15">
        <v>42786</v>
      </c>
      <c r="Z2183" t="str">
        <f t="shared" si="383"/>
        <v>February</v>
      </c>
      <c r="AA2183" t="str">
        <f t="shared" si="384"/>
        <v>February</v>
      </c>
    </row>
    <row r="2184" spans="1:27" ht="3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14" t="s">
        <v>8219</v>
      </c>
      <c r="G2184" t="s">
        <v>8229</v>
      </c>
      <c r="H2184" t="s">
        <v>8251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374"/>
        <v>524.16666666666663</v>
      </c>
      <c r="P2184" s="6">
        <f t="shared" si="375"/>
        <v>44.171348314606739</v>
      </c>
      <c r="Q2184" t="str">
        <f t="shared" si="376"/>
        <v>games</v>
      </c>
      <c r="R2184" t="str">
        <f t="shared" si="377"/>
        <v>tabletop games</v>
      </c>
      <c r="S2184" s="28">
        <f t="shared" si="378"/>
        <v>41879.692418981482</v>
      </c>
      <c r="T2184" s="28">
        <f t="shared" si="379"/>
        <v>41914.692418981482</v>
      </c>
      <c r="U2184">
        <f t="shared" si="380"/>
        <v>2014</v>
      </c>
      <c r="V2184" s="15">
        <f t="shared" si="381"/>
        <v>41879</v>
      </c>
      <c r="W2184" s="15">
        <f t="shared" si="382"/>
        <v>41914</v>
      </c>
      <c r="X2184" s="15">
        <v>41879</v>
      </c>
      <c r="Y2184" s="15">
        <v>41914</v>
      </c>
      <c r="Z2184" t="str">
        <f t="shared" si="383"/>
        <v>August</v>
      </c>
      <c r="AA2184" t="str">
        <f t="shared" si="384"/>
        <v>October</v>
      </c>
    </row>
    <row r="2185" spans="1:27" ht="45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14" t="s">
        <v>8219</v>
      </c>
      <c r="G2185" t="s">
        <v>8224</v>
      </c>
      <c r="H2185" t="s">
        <v>8246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374"/>
        <v>489.27777777777777</v>
      </c>
      <c r="P2185" s="6">
        <f t="shared" si="375"/>
        <v>31.566308243727597</v>
      </c>
      <c r="Q2185" t="str">
        <f t="shared" si="376"/>
        <v>games</v>
      </c>
      <c r="R2185" t="str">
        <f t="shared" si="377"/>
        <v>tabletop games</v>
      </c>
      <c r="S2185" s="28">
        <f t="shared" si="378"/>
        <v>42745.157141203701</v>
      </c>
      <c r="T2185" s="28">
        <f t="shared" si="379"/>
        <v>42774.999999999993</v>
      </c>
      <c r="U2185">
        <f t="shared" si="380"/>
        <v>2017</v>
      </c>
      <c r="V2185" s="15">
        <f t="shared" si="381"/>
        <v>42745</v>
      </c>
      <c r="W2185" s="15">
        <f t="shared" si="382"/>
        <v>42775</v>
      </c>
      <c r="X2185" s="15">
        <v>42745</v>
      </c>
      <c r="Y2185" s="15">
        <v>42775</v>
      </c>
      <c r="Z2185" t="str">
        <f t="shared" si="383"/>
        <v>January</v>
      </c>
      <c r="AA2185" t="str">
        <f t="shared" si="384"/>
        <v>February</v>
      </c>
    </row>
    <row r="2186" spans="1:27" ht="45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14" t="s">
        <v>8219</v>
      </c>
      <c r="G2186" t="s">
        <v>8224</v>
      </c>
      <c r="H2186" t="s">
        <v>8246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374"/>
        <v>284.74</v>
      </c>
      <c r="P2186" s="6">
        <f t="shared" si="375"/>
        <v>107.04511278195488</v>
      </c>
      <c r="Q2186" t="str">
        <f t="shared" si="376"/>
        <v>games</v>
      </c>
      <c r="R2186" t="str">
        <f t="shared" si="377"/>
        <v>tabletop games</v>
      </c>
      <c r="S2186" s="28">
        <f t="shared" si="378"/>
        <v>42380.481956018521</v>
      </c>
      <c r="T2186" s="28">
        <f t="shared" si="379"/>
        <v>42394.458333333336</v>
      </c>
      <c r="U2186">
        <f t="shared" si="380"/>
        <v>2016</v>
      </c>
      <c r="V2186" s="15">
        <f t="shared" si="381"/>
        <v>42380</v>
      </c>
      <c r="W2186" s="15">
        <f t="shared" si="382"/>
        <v>42394</v>
      </c>
      <c r="X2186" s="15">
        <v>42380</v>
      </c>
      <c r="Y2186" s="15">
        <v>42394</v>
      </c>
      <c r="Z2186" t="str">
        <f t="shared" si="383"/>
        <v>January</v>
      </c>
      <c r="AA2186" t="str">
        <f t="shared" si="384"/>
        <v>January</v>
      </c>
    </row>
    <row r="2187" spans="1:27" ht="45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14" t="s">
        <v>8219</v>
      </c>
      <c r="G2187" t="s">
        <v>8225</v>
      </c>
      <c r="H2187" t="s">
        <v>8247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374"/>
        <v>1856.97</v>
      </c>
      <c r="P2187" s="6">
        <f t="shared" si="375"/>
        <v>149.03451043338683</v>
      </c>
      <c r="Q2187" t="str">
        <f t="shared" si="376"/>
        <v>games</v>
      </c>
      <c r="R2187" t="str">
        <f t="shared" si="377"/>
        <v>tabletop games</v>
      </c>
      <c r="S2187" s="28">
        <f t="shared" si="378"/>
        <v>41319.141655092586</v>
      </c>
      <c r="T2187" s="28">
        <f t="shared" si="379"/>
        <v>41359.141655092586</v>
      </c>
      <c r="U2187">
        <f t="shared" si="380"/>
        <v>2013</v>
      </c>
      <c r="V2187" s="15">
        <f t="shared" si="381"/>
        <v>41319</v>
      </c>
      <c r="W2187" s="15">
        <f t="shared" si="382"/>
        <v>41359</v>
      </c>
      <c r="X2187" s="15">
        <v>41319</v>
      </c>
      <c r="Y2187" s="15">
        <v>41359</v>
      </c>
      <c r="Z2187" t="str">
        <f t="shared" si="383"/>
        <v>February</v>
      </c>
      <c r="AA2187" t="str">
        <f t="shared" si="384"/>
        <v>March</v>
      </c>
    </row>
    <row r="2188" spans="1:27" ht="3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14" t="s">
        <v>8219</v>
      </c>
      <c r="G2188" t="s">
        <v>8224</v>
      </c>
      <c r="H2188" t="s">
        <v>8246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374"/>
        <v>109.67499999999998</v>
      </c>
      <c r="P2188" s="6">
        <f t="shared" si="375"/>
        <v>55.956632653061227</v>
      </c>
      <c r="Q2188" t="str">
        <f t="shared" si="376"/>
        <v>games</v>
      </c>
      <c r="R2188" t="str">
        <f t="shared" si="377"/>
        <v>tabletop games</v>
      </c>
      <c r="S2188" s="28">
        <f t="shared" si="378"/>
        <v>42583.406747685185</v>
      </c>
      <c r="T2188" s="28">
        <f t="shared" si="379"/>
        <v>42619.874999999993</v>
      </c>
      <c r="U2188">
        <f t="shared" si="380"/>
        <v>2016</v>
      </c>
      <c r="V2188" s="15">
        <f t="shared" si="381"/>
        <v>42583</v>
      </c>
      <c r="W2188" s="15">
        <f t="shared" si="382"/>
        <v>42619</v>
      </c>
      <c r="X2188" s="15">
        <v>42583</v>
      </c>
      <c r="Y2188" s="15">
        <v>42619</v>
      </c>
      <c r="Z2188" t="str">
        <f t="shared" si="383"/>
        <v>August</v>
      </c>
      <c r="AA2188" t="str">
        <f t="shared" si="384"/>
        <v>September</v>
      </c>
    </row>
    <row r="2189" spans="1:27" ht="45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14" t="s">
        <v>8219</v>
      </c>
      <c r="G2189" t="s">
        <v>8224</v>
      </c>
      <c r="H2189" t="s">
        <v>8246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374"/>
        <v>1014.6425</v>
      </c>
      <c r="P2189" s="6">
        <f t="shared" si="375"/>
        <v>56.970381807973048</v>
      </c>
      <c r="Q2189" t="str">
        <f t="shared" si="376"/>
        <v>games</v>
      </c>
      <c r="R2189" t="str">
        <f t="shared" si="377"/>
        <v>tabletop games</v>
      </c>
      <c r="S2189" s="28">
        <f t="shared" si="378"/>
        <v>42068.000763888886</v>
      </c>
      <c r="T2189" s="28">
        <f t="shared" si="379"/>
        <v>42096.957638888889</v>
      </c>
      <c r="U2189">
        <f t="shared" si="380"/>
        <v>2015</v>
      </c>
      <c r="V2189" s="15">
        <f t="shared" si="381"/>
        <v>42068</v>
      </c>
      <c r="W2189" s="15">
        <f t="shared" si="382"/>
        <v>42096</v>
      </c>
      <c r="X2189" s="15">
        <v>42068</v>
      </c>
      <c r="Y2189" s="15">
        <v>42096</v>
      </c>
      <c r="Z2189" t="str">
        <f t="shared" si="383"/>
        <v>March</v>
      </c>
      <c r="AA2189" t="str">
        <f t="shared" si="384"/>
        <v>April</v>
      </c>
    </row>
    <row r="2190" spans="1:27" ht="45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14" t="s">
        <v>8219</v>
      </c>
      <c r="G2190" t="s">
        <v>8226</v>
      </c>
      <c r="H2190" t="s">
        <v>8248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374"/>
        <v>412.17692027666544</v>
      </c>
      <c r="P2190" s="6">
        <f t="shared" si="375"/>
        <v>44.056420233463037</v>
      </c>
      <c r="Q2190" t="str">
        <f t="shared" si="376"/>
        <v>games</v>
      </c>
      <c r="R2190" t="str">
        <f t="shared" si="377"/>
        <v>tabletop games</v>
      </c>
      <c r="S2190" s="28">
        <f t="shared" si="378"/>
        <v>42633.377789351849</v>
      </c>
      <c r="T2190" s="28">
        <f t="shared" si="379"/>
        <v>42668.499999999993</v>
      </c>
      <c r="U2190">
        <f t="shared" si="380"/>
        <v>2016</v>
      </c>
      <c r="V2190" s="15">
        <f t="shared" si="381"/>
        <v>42633</v>
      </c>
      <c r="W2190" s="15">
        <f t="shared" si="382"/>
        <v>42668</v>
      </c>
      <c r="X2190" s="15">
        <v>42633</v>
      </c>
      <c r="Y2190" s="15">
        <v>42668</v>
      </c>
      <c r="Z2190" t="str">
        <f t="shared" si="383"/>
        <v>September</v>
      </c>
      <c r="AA2190" t="str">
        <f t="shared" si="384"/>
        <v>October</v>
      </c>
    </row>
    <row r="2191" spans="1:27" ht="45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14" t="s">
        <v>8219</v>
      </c>
      <c r="G2191" t="s">
        <v>8225</v>
      </c>
      <c r="H2191" t="s">
        <v>8247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374"/>
        <v>503.25</v>
      </c>
      <c r="P2191" s="6">
        <f t="shared" si="375"/>
        <v>68.625</v>
      </c>
      <c r="Q2191" t="str">
        <f t="shared" si="376"/>
        <v>games</v>
      </c>
      <c r="R2191" t="str">
        <f t="shared" si="377"/>
        <v>tabletop games</v>
      </c>
      <c r="S2191" s="28">
        <f t="shared" si="378"/>
        <v>42467.579861111109</v>
      </c>
      <c r="T2191" s="28">
        <f t="shared" si="379"/>
        <v>42481.708333333336</v>
      </c>
      <c r="U2191">
        <f t="shared" si="380"/>
        <v>2016</v>
      </c>
      <c r="V2191" s="15">
        <f t="shared" si="381"/>
        <v>42467</v>
      </c>
      <c r="W2191" s="15">
        <f t="shared" si="382"/>
        <v>42481</v>
      </c>
      <c r="X2191" s="15">
        <v>42467</v>
      </c>
      <c r="Y2191" s="15">
        <v>42481</v>
      </c>
      <c r="Z2191" t="str">
        <f t="shared" si="383"/>
        <v>April</v>
      </c>
      <c r="AA2191" t="str">
        <f t="shared" si="384"/>
        <v>April</v>
      </c>
    </row>
    <row r="2192" spans="1:27" ht="45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14" t="s">
        <v>8219</v>
      </c>
      <c r="G2192" t="s">
        <v>8224</v>
      </c>
      <c r="H2192" t="s">
        <v>8246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374"/>
        <v>184.61052631578946</v>
      </c>
      <c r="P2192" s="6">
        <f t="shared" si="375"/>
        <v>65.318435754189949</v>
      </c>
      <c r="Q2192" t="str">
        <f t="shared" si="376"/>
        <v>games</v>
      </c>
      <c r="R2192" t="str">
        <f t="shared" si="377"/>
        <v>tabletop games</v>
      </c>
      <c r="S2192" s="28">
        <f t="shared" si="378"/>
        <v>42417.416712962957</v>
      </c>
      <c r="T2192" s="28">
        <f t="shared" si="379"/>
        <v>42452.082638888889</v>
      </c>
      <c r="U2192">
        <f t="shared" si="380"/>
        <v>2016</v>
      </c>
      <c r="V2192" s="15">
        <f t="shared" si="381"/>
        <v>42417</v>
      </c>
      <c r="W2192" s="15">
        <f t="shared" si="382"/>
        <v>42452</v>
      </c>
      <c r="X2192" s="15">
        <v>42417</v>
      </c>
      <c r="Y2192" s="15">
        <v>42452</v>
      </c>
      <c r="Z2192" t="str">
        <f t="shared" si="383"/>
        <v>February</v>
      </c>
      <c r="AA2192" t="str">
        <f t="shared" si="384"/>
        <v>March</v>
      </c>
    </row>
    <row r="2193" spans="1:27" ht="45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14" t="s">
        <v>8219</v>
      </c>
      <c r="G2193" t="s">
        <v>8225</v>
      </c>
      <c r="H2193" t="s">
        <v>8247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374"/>
        <v>119.73333333333333</v>
      </c>
      <c r="P2193" s="6">
        <f t="shared" si="375"/>
        <v>35.92</v>
      </c>
      <c r="Q2193" t="str">
        <f t="shared" si="376"/>
        <v>games</v>
      </c>
      <c r="R2193" t="str">
        <f t="shared" si="377"/>
        <v>tabletop games</v>
      </c>
      <c r="S2193" s="28">
        <f t="shared" si="378"/>
        <v>42768.6253125</v>
      </c>
      <c r="T2193" s="28">
        <f t="shared" si="379"/>
        <v>42780.6253125</v>
      </c>
      <c r="U2193">
        <f t="shared" si="380"/>
        <v>2017</v>
      </c>
      <c r="V2193" s="15">
        <f t="shared" si="381"/>
        <v>42768</v>
      </c>
      <c r="W2193" s="15">
        <f t="shared" si="382"/>
        <v>42780</v>
      </c>
      <c r="X2193" s="15">
        <v>42768</v>
      </c>
      <c r="Y2193" s="15">
        <v>42780</v>
      </c>
      <c r="Z2193" t="str">
        <f t="shared" si="383"/>
        <v>February</v>
      </c>
      <c r="AA2193" t="str">
        <f t="shared" si="384"/>
        <v>February</v>
      </c>
    </row>
    <row r="2194" spans="1:27" ht="45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14" t="s">
        <v>8219</v>
      </c>
      <c r="G2194" t="s">
        <v>8225</v>
      </c>
      <c r="H2194" t="s">
        <v>8247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374"/>
        <v>1081.2401666666667</v>
      </c>
      <c r="P2194" s="6">
        <f t="shared" si="375"/>
        <v>40.070667078443485</v>
      </c>
      <c r="Q2194" t="str">
        <f t="shared" si="376"/>
        <v>games</v>
      </c>
      <c r="R2194" t="str">
        <f t="shared" si="377"/>
        <v>tabletop games</v>
      </c>
      <c r="S2194" s="28">
        <f t="shared" si="378"/>
        <v>42691.642870370364</v>
      </c>
      <c r="T2194" s="28">
        <f t="shared" si="379"/>
        <v>42719.749999999993</v>
      </c>
      <c r="U2194">
        <f t="shared" si="380"/>
        <v>2016</v>
      </c>
      <c r="V2194" s="15">
        <f t="shared" si="381"/>
        <v>42691</v>
      </c>
      <c r="W2194" s="15">
        <f t="shared" si="382"/>
        <v>42719</v>
      </c>
      <c r="X2194" s="15">
        <v>42691</v>
      </c>
      <c r="Y2194" s="15">
        <v>42719</v>
      </c>
      <c r="Z2194" t="str">
        <f t="shared" si="383"/>
        <v>November</v>
      </c>
      <c r="AA2194" t="str">
        <f t="shared" si="384"/>
        <v>December</v>
      </c>
    </row>
    <row r="2195" spans="1:27" ht="45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14" t="s">
        <v>8219</v>
      </c>
      <c r="G2195" t="s">
        <v>8224</v>
      </c>
      <c r="H2195" t="s">
        <v>8246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374"/>
        <v>452.37333333333333</v>
      </c>
      <c r="P2195" s="6">
        <f t="shared" si="375"/>
        <v>75.647714604236342</v>
      </c>
      <c r="Q2195" t="str">
        <f t="shared" si="376"/>
        <v>games</v>
      </c>
      <c r="R2195" t="str">
        <f t="shared" si="377"/>
        <v>tabletop games</v>
      </c>
      <c r="S2195" s="28">
        <f t="shared" si="378"/>
        <v>42664.197592592587</v>
      </c>
      <c r="T2195" s="28">
        <f t="shared" si="379"/>
        <v>42694.999305555553</v>
      </c>
      <c r="U2195">
        <f t="shared" si="380"/>
        <v>2016</v>
      </c>
      <c r="V2195" s="15">
        <f t="shared" si="381"/>
        <v>42664</v>
      </c>
      <c r="W2195" s="15">
        <f t="shared" si="382"/>
        <v>42694</v>
      </c>
      <c r="X2195" s="15">
        <v>42664</v>
      </c>
      <c r="Y2195" s="15">
        <v>42694</v>
      </c>
      <c r="Z2195" t="str">
        <f t="shared" si="383"/>
        <v>October</v>
      </c>
      <c r="AA2195" t="str">
        <f t="shared" si="384"/>
        <v>November</v>
      </c>
    </row>
    <row r="2196" spans="1:27" ht="45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14" t="s">
        <v>8219</v>
      </c>
      <c r="G2196" t="s">
        <v>8224</v>
      </c>
      <c r="H2196" t="s">
        <v>8246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374"/>
        <v>537.37</v>
      </c>
      <c r="P2196" s="6">
        <f t="shared" si="375"/>
        <v>61.203872437357631</v>
      </c>
      <c r="Q2196" t="str">
        <f t="shared" si="376"/>
        <v>games</v>
      </c>
      <c r="R2196" t="str">
        <f t="shared" si="377"/>
        <v>tabletop games</v>
      </c>
      <c r="S2196" s="28">
        <f t="shared" si="378"/>
        <v>42425.54965277778</v>
      </c>
      <c r="T2196" s="28">
        <f t="shared" si="379"/>
        <v>42455.507986111108</v>
      </c>
      <c r="U2196">
        <f t="shared" si="380"/>
        <v>2016</v>
      </c>
      <c r="V2196" s="15">
        <f t="shared" si="381"/>
        <v>42425</v>
      </c>
      <c r="W2196" s="15">
        <f t="shared" si="382"/>
        <v>42455</v>
      </c>
      <c r="X2196" s="15">
        <v>42425</v>
      </c>
      <c r="Y2196" s="15">
        <v>42455</v>
      </c>
      <c r="Z2196" t="str">
        <f t="shared" si="383"/>
        <v>February</v>
      </c>
      <c r="AA2196" t="str">
        <f t="shared" si="384"/>
        <v>March</v>
      </c>
    </row>
    <row r="2197" spans="1:27" ht="30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14" t="s">
        <v>8219</v>
      </c>
      <c r="G2197" t="s">
        <v>8224</v>
      </c>
      <c r="H2197" t="s">
        <v>8246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374"/>
        <v>120.32608695652173</v>
      </c>
      <c r="P2197" s="6">
        <f t="shared" si="375"/>
        <v>48.130434782608695</v>
      </c>
      <c r="Q2197" t="str">
        <f t="shared" si="376"/>
        <v>games</v>
      </c>
      <c r="R2197" t="str">
        <f t="shared" si="377"/>
        <v>tabletop games</v>
      </c>
      <c r="S2197" s="28">
        <f t="shared" si="378"/>
        <v>42197.563657407409</v>
      </c>
      <c r="T2197" s="28">
        <f t="shared" si="379"/>
        <v>42227.563657407409</v>
      </c>
      <c r="U2197">
        <f t="shared" si="380"/>
        <v>2015</v>
      </c>
      <c r="V2197" s="15">
        <f t="shared" si="381"/>
        <v>42197</v>
      </c>
      <c r="W2197" s="15">
        <f t="shared" si="382"/>
        <v>42227</v>
      </c>
      <c r="X2197" s="15">
        <v>42197</v>
      </c>
      <c r="Y2197" s="15">
        <v>42227</v>
      </c>
      <c r="Z2197" t="str">
        <f t="shared" si="383"/>
        <v>July</v>
      </c>
      <c r="AA2197" t="str">
        <f t="shared" si="384"/>
        <v>August</v>
      </c>
    </row>
    <row r="2198" spans="1:27" ht="30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14" t="s">
        <v>8219</v>
      </c>
      <c r="G2198" t="s">
        <v>8224</v>
      </c>
      <c r="H2198" t="s">
        <v>8246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374"/>
        <v>113.83571428571429</v>
      </c>
      <c r="P2198" s="6">
        <f t="shared" si="375"/>
        <v>68.106837606837601</v>
      </c>
      <c r="Q2198" t="str">
        <f t="shared" si="376"/>
        <v>games</v>
      </c>
      <c r="R2198" t="str">
        <f t="shared" si="377"/>
        <v>tabletop games</v>
      </c>
      <c r="S2198" s="28">
        <f t="shared" si="378"/>
        <v>42675.278958333329</v>
      </c>
      <c r="T2198" s="28">
        <f t="shared" si="379"/>
        <v>42706.083333333336</v>
      </c>
      <c r="U2198">
        <f t="shared" si="380"/>
        <v>2016</v>
      </c>
      <c r="V2198" s="15">
        <f t="shared" si="381"/>
        <v>42675</v>
      </c>
      <c r="W2198" s="15">
        <f t="shared" si="382"/>
        <v>42706</v>
      </c>
      <c r="X2198" s="15">
        <v>42675</v>
      </c>
      <c r="Y2198" s="15">
        <v>42706</v>
      </c>
      <c r="Z2198" t="str">
        <f t="shared" si="383"/>
        <v>November</v>
      </c>
      <c r="AA2198" t="str">
        <f t="shared" si="384"/>
        <v>December</v>
      </c>
    </row>
    <row r="2199" spans="1:27" ht="45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14" t="s">
        <v>8219</v>
      </c>
      <c r="G2199" t="s">
        <v>8224</v>
      </c>
      <c r="H2199" t="s">
        <v>8246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374"/>
        <v>951.03109999999992</v>
      </c>
      <c r="P2199" s="6">
        <f t="shared" si="375"/>
        <v>65.891300230946882</v>
      </c>
      <c r="Q2199" t="str">
        <f t="shared" si="376"/>
        <v>games</v>
      </c>
      <c r="R2199" t="str">
        <f t="shared" si="377"/>
        <v>tabletop games</v>
      </c>
      <c r="S2199" s="28">
        <f t="shared" si="378"/>
        <v>42033.37568287037</v>
      </c>
      <c r="T2199" s="28">
        <f t="shared" si="379"/>
        <v>42063.37568287037</v>
      </c>
      <c r="U2199">
        <f t="shared" si="380"/>
        <v>2015</v>
      </c>
      <c r="V2199" s="15">
        <f t="shared" si="381"/>
        <v>42033</v>
      </c>
      <c r="W2199" s="15">
        <f t="shared" si="382"/>
        <v>42063</v>
      </c>
      <c r="X2199" s="15">
        <v>42033</v>
      </c>
      <c r="Y2199" s="15">
        <v>42063</v>
      </c>
      <c r="Z2199" t="str">
        <f t="shared" si="383"/>
        <v>January</v>
      </c>
      <c r="AA2199" t="str">
        <f t="shared" si="384"/>
        <v>February</v>
      </c>
    </row>
    <row r="2200" spans="1:27" ht="45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14" t="s">
        <v>8219</v>
      </c>
      <c r="G2200" t="s">
        <v>8224</v>
      </c>
      <c r="H2200" t="s">
        <v>8246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374"/>
        <v>132.89249999999998</v>
      </c>
      <c r="P2200" s="6">
        <f t="shared" si="375"/>
        <v>81.654377880184327</v>
      </c>
      <c r="Q2200" t="str">
        <f t="shared" si="376"/>
        <v>games</v>
      </c>
      <c r="R2200" t="str">
        <f t="shared" si="377"/>
        <v>tabletop games</v>
      </c>
      <c r="S2200" s="28">
        <f t="shared" si="378"/>
        <v>42292.305555555555</v>
      </c>
      <c r="T2200" s="28">
        <f t="shared" si="379"/>
        <v>42322.347222222219</v>
      </c>
      <c r="U2200">
        <f t="shared" si="380"/>
        <v>2015</v>
      </c>
      <c r="V2200" s="15">
        <f t="shared" si="381"/>
        <v>42292</v>
      </c>
      <c r="W2200" s="15">
        <f t="shared" si="382"/>
        <v>42322</v>
      </c>
      <c r="X2200" s="15">
        <v>42292</v>
      </c>
      <c r="Y2200" s="15">
        <v>42322</v>
      </c>
      <c r="Z2200" t="str">
        <f t="shared" si="383"/>
        <v>October</v>
      </c>
      <c r="AA2200" t="str">
        <f t="shared" si="384"/>
        <v>November</v>
      </c>
    </row>
    <row r="2201" spans="1:27" ht="30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14" t="s">
        <v>8219</v>
      </c>
      <c r="G2201" t="s">
        <v>8241</v>
      </c>
      <c r="H2201" t="s">
        <v>8249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374"/>
        <v>146.97777777777779</v>
      </c>
      <c r="P2201" s="6">
        <f t="shared" si="375"/>
        <v>52.701195219123505</v>
      </c>
      <c r="Q2201" t="str">
        <f t="shared" si="376"/>
        <v>games</v>
      </c>
      <c r="R2201" t="str">
        <f t="shared" si="377"/>
        <v>tabletop games</v>
      </c>
      <c r="S2201" s="28">
        <f t="shared" si="378"/>
        <v>42262.208310185182</v>
      </c>
      <c r="T2201" s="28">
        <f t="shared" si="379"/>
        <v>42292.208310185182</v>
      </c>
      <c r="U2201">
        <f t="shared" si="380"/>
        <v>2015</v>
      </c>
      <c r="V2201" s="15">
        <f t="shared" si="381"/>
        <v>42262</v>
      </c>
      <c r="W2201" s="15">
        <f t="shared" si="382"/>
        <v>42292</v>
      </c>
      <c r="X2201" s="15">
        <v>42262</v>
      </c>
      <c r="Y2201" s="15">
        <v>42292</v>
      </c>
      <c r="Z2201" t="str">
        <f t="shared" si="383"/>
        <v>September</v>
      </c>
      <c r="AA2201" t="str">
        <f t="shared" si="384"/>
        <v>October</v>
      </c>
    </row>
    <row r="2202" spans="1:27" ht="45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14" t="s">
        <v>8219</v>
      </c>
      <c r="G2202" t="s">
        <v>8225</v>
      </c>
      <c r="H2202" t="s">
        <v>8247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374"/>
        <v>542.15</v>
      </c>
      <c r="P2202" s="6">
        <f t="shared" si="375"/>
        <v>41.228136882129277</v>
      </c>
      <c r="Q2202" t="str">
        <f t="shared" si="376"/>
        <v>games</v>
      </c>
      <c r="R2202" t="str">
        <f t="shared" si="377"/>
        <v>tabletop games</v>
      </c>
      <c r="S2202" s="28">
        <f t="shared" si="378"/>
        <v>42163.417453703696</v>
      </c>
      <c r="T2202" s="28">
        <f t="shared" si="379"/>
        <v>42190.916666666664</v>
      </c>
      <c r="U2202">
        <f t="shared" si="380"/>
        <v>2015</v>
      </c>
      <c r="V2202" s="15">
        <f t="shared" si="381"/>
        <v>42163</v>
      </c>
      <c r="W2202" s="15">
        <f t="shared" si="382"/>
        <v>42190</v>
      </c>
      <c r="X2202" s="15">
        <v>42163</v>
      </c>
      <c r="Y2202" s="15">
        <v>42190</v>
      </c>
      <c r="Z2202" t="str">
        <f t="shared" si="383"/>
        <v>June</v>
      </c>
      <c r="AA2202" t="str">
        <f t="shared" si="384"/>
        <v>July</v>
      </c>
    </row>
    <row r="2203" spans="1:27" ht="45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14" t="s">
        <v>8219</v>
      </c>
      <c r="G2203" t="s">
        <v>8225</v>
      </c>
      <c r="H2203" t="s">
        <v>8247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374"/>
        <v>382.71818181818185</v>
      </c>
      <c r="P2203" s="6">
        <f t="shared" si="375"/>
        <v>15.035357142857142</v>
      </c>
      <c r="Q2203" t="str">
        <f t="shared" si="376"/>
        <v>music</v>
      </c>
      <c r="R2203" t="str">
        <f t="shared" si="377"/>
        <v>electronic music</v>
      </c>
      <c r="S2203" s="28">
        <f t="shared" si="378"/>
        <v>41276.638483796291</v>
      </c>
      <c r="T2203" s="28">
        <f t="shared" si="379"/>
        <v>41290.638483796291</v>
      </c>
      <c r="U2203">
        <f t="shared" si="380"/>
        <v>2013</v>
      </c>
      <c r="V2203" s="15">
        <f t="shared" si="381"/>
        <v>41276</v>
      </c>
      <c r="W2203" s="15">
        <f t="shared" si="382"/>
        <v>41290</v>
      </c>
      <c r="X2203" s="15">
        <v>41276</v>
      </c>
      <c r="Y2203" s="15">
        <v>41290</v>
      </c>
      <c r="Z2203" t="str">
        <f t="shared" si="383"/>
        <v>January</v>
      </c>
      <c r="AA2203" t="str">
        <f t="shared" si="384"/>
        <v>January</v>
      </c>
    </row>
    <row r="2204" spans="1:27" ht="30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14" t="s">
        <v>8219</v>
      </c>
      <c r="G2204" t="s">
        <v>8224</v>
      </c>
      <c r="H2204" t="s">
        <v>8246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374"/>
        <v>704.18124999999998</v>
      </c>
      <c r="P2204" s="6">
        <f t="shared" si="375"/>
        <v>39.066920943134534</v>
      </c>
      <c r="Q2204" t="str">
        <f t="shared" si="376"/>
        <v>music</v>
      </c>
      <c r="R2204" t="str">
        <f t="shared" si="377"/>
        <v>electronic music</v>
      </c>
      <c r="S2204" s="28">
        <f t="shared" si="378"/>
        <v>41184.640833333331</v>
      </c>
      <c r="T2204" s="28">
        <f t="shared" si="379"/>
        <v>41214.640833333331</v>
      </c>
      <c r="U2204">
        <f t="shared" si="380"/>
        <v>2012</v>
      </c>
      <c r="V2204" s="15">
        <f t="shared" si="381"/>
        <v>41184</v>
      </c>
      <c r="W2204" s="15">
        <f t="shared" si="382"/>
        <v>41214</v>
      </c>
      <c r="X2204" s="15">
        <v>41184</v>
      </c>
      <c r="Y2204" s="15">
        <v>41214</v>
      </c>
      <c r="Z2204" t="str">
        <f t="shared" si="383"/>
        <v>October</v>
      </c>
      <c r="AA2204" t="str">
        <f t="shared" si="384"/>
        <v>November</v>
      </c>
    </row>
    <row r="2205" spans="1:27" ht="45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14" t="s">
        <v>8219</v>
      </c>
      <c r="G2205" t="s">
        <v>8229</v>
      </c>
      <c r="H2205" t="s">
        <v>8251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374"/>
        <v>109.55</v>
      </c>
      <c r="P2205" s="6">
        <f t="shared" si="375"/>
        <v>43.82</v>
      </c>
      <c r="Q2205" t="str">
        <f t="shared" si="376"/>
        <v>music</v>
      </c>
      <c r="R2205" t="str">
        <f t="shared" si="377"/>
        <v>electronic music</v>
      </c>
      <c r="S2205" s="28">
        <f t="shared" si="378"/>
        <v>42241.651412037034</v>
      </c>
      <c r="T2205" s="28">
        <f t="shared" si="379"/>
        <v>42271.651412037034</v>
      </c>
      <c r="U2205">
        <f t="shared" si="380"/>
        <v>2015</v>
      </c>
      <c r="V2205" s="15">
        <f t="shared" si="381"/>
        <v>42241</v>
      </c>
      <c r="W2205" s="15">
        <f t="shared" si="382"/>
        <v>42271</v>
      </c>
      <c r="X2205" s="15">
        <v>42241</v>
      </c>
      <c r="Y2205" s="15">
        <v>42271</v>
      </c>
      <c r="Z2205" t="str">
        <f t="shared" si="383"/>
        <v>August</v>
      </c>
      <c r="AA2205" t="str">
        <f t="shared" si="384"/>
        <v>September</v>
      </c>
    </row>
    <row r="2206" spans="1:27" ht="45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14" t="s">
        <v>8219</v>
      </c>
      <c r="G2206" t="s">
        <v>8224</v>
      </c>
      <c r="H2206" t="s">
        <v>8246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374"/>
        <v>132.86666666666667</v>
      </c>
      <c r="P2206" s="6">
        <f t="shared" si="375"/>
        <v>27.301369863013697</v>
      </c>
      <c r="Q2206" t="str">
        <f t="shared" si="376"/>
        <v>music</v>
      </c>
      <c r="R2206" t="str">
        <f t="shared" si="377"/>
        <v>electronic music</v>
      </c>
      <c r="S2206" s="28">
        <f t="shared" si="378"/>
        <v>41312.103229166663</v>
      </c>
      <c r="T2206" s="28">
        <f t="shared" si="379"/>
        <v>41342.103229166663</v>
      </c>
      <c r="U2206">
        <f t="shared" si="380"/>
        <v>2013</v>
      </c>
      <c r="V2206" s="15">
        <f t="shared" si="381"/>
        <v>41312</v>
      </c>
      <c r="W2206" s="15">
        <f t="shared" si="382"/>
        <v>41342</v>
      </c>
      <c r="X2206" s="15">
        <v>41312</v>
      </c>
      <c r="Y2206" s="15">
        <v>41342</v>
      </c>
      <c r="Z2206" t="str">
        <f t="shared" si="383"/>
        <v>February</v>
      </c>
      <c r="AA2206" t="str">
        <f t="shared" si="384"/>
        <v>March</v>
      </c>
    </row>
    <row r="2207" spans="1:27" ht="45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14" t="s">
        <v>8219</v>
      </c>
      <c r="G2207" t="s">
        <v>8224</v>
      </c>
      <c r="H2207" t="s">
        <v>8246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374"/>
        <v>152</v>
      </c>
      <c r="P2207" s="6">
        <f t="shared" si="375"/>
        <v>42.222222222222221</v>
      </c>
      <c r="Q2207" t="str">
        <f t="shared" si="376"/>
        <v>music</v>
      </c>
      <c r="R2207" t="str">
        <f t="shared" si="377"/>
        <v>electronic music</v>
      </c>
      <c r="S2207" s="28">
        <f t="shared" si="378"/>
        <v>41031.613298611112</v>
      </c>
      <c r="T2207" s="28">
        <f t="shared" si="379"/>
        <v>41061.613298611112</v>
      </c>
      <c r="U2207">
        <f t="shared" si="380"/>
        <v>2012</v>
      </c>
      <c r="V2207" s="15">
        <f t="shared" si="381"/>
        <v>41031</v>
      </c>
      <c r="W2207" s="15">
        <f t="shared" si="382"/>
        <v>41061</v>
      </c>
      <c r="X2207" s="15">
        <v>41031</v>
      </c>
      <c r="Y2207" s="15">
        <v>41061</v>
      </c>
      <c r="Z2207" t="str">
        <f t="shared" si="383"/>
        <v>May</v>
      </c>
      <c r="AA2207" t="str">
        <f t="shared" si="384"/>
        <v>June</v>
      </c>
    </row>
    <row r="2208" spans="1:27" ht="45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14" t="s">
        <v>8219</v>
      </c>
      <c r="G2208" t="s">
        <v>8224</v>
      </c>
      <c r="H2208" t="s">
        <v>8246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374"/>
        <v>102.72727272727273</v>
      </c>
      <c r="P2208" s="6">
        <f t="shared" si="375"/>
        <v>33.235294117647058</v>
      </c>
      <c r="Q2208" t="str">
        <f t="shared" si="376"/>
        <v>music</v>
      </c>
      <c r="R2208" t="str">
        <f t="shared" si="377"/>
        <v>electronic music</v>
      </c>
      <c r="S2208" s="28">
        <f t="shared" si="378"/>
        <v>40997.048888888887</v>
      </c>
      <c r="T2208" s="28">
        <f t="shared" si="379"/>
        <v>41015.048888888887</v>
      </c>
      <c r="U2208">
        <f t="shared" si="380"/>
        <v>2012</v>
      </c>
      <c r="V2208" s="15">
        <f t="shared" si="381"/>
        <v>40997</v>
      </c>
      <c r="W2208" s="15">
        <f t="shared" si="382"/>
        <v>41015</v>
      </c>
      <c r="X2208" s="15">
        <v>40997</v>
      </c>
      <c r="Y2208" s="15">
        <v>41015</v>
      </c>
      <c r="Z2208" t="str">
        <f t="shared" si="383"/>
        <v>March</v>
      </c>
      <c r="AA2208" t="str">
        <f t="shared" si="384"/>
        <v>April</v>
      </c>
    </row>
    <row r="2209" spans="1:27" ht="45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14" t="s">
        <v>8219</v>
      </c>
      <c r="G2209" t="s">
        <v>8224</v>
      </c>
      <c r="H2209" t="s">
        <v>8246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374"/>
        <v>100</v>
      </c>
      <c r="P2209" s="6">
        <f t="shared" si="375"/>
        <v>285.71428571428572</v>
      </c>
      <c r="Q2209" t="str">
        <f t="shared" si="376"/>
        <v>music</v>
      </c>
      <c r="R2209" t="str">
        <f t="shared" si="377"/>
        <v>electronic music</v>
      </c>
      <c r="S2209" s="28">
        <f t="shared" si="378"/>
        <v>41563.985798611109</v>
      </c>
      <c r="T2209" s="28">
        <f t="shared" si="379"/>
        <v>41594.027465277773</v>
      </c>
      <c r="U2209">
        <f t="shared" si="380"/>
        <v>2013</v>
      </c>
      <c r="V2209" s="15">
        <f t="shared" si="381"/>
        <v>41563</v>
      </c>
      <c r="W2209" s="15">
        <f t="shared" si="382"/>
        <v>41594</v>
      </c>
      <c r="X2209" s="15">
        <v>41563</v>
      </c>
      <c r="Y2209" s="15">
        <v>41594</v>
      </c>
      <c r="Z2209" t="str">
        <f t="shared" si="383"/>
        <v>October</v>
      </c>
      <c r="AA2209" t="str">
        <f t="shared" si="384"/>
        <v>November</v>
      </c>
    </row>
    <row r="2210" spans="1:27" ht="45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14" t="s">
        <v>8219</v>
      </c>
      <c r="G2210" t="s">
        <v>8224</v>
      </c>
      <c r="H2210" t="s">
        <v>8246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374"/>
        <v>101.6</v>
      </c>
      <c r="P2210" s="6">
        <f t="shared" si="375"/>
        <v>42.333333333333336</v>
      </c>
      <c r="Q2210" t="str">
        <f t="shared" si="376"/>
        <v>music</v>
      </c>
      <c r="R2210" t="str">
        <f t="shared" si="377"/>
        <v>electronic music</v>
      </c>
      <c r="S2210" s="28">
        <f t="shared" si="378"/>
        <v>40946.673912037033</v>
      </c>
      <c r="T2210" s="28">
        <f t="shared" si="379"/>
        <v>41005.958333333328</v>
      </c>
      <c r="U2210">
        <f t="shared" si="380"/>
        <v>2012</v>
      </c>
      <c r="V2210" s="15">
        <f t="shared" si="381"/>
        <v>40946</v>
      </c>
      <c r="W2210" s="15">
        <f t="shared" si="382"/>
        <v>41005</v>
      </c>
      <c r="X2210" s="15">
        <v>40946</v>
      </c>
      <c r="Y2210" s="15">
        <v>41005</v>
      </c>
      <c r="Z2210" t="str">
        <f t="shared" si="383"/>
        <v>February</v>
      </c>
      <c r="AA2210" t="str">
        <f t="shared" si="384"/>
        <v>April</v>
      </c>
    </row>
    <row r="2211" spans="1:27" ht="30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14" t="s">
        <v>8219</v>
      </c>
      <c r="G2211" t="s">
        <v>8225</v>
      </c>
      <c r="H2211" t="s">
        <v>8247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374"/>
        <v>150.80000000000001</v>
      </c>
      <c r="P2211" s="6">
        <f t="shared" si="375"/>
        <v>50.266666666666666</v>
      </c>
      <c r="Q2211" t="str">
        <f t="shared" si="376"/>
        <v>music</v>
      </c>
      <c r="R2211" t="str">
        <f t="shared" si="377"/>
        <v>electronic music</v>
      </c>
      <c r="S2211" s="28">
        <f t="shared" si="378"/>
        <v>41732.27134259259</v>
      </c>
      <c r="T2211" s="28">
        <f t="shared" si="379"/>
        <v>41743.75</v>
      </c>
      <c r="U2211">
        <f t="shared" si="380"/>
        <v>2014</v>
      </c>
      <c r="V2211" s="15">
        <f t="shared" si="381"/>
        <v>41732</v>
      </c>
      <c r="W2211" s="15">
        <f t="shared" si="382"/>
        <v>41743</v>
      </c>
      <c r="X2211" s="15">
        <v>41732</v>
      </c>
      <c r="Y2211" s="15">
        <v>41743</v>
      </c>
      <c r="Z2211" t="str">
        <f t="shared" si="383"/>
        <v>April</v>
      </c>
      <c r="AA2211" t="str">
        <f t="shared" si="384"/>
        <v>April</v>
      </c>
    </row>
    <row r="2212" spans="1:27" ht="45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14" t="s">
        <v>8219</v>
      </c>
      <c r="G2212" t="s">
        <v>8224</v>
      </c>
      <c r="H2212" t="s">
        <v>8246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374"/>
        <v>111.425</v>
      </c>
      <c r="P2212" s="6">
        <f t="shared" si="375"/>
        <v>61.902777777777779</v>
      </c>
      <c r="Q2212" t="str">
        <f t="shared" si="376"/>
        <v>music</v>
      </c>
      <c r="R2212" t="str">
        <f t="shared" si="377"/>
        <v>electronic music</v>
      </c>
      <c r="S2212" s="28">
        <f t="shared" si="378"/>
        <v>40955.857754629629</v>
      </c>
      <c r="T2212" s="28">
        <f t="shared" si="379"/>
        <v>41013.525000000001</v>
      </c>
      <c r="U2212">
        <f t="shared" si="380"/>
        <v>2012</v>
      </c>
      <c r="V2212" s="15">
        <f t="shared" si="381"/>
        <v>40955</v>
      </c>
      <c r="W2212" s="15">
        <f t="shared" si="382"/>
        <v>41013</v>
      </c>
      <c r="X2212" s="15">
        <v>40955</v>
      </c>
      <c r="Y2212" s="15">
        <v>41013</v>
      </c>
      <c r="Z2212" t="str">
        <f t="shared" si="383"/>
        <v>February</v>
      </c>
      <c r="AA2212" t="str">
        <f t="shared" si="384"/>
        <v>April</v>
      </c>
    </row>
    <row r="2213" spans="1:27" ht="45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14" t="s">
        <v>8219</v>
      </c>
      <c r="G2213" t="s">
        <v>8224</v>
      </c>
      <c r="H2213" t="s">
        <v>8246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374"/>
        <v>195.6</v>
      </c>
      <c r="P2213" s="6">
        <f t="shared" si="375"/>
        <v>40.75</v>
      </c>
      <c r="Q2213" t="str">
        <f t="shared" si="376"/>
        <v>music</v>
      </c>
      <c r="R2213" t="str">
        <f t="shared" si="377"/>
        <v>electronic music</v>
      </c>
      <c r="S2213" s="28">
        <f t="shared" si="378"/>
        <v>41716.576678240737</v>
      </c>
      <c r="T2213" s="28">
        <f t="shared" si="379"/>
        <v>41739.082638888889</v>
      </c>
      <c r="U2213">
        <f t="shared" si="380"/>
        <v>2014</v>
      </c>
      <c r="V2213" s="15">
        <f t="shared" si="381"/>
        <v>41716</v>
      </c>
      <c r="W2213" s="15">
        <f t="shared" si="382"/>
        <v>41739</v>
      </c>
      <c r="X2213" s="15">
        <v>41716</v>
      </c>
      <c r="Y2213" s="15">
        <v>41739</v>
      </c>
      <c r="Z2213" t="str">
        <f t="shared" si="383"/>
        <v>March</v>
      </c>
      <c r="AA2213" t="str">
        <f t="shared" si="384"/>
        <v>April</v>
      </c>
    </row>
    <row r="2214" spans="1:27" ht="45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14" t="s">
        <v>8219</v>
      </c>
      <c r="G2214" t="s">
        <v>8224</v>
      </c>
      <c r="H2214" t="s">
        <v>8246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374"/>
        <v>114.38333333333333</v>
      </c>
      <c r="P2214" s="6">
        <f t="shared" si="375"/>
        <v>55.796747967479675</v>
      </c>
      <c r="Q2214" t="str">
        <f t="shared" si="376"/>
        <v>music</v>
      </c>
      <c r="R2214" t="str">
        <f t="shared" si="377"/>
        <v>electronic music</v>
      </c>
      <c r="S2214" s="28">
        <f t="shared" si="378"/>
        <v>41548.539085648146</v>
      </c>
      <c r="T2214" s="28">
        <f t="shared" si="379"/>
        <v>41581.833333333328</v>
      </c>
      <c r="U2214">
        <f t="shared" si="380"/>
        <v>2013</v>
      </c>
      <c r="V2214" s="15">
        <f t="shared" si="381"/>
        <v>41548</v>
      </c>
      <c r="W2214" s="15">
        <f t="shared" si="382"/>
        <v>41581</v>
      </c>
      <c r="X2214" s="15">
        <v>41548</v>
      </c>
      <c r="Y2214" s="15">
        <v>41581</v>
      </c>
      <c r="Z2214" t="str">
        <f t="shared" si="383"/>
        <v>October</v>
      </c>
      <c r="AA2214" t="str">
        <f t="shared" si="384"/>
        <v>November</v>
      </c>
    </row>
    <row r="2215" spans="1:27" ht="45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14" t="s">
        <v>8219</v>
      </c>
      <c r="G2215" t="s">
        <v>8224</v>
      </c>
      <c r="H2215" t="s">
        <v>8246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374"/>
        <v>200</v>
      </c>
      <c r="P2215" s="6">
        <f t="shared" si="375"/>
        <v>10</v>
      </c>
      <c r="Q2215" t="str">
        <f t="shared" si="376"/>
        <v>music</v>
      </c>
      <c r="R2215" t="str">
        <f t="shared" si="377"/>
        <v>electronic music</v>
      </c>
      <c r="S2215" s="28">
        <f t="shared" si="378"/>
        <v>42109.617812499993</v>
      </c>
      <c r="T2215" s="28">
        <f t="shared" si="379"/>
        <v>42139.617812499993</v>
      </c>
      <c r="U2215">
        <f t="shared" si="380"/>
        <v>2015</v>
      </c>
      <c r="V2215" s="15">
        <f t="shared" si="381"/>
        <v>42109</v>
      </c>
      <c r="W2215" s="15">
        <f t="shared" si="382"/>
        <v>42139</v>
      </c>
      <c r="X2215" s="15">
        <v>42109</v>
      </c>
      <c r="Y2215" s="15">
        <v>42139</v>
      </c>
      <c r="Z2215" t="str">
        <f t="shared" si="383"/>
        <v>April</v>
      </c>
      <c r="AA2215" t="str">
        <f t="shared" si="384"/>
        <v>May</v>
      </c>
    </row>
    <row r="2216" spans="1:27" ht="45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14" t="s">
        <v>8219</v>
      </c>
      <c r="G2216" t="s">
        <v>8224</v>
      </c>
      <c r="H2216" t="s">
        <v>8246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374"/>
        <v>292.50166666666667</v>
      </c>
      <c r="P2216" s="6">
        <f t="shared" si="375"/>
        <v>73.125416666666666</v>
      </c>
      <c r="Q2216" t="str">
        <f t="shared" si="376"/>
        <v>music</v>
      </c>
      <c r="R2216" t="str">
        <f t="shared" si="377"/>
        <v>electronic music</v>
      </c>
      <c r="S2216" s="28">
        <f t="shared" si="378"/>
        <v>41646.58388888889</v>
      </c>
      <c r="T2216" s="28">
        <f t="shared" si="379"/>
        <v>41676.58388888889</v>
      </c>
      <c r="U2216">
        <f t="shared" si="380"/>
        <v>2014</v>
      </c>
      <c r="V2216" s="15">
        <f t="shared" si="381"/>
        <v>41646</v>
      </c>
      <c r="W2216" s="15">
        <f t="shared" si="382"/>
        <v>41676</v>
      </c>
      <c r="X2216" s="15">
        <v>41646</v>
      </c>
      <c r="Y2216" s="15">
        <v>41676</v>
      </c>
      <c r="Z2216" t="str">
        <f t="shared" si="383"/>
        <v>January</v>
      </c>
      <c r="AA2216" t="str">
        <f t="shared" si="384"/>
        <v>February</v>
      </c>
    </row>
    <row r="2217" spans="1:27" ht="30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14" t="s">
        <v>8219</v>
      </c>
      <c r="G2217" t="s">
        <v>8224</v>
      </c>
      <c r="H2217" t="s">
        <v>8246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374"/>
        <v>156.36363636363637</v>
      </c>
      <c r="P2217" s="6">
        <f t="shared" si="375"/>
        <v>26.060606060606062</v>
      </c>
      <c r="Q2217" t="str">
        <f t="shared" si="376"/>
        <v>music</v>
      </c>
      <c r="R2217" t="str">
        <f t="shared" si="377"/>
        <v>electronic music</v>
      </c>
      <c r="S2217" s="28">
        <f t="shared" si="378"/>
        <v>40958.508935185186</v>
      </c>
      <c r="T2217" s="28">
        <f t="shared" si="379"/>
        <v>40981.082638888889</v>
      </c>
      <c r="U2217">
        <f t="shared" si="380"/>
        <v>2012</v>
      </c>
      <c r="V2217" s="15">
        <f t="shared" si="381"/>
        <v>40958</v>
      </c>
      <c r="W2217" s="15">
        <f t="shared" si="382"/>
        <v>40981</v>
      </c>
      <c r="X2217" s="15">
        <v>40958</v>
      </c>
      <c r="Y2217" s="15">
        <v>40981</v>
      </c>
      <c r="Z2217" t="str">
        <f t="shared" si="383"/>
        <v>February</v>
      </c>
      <c r="AA2217" t="str">
        <f t="shared" si="384"/>
        <v>March</v>
      </c>
    </row>
    <row r="2218" spans="1:27" ht="45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14" t="s">
        <v>8219</v>
      </c>
      <c r="G2218" t="s">
        <v>8224</v>
      </c>
      <c r="H2218" t="s">
        <v>8246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374"/>
        <v>105.66666666666666</v>
      </c>
      <c r="P2218" s="6">
        <f t="shared" si="375"/>
        <v>22.642857142857142</v>
      </c>
      <c r="Q2218" t="str">
        <f t="shared" si="376"/>
        <v>music</v>
      </c>
      <c r="R2218" t="str">
        <f t="shared" si="377"/>
        <v>electronic music</v>
      </c>
      <c r="S2218" s="28">
        <f t="shared" si="378"/>
        <v>42194.543344907404</v>
      </c>
      <c r="T2218" s="28">
        <f t="shared" si="379"/>
        <v>42208.543344907404</v>
      </c>
      <c r="U2218">
        <f t="shared" si="380"/>
        <v>2015</v>
      </c>
      <c r="V2218" s="15">
        <f t="shared" si="381"/>
        <v>42194</v>
      </c>
      <c r="W2218" s="15">
        <f t="shared" si="382"/>
        <v>42208</v>
      </c>
      <c r="X2218" s="15">
        <v>42194</v>
      </c>
      <c r="Y2218" s="15">
        <v>42208</v>
      </c>
      <c r="Z2218" t="str">
        <f t="shared" si="383"/>
        <v>July</v>
      </c>
      <c r="AA2218" t="str">
        <f t="shared" si="384"/>
        <v>July</v>
      </c>
    </row>
    <row r="2219" spans="1:27" ht="45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14" t="s">
        <v>8219</v>
      </c>
      <c r="G2219" t="s">
        <v>8224</v>
      </c>
      <c r="H2219" t="s">
        <v>8246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374"/>
        <v>101.19047619047619</v>
      </c>
      <c r="P2219" s="6">
        <f t="shared" si="375"/>
        <v>47.222222222222221</v>
      </c>
      <c r="Q2219" t="str">
        <f t="shared" si="376"/>
        <v>music</v>
      </c>
      <c r="R2219" t="str">
        <f t="shared" si="377"/>
        <v>electronic music</v>
      </c>
      <c r="S2219" s="28">
        <f t="shared" si="378"/>
        <v>42299.568437499998</v>
      </c>
      <c r="T2219" s="28">
        <f t="shared" si="379"/>
        <v>42310.124999999993</v>
      </c>
      <c r="U2219">
        <f t="shared" si="380"/>
        <v>2015</v>
      </c>
      <c r="V2219" s="15">
        <f t="shared" si="381"/>
        <v>42299</v>
      </c>
      <c r="W2219" s="15">
        <f t="shared" si="382"/>
        <v>42310</v>
      </c>
      <c r="X2219" s="15">
        <v>42299</v>
      </c>
      <c r="Y2219" s="15">
        <v>42310</v>
      </c>
      <c r="Z2219" t="str">
        <f t="shared" si="383"/>
        <v>October</v>
      </c>
      <c r="AA2219" t="str">
        <f t="shared" si="384"/>
        <v>November</v>
      </c>
    </row>
    <row r="2220" spans="1:27" ht="45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14" t="s">
        <v>8219</v>
      </c>
      <c r="G2220" t="s">
        <v>8224</v>
      </c>
      <c r="H2220" t="s">
        <v>8246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374"/>
        <v>122.833</v>
      </c>
      <c r="P2220" s="6">
        <f t="shared" si="375"/>
        <v>32.324473684210524</v>
      </c>
      <c r="Q2220" t="str">
        <f t="shared" si="376"/>
        <v>music</v>
      </c>
      <c r="R2220" t="str">
        <f t="shared" si="377"/>
        <v>electronic music</v>
      </c>
      <c r="S2220" s="28">
        <f t="shared" si="378"/>
        <v>41127.603969907403</v>
      </c>
      <c r="T2220" s="28">
        <f t="shared" si="379"/>
        <v>41149.791666666664</v>
      </c>
      <c r="U2220">
        <f t="shared" si="380"/>
        <v>2012</v>
      </c>
      <c r="V2220" s="15">
        <f t="shared" si="381"/>
        <v>41127</v>
      </c>
      <c r="W2220" s="15">
        <f t="shared" si="382"/>
        <v>41149</v>
      </c>
      <c r="X2220" s="15">
        <v>41127</v>
      </c>
      <c r="Y2220" s="15">
        <v>41149</v>
      </c>
      <c r="Z2220" t="str">
        <f t="shared" si="383"/>
        <v>August</v>
      </c>
      <c r="AA2220" t="str">
        <f t="shared" si="384"/>
        <v>August</v>
      </c>
    </row>
    <row r="2221" spans="1:27" ht="45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14" t="s">
        <v>8219</v>
      </c>
      <c r="G2221" t="s">
        <v>8224</v>
      </c>
      <c r="H2221" t="s">
        <v>8246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374"/>
        <v>101.49999999999999</v>
      </c>
      <c r="P2221" s="6">
        <f t="shared" si="375"/>
        <v>53.421052631578945</v>
      </c>
      <c r="Q2221" t="str">
        <f t="shared" si="376"/>
        <v>music</v>
      </c>
      <c r="R2221" t="str">
        <f t="shared" si="377"/>
        <v>electronic music</v>
      </c>
      <c r="S2221" s="28">
        <f t="shared" si="378"/>
        <v>42205.510555555556</v>
      </c>
      <c r="T2221" s="28">
        <f t="shared" si="379"/>
        <v>42235.510555555556</v>
      </c>
      <c r="U2221">
        <f t="shared" si="380"/>
        <v>2015</v>
      </c>
      <c r="V2221" s="15">
        <f t="shared" si="381"/>
        <v>42205</v>
      </c>
      <c r="W2221" s="15">
        <f t="shared" si="382"/>
        <v>42235</v>
      </c>
      <c r="X2221" s="15">
        <v>42205</v>
      </c>
      <c r="Y2221" s="15">
        <v>42235</v>
      </c>
      <c r="Z2221" t="str">
        <f t="shared" si="383"/>
        <v>July</v>
      </c>
      <c r="AA2221" t="str">
        <f t="shared" si="384"/>
        <v>August</v>
      </c>
    </row>
    <row r="2222" spans="1:27" ht="45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14" t="s">
        <v>8219</v>
      </c>
      <c r="G2222" t="s">
        <v>8224</v>
      </c>
      <c r="H2222" t="s">
        <v>8246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374"/>
        <v>101.14285714285714</v>
      </c>
      <c r="P2222" s="6">
        <f t="shared" si="375"/>
        <v>51.304347826086953</v>
      </c>
      <c r="Q2222" t="str">
        <f t="shared" si="376"/>
        <v>music</v>
      </c>
      <c r="R2222" t="str">
        <f t="shared" si="377"/>
        <v>electronic music</v>
      </c>
      <c r="S2222" s="28">
        <f t="shared" si="378"/>
        <v>41451.852268518516</v>
      </c>
      <c r="T2222" s="28">
        <f t="shared" si="379"/>
        <v>41481.852268518516</v>
      </c>
      <c r="U2222">
        <f t="shared" si="380"/>
        <v>2013</v>
      </c>
      <c r="V2222" s="15">
        <f t="shared" si="381"/>
        <v>41451</v>
      </c>
      <c r="W2222" s="15">
        <f t="shared" si="382"/>
        <v>41481</v>
      </c>
      <c r="X2222" s="15">
        <v>41451</v>
      </c>
      <c r="Y2222" s="15">
        <v>41481</v>
      </c>
      <c r="Z2222" t="str">
        <f t="shared" si="383"/>
        <v>June</v>
      </c>
      <c r="AA2222" t="str">
        <f t="shared" si="384"/>
        <v>July</v>
      </c>
    </row>
    <row r="2223" spans="1:27" ht="45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14" t="s">
        <v>8219</v>
      </c>
      <c r="G2223" t="s">
        <v>8224</v>
      </c>
      <c r="H2223" t="s">
        <v>8246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374"/>
        <v>108.11999999999999</v>
      </c>
      <c r="P2223" s="6">
        <f t="shared" si="375"/>
        <v>37.197247706422019</v>
      </c>
      <c r="Q2223" t="str">
        <f t="shared" si="376"/>
        <v>games</v>
      </c>
      <c r="R2223" t="str">
        <f t="shared" si="377"/>
        <v>tabletop games</v>
      </c>
      <c r="S2223" s="28">
        <f t="shared" si="378"/>
        <v>42452.458437499998</v>
      </c>
      <c r="T2223" s="28">
        <f t="shared" si="379"/>
        <v>42482.791666666664</v>
      </c>
      <c r="U2223">
        <f t="shared" si="380"/>
        <v>2016</v>
      </c>
      <c r="V2223" s="15">
        <f t="shared" si="381"/>
        <v>42452</v>
      </c>
      <c r="W2223" s="15">
        <f t="shared" si="382"/>
        <v>42482</v>
      </c>
      <c r="X2223" s="15">
        <v>42452</v>
      </c>
      <c r="Y2223" s="15">
        <v>42482</v>
      </c>
      <c r="Z2223" t="str">
        <f t="shared" si="383"/>
        <v>March</v>
      </c>
      <c r="AA2223" t="str">
        <f t="shared" si="384"/>
        <v>April</v>
      </c>
    </row>
    <row r="2224" spans="1:27" ht="45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14" t="s">
        <v>8219</v>
      </c>
      <c r="G2224" t="s">
        <v>8224</v>
      </c>
      <c r="H2224" t="s">
        <v>8246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374"/>
        <v>162.6</v>
      </c>
      <c r="P2224" s="6">
        <f t="shared" si="375"/>
        <v>27.1</v>
      </c>
      <c r="Q2224" t="str">
        <f t="shared" si="376"/>
        <v>games</v>
      </c>
      <c r="R2224" t="str">
        <f t="shared" si="377"/>
        <v>tabletop games</v>
      </c>
      <c r="S2224" s="28">
        <f t="shared" si="378"/>
        <v>40906.579247685186</v>
      </c>
      <c r="T2224" s="28">
        <f t="shared" si="379"/>
        <v>40936.579247685186</v>
      </c>
      <c r="U2224">
        <f t="shared" si="380"/>
        <v>2011</v>
      </c>
      <c r="V2224" s="15">
        <f t="shared" si="381"/>
        <v>40906</v>
      </c>
      <c r="W2224" s="15">
        <f t="shared" si="382"/>
        <v>40936</v>
      </c>
      <c r="X2224" s="15">
        <v>40906</v>
      </c>
      <c r="Y2224" s="15">
        <v>40936</v>
      </c>
      <c r="Z2224" t="str">
        <f t="shared" si="383"/>
        <v>December</v>
      </c>
      <c r="AA2224" t="str">
        <f t="shared" si="384"/>
        <v>January</v>
      </c>
    </row>
    <row r="2225" spans="1:27" ht="45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14" t="s">
        <v>8219</v>
      </c>
      <c r="G2225" t="s">
        <v>8229</v>
      </c>
      <c r="H2225" t="s">
        <v>8251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374"/>
        <v>105.80000000000001</v>
      </c>
      <c r="P2225" s="6">
        <f t="shared" si="375"/>
        <v>206.31</v>
      </c>
      <c r="Q2225" t="str">
        <f t="shared" si="376"/>
        <v>games</v>
      </c>
      <c r="R2225" t="str">
        <f t="shared" si="377"/>
        <v>tabletop games</v>
      </c>
      <c r="S2225" s="28">
        <f t="shared" si="378"/>
        <v>42152.432500000003</v>
      </c>
      <c r="T2225" s="28">
        <f t="shared" si="379"/>
        <v>42182.432500000003</v>
      </c>
      <c r="U2225">
        <f t="shared" si="380"/>
        <v>2015</v>
      </c>
      <c r="V2225" s="15">
        <f t="shared" si="381"/>
        <v>42152</v>
      </c>
      <c r="W2225" s="15">
        <f t="shared" si="382"/>
        <v>42182</v>
      </c>
      <c r="X2225" s="15">
        <v>42152</v>
      </c>
      <c r="Y2225" s="15">
        <v>42182</v>
      </c>
      <c r="Z2225" t="str">
        <f t="shared" si="383"/>
        <v>May</v>
      </c>
      <c r="AA2225" t="str">
        <f t="shared" si="384"/>
        <v>June</v>
      </c>
    </row>
    <row r="2226" spans="1:27" ht="45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14" t="s">
        <v>8219</v>
      </c>
      <c r="G2226" t="s">
        <v>8224</v>
      </c>
      <c r="H2226" t="s">
        <v>8246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374"/>
        <v>243.15000000000003</v>
      </c>
      <c r="P2226" s="6">
        <f t="shared" si="375"/>
        <v>82.145270270270274</v>
      </c>
      <c r="Q2226" t="str">
        <f t="shared" si="376"/>
        <v>games</v>
      </c>
      <c r="R2226" t="str">
        <f t="shared" si="377"/>
        <v>tabletop games</v>
      </c>
      <c r="S2226" s="28">
        <f t="shared" si="378"/>
        <v>42644.459201388883</v>
      </c>
      <c r="T2226" s="28">
        <f t="shared" si="379"/>
        <v>42672.583333333336</v>
      </c>
      <c r="U2226">
        <f t="shared" si="380"/>
        <v>2016</v>
      </c>
      <c r="V2226" s="15">
        <f t="shared" si="381"/>
        <v>42644</v>
      </c>
      <c r="W2226" s="15">
        <f t="shared" si="382"/>
        <v>42672</v>
      </c>
      <c r="X2226" s="15">
        <v>42644</v>
      </c>
      <c r="Y2226" s="15">
        <v>42672</v>
      </c>
      <c r="Z2226" t="str">
        <f t="shared" si="383"/>
        <v>October</v>
      </c>
      <c r="AA2226" t="str">
        <f t="shared" si="384"/>
        <v>October</v>
      </c>
    </row>
    <row r="2227" spans="1:27" ht="45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14" t="s">
        <v>8219</v>
      </c>
      <c r="G2227" t="s">
        <v>8225</v>
      </c>
      <c r="H2227" t="s">
        <v>8247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374"/>
        <v>944.83338095238094</v>
      </c>
      <c r="P2227" s="6">
        <f t="shared" si="375"/>
        <v>164.79651993355483</v>
      </c>
      <c r="Q2227" t="str">
        <f t="shared" si="376"/>
        <v>games</v>
      </c>
      <c r="R2227" t="str">
        <f t="shared" si="377"/>
        <v>tabletop games</v>
      </c>
      <c r="S2227" s="28">
        <f t="shared" si="378"/>
        <v>41873.583506944444</v>
      </c>
      <c r="T2227" s="28">
        <f t="shared" si="379"/>
        <v>41903.583506944444</v>
      </c>
      <c r="U2227">
        <f t="shared" si="380"/>
        <v>2014</v>
      </c>
      <c r="V2227" s="15">
        <f t="shared" si="381"/>
        <v>41873</v>
      </c>
      <c r="W2227" s="15">
        <f t="shared" si="382"/>
        <v>41903</v>
      </c>
      <c r="X2227" s="15">
        <v>41873</v>
      </c>
      <c r="Y2227" s="15">
        <v>41903</v>
      </c>
      <c r="Z2227" t="str">
        <f t="shared" si="383"/>
        <v>August</v>
      </c>
      <c r="AA2227" t="str">
        <f t="shared" si="384"/>
        <v>September</v>
      </c>
    </row>
    <row r="2228" spans="1:27" ht="45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14" t="s">
        <v>8219</v>
      </c>
      <c r="G2228" t="s">
        <v>8224</v>
      </c>
      <c r="H2228" t="s">
        <v>8246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374"/>
        <v>108.46283333333334</v>
      </c>
      <c r="P2228" s="6">
        <f t="shared" si="375"/>
        <v>60.820280373831778</v>
      </c>
      <c r="Q2228" t="str">
        <f t="shared" si="376"/>
        <v>games</v>
      </c>
      <c r="R2228" t="str">
        <f t="shared" si="377"/>
        <v>tabletop games</v>
      </c>
      <c r="S2228" s="28">
        <f t="shared" si="378"/>
        <v>42381.590532407405</v>
      </c>
      <c r="T2228" s="28">
        <f t="shared" si="379"/>
        <v>42411.999305555553</v>
      </c>
      <c r="U2228">
        <f t="shared" si="380"/>
        <v>2016</v>
      </c>
      <c r="V2228" s="15">
        <f t="shared" si="381"/>
        <v>42381</v>
      </c>
      <c r="W2228" s="15">
        <f t="shared" si="382"/>
        <v>42411</v>
      </c>
      <c r="X2228" s="15">
        <v>42381</v>
      </c>
      <c r="Y2228" s="15">
        <v>42411</v>
      </c>
      <c r="Z2228" t="str">
        <f t="shared" si="383"/>
        <v>January</v>
      </c>
      <c r="AA2228" t="str">
        <f t="shared" si="384"/>
        <v>February</v>
      </c>
    </row>
    <row r="2229" spans="1:27" ht="45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14" t="s">
        <v>8219</v>
      </c>
      <c r="G2229" t="s">
        <v>8225</v>
      </c>
      <c r="H2229" t="s">
        <v>8247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374"/>
        <v>157.37692307692308</v>
      </c>
      <c r="P2229" s="6">
        <f t="shared" si="375"/>
        <v>67.970099667774093</v>
      </c>
      <c r="Q2229" t="str">
        <f t="shared" si="376"/>
        <v>games</v>
      </c>
      <c r="R2229" t="str">
        <f t="shared" si="377"/>
        <v>tabletop games</v>
      </c>
      <c r="S2229" s="28">
        <f t="shared" si="378"/>
        <v>41561.599016203698</v>
      </c>
      <c r="T2229" s="28">
        <f t="shared" si="379"/>
        <v>41591.640682870369</v>
      </c>
      <c r="U2229">
        <f t="shared" si="380"/>
        <v>2013</v>
      </c>
      <c r="V2229" s="15">
        <f t="shared" si="381"/>
        <v>41561</v>
      </c>
      <c r="W2229" s="15">
        <f t="shared" si="382"/>
        <v>41591</v>
      </c>
      <c r="X2229" s="15">
        <v>41561</v>
      </c>
      <c r="Y2229" s="15">
        <v>41591</v>
      </c>
      <c r="Z2229" t="str">
        <f t="shared" si="383"/>
        <v>October</v>
      </c>
      <c r="AA2229" t="str">
        <f t="shared" si="384"/>
        <v>November</v>
      </c>
    </row>
    <row r="2230" spans="1:27" ht="45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14" t="s">
        <v>8219</v>
      </c>
      <c r="G2230" t="s">
        <v>8236</v>
      </c>
      <c r="H2230" t="s">
        <v>8249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374"/>
        <v>1174.49</v>
      </c>
      <c r="P2230" s="6">
        <f t="shared" si="375"/>
        <v>81.561805555555551</v>
      </c>
      <c r="Q2230" t="str">
        <f t="shared" si="376"/>
        <v>games</v>
      </c>
      <c r="R2230" t="str">
        <f t="shared" si="377"/>
        <v>tabletop games</v>
      </c>
      <c r="S2230" s="28">
        <f t="shared" si="378"/>
        <v>42202.069861111107</v>
      </c>
      <c r="T2230" s="28">
        <f t="shared" si="379"/>
        <v>42232.069861111107</v>
      </c>
      <c r="U2230">
        <f t="shared" si="380"/>
        <v>2015</v>
      </c>
      <c r="V2230" s="15">
        <f t="shared" si="381"/>
        <v>42202</v>
      </c>
      <c r="W2230" s="15">
        <f t="shared" si="382"/>
        <v>42232</v>
      </c>
      <c r="X2230" s="15">
        <v>42202</v>
      </c>
      <c r="Y2230" s="15">
        <v>42232</v>
      </c>
      <c r="Z2230" t="str">
        <f t="shared" si="383"/>
        <v>July</v>
      </c>
      <c r="AA2230" t="str">
        <f t="shared" si="384"/>
        <v>August</v>
      </c>
    </row>
    <row r="2231" spans="1:27" ht="45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14" t="s">
        <v>8219</v>
      </c>
      <c r="G2231" t="s">
        <v>8224</v>
      </c>
      <c r="H2231" t="s">
        <v>8246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374"/>
        <v>171.04755366949576</v>
      </c>
      <c r="P2231" s="6">
        <f t="shared" si="375"/>
        <v>25.42547309833024</v>
      </c>
      <c r="Q2231" t="str">
        <f t="shared" si="376"/>
        <v>games</v>
      </c>
      <c r="R2231" t="str">
        <f t="shared" si="377"/>
        <v>tabletop games</v>
      </c>
      <c r="S2231" s="28">
        <f t="shared" si="378"/>
        <v>41484.455914351849</v>
      </c>
      <c r="T2231" s="28">
        <f t="shared" si="379"/>
        <v>41519.958333333328</v>
      </c>
      <c r="U2231">
        <f t="shared" si="380"/>
        <v>2013</v>
      </c>
      <c r="V2231" s="15">
        <f t="shared" si="381"/>
        <v>41484</v>
      </c>
      <c r="W2231" s="15">
        <f t="shared" si="382"/>
        <v>41519</v>
      </c>
      <c r="X2231" s="15">
        <v>41484</v>
      </c>
      <c r="Y2231" s="15">
        <v>41519</v>
      </c>
      <c r="Z2231" t="str">
        <f t="shared" si="383"/>
        <v>July</v>
      </c>
      <c r="AA2231" t="str">
        <f t="shared" si="384"/>
        <v>September</v>
      </c>
    </row>
    <row r="2232" spans="1:27" ht="45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14" t="s">
        <v>8219</v>
      </c>
      <c r="G2232" t="s">
        <v>8224</v>
      </c>
      <c r="H2232" t="s">
        <v>8246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374"/>
        <v>125.95294117647057</v>
      </c>
      <c r="P2232" s="6">
        <f t="shared" si="375"/>
        <v>21.497991967871485</v>
      </c>
      <c r="Q2232" t="str">
        <f t="shared" si="376"/>
        <v>games</v>
      </c>
      <c r="R2232" t="str">
        <f t="shared" si="377"/>
        <v>tabletop games</v>
      </c>
      <c r="S2232" s="28">
        <f t="shared" si="378"/>
        <v>41724.672766203701</v>
      </c>
      <c r="T2232" s="28">
        <f t="shared" si="379"/>
        <v>41754.672766203701</v>
      </c>
      <c r="U2232">
        <f t="shared" si="380"/>
        <v>2014</v>
      </c>
      <c r="V2232" s="15">
        <f t="shared" si="381"/>
        <v>41724</v>
      </c>
      <c r="W2232" s="15">
        <f t="shared" si="382"/>
        <v>41754</v>
      </c>
      <c r="X2232" s="15">
        <v>41724</v>
      </c>
      <c r="Y2232" s="15">
        <v>41754</v>
      </c>
      <c r="Z2232" t="str">
        <f t="shared" si="383"/>
        <v>March</v>
      </c>
      <c r="AA2232" t="str">
        <f t="shared" si="384"/>
        <v>April</v>
      </c>
    </row>
    <row r="2233" spans="1:27" ht="45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14" t="s">
        <v>8219</v>
      </c>
      <c r="G2233" t="s">
        <v>8224</v>
      </c>
      <c r="H2233" t="s">
        <v>8246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374"/>
        <v>1212.1296000000002</v>
      </c>
      <c r="P2233" s="6">
        <f t="shared" si="375"/>
        <v>27.226630727762803</v>
      </c>
      <c r="Q2233" t="str">
        <f t="shared" si="376"/>
        <v>games</v>
      </c>
      <c r="R2233" t="str">
        <f t="shared" si="377"/>
        <v>tabletop games</v>
      </c>
      <c r="S2233" s="28">
        <f t="shared" si="378"/>
        <v>41423.702557870369</v>
      </c>
      <c r="T2233" s="28">
        <f t="shared" si="379"/>
        <v>41450</v>
      </c>
      <c r="U2233">
        <f t="shared" si="380"/>
        <v>2013</v>
      </c>
      <c r="V2233" s="15">
        <f t="shared" si="381"/>
        <v>41423</v>
      </c>
      <c r="W2233" s="15">
        <f t="shared" si="382"/>
        <v>41450</v>
      </c>
      <c r="X2233" s="15">
        <v>41423</v>
      </c>
      <c r="Y2233" s="15">
        <v>41450</v>
      </c>
      <c r="Z2233" t="str">
        <f t="shared" si="383"/>
        <v>May</v>
      </c>
      <c r="AA2233" t="str">
        <f t="shared" si="384"/>
        <v>June</v>
      </c>
    </row>
    <row r="2234" spans="1:27" ht="45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14" t="s">
        <v>8219</v>
      </c>
      <c r="G2234" t="s">
        <v>8224</v>
      </c>
      <c r="H2234" t="s">
        <v>8246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374"/>
        <v>495.8</v>
      </c>
      <c r="P2234" s="6">
        <f t="shared" si="375"/>
        <v>25.091093117408906</v>
      </c>
      <c r="Q2234" t="str">
        <f t="shared" si="376"/>
        <v>games</v>
      </c>
      <c r="R2234" t="str">
        <f t="shared" si="377"/>
        <v>tabletop games</v>
      </c>
      <c r="S2234" s="28">
        <f t="shared" si="378"/>
        <v>41806.585740740738</v>
      </c>
      <c r="T2234" s="28">
        <f t="shared" si="379"/>
        <v>41838.916666666664</v>
      </c>
      <c r="U2234">
        <f t="shared" si="380"/>
        <v>2014</v>
      </c>
      <c r="V2234" s="15">
        <f t="shared" si="381"/>
        <v>41806</v>
      </c>
      <c r="W2234" s="15">
        <f t="shared" si="382"/>
        <v>41838</v>
      </c>
      <c r="X2234" s="15">
        <v>41806</v>
      </c>
      <c r="Y2234" s="15">
        <v>41838</v>
      </c>
      <c r="Z2234" t="str">
        <f t="shared" si="383"/>
        <v>June</v>
      </c>
      <c r="AA2234" t="str">
        <f t="shared" si="384"/>
        <v>July</v>
      </c>
    </row>
    <row r="2235" spans="1:27" ht="45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14" t="s">
        <v>8219</v>
      </c>
      <c r="G2235" t="s">
        <v>8225</v>
      </c>
      <c r="H2235" t="s">
        <v>8247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374"/>
        <v>332.03999999999996</v>
      </c>
      <c r="P2235" s="6">
        <f t="shared" si="375"/>
        <v>21.230179028132991</v>
      </c>
      <c r="Q2235" t="str">
        <f t="shared" si="376"/>
        <v>games</v>
      </c>
      <c r="R2235" t="str">
        <f t="shared" si="377"/>
        <v>tabletop games</v>
      </c>
      <c r="S2235" s="28">
        <f t="shared" si="378"/>
        <v>42331.170590277776</v>
      </c>
      <c r="T2235" s="28">
        <f t="shared" si="379"/>
        <v>42351.791666666664</v>
      </c>
      <c r="U2235">
        <f t="shared" si="380"/>
        <v>2015</v>
      </c>
      <c r="V2235" s="15">
        <f t="shared" si="381"/>
        <v>42331</v>
      </c>
      <c r="W2235" s="15">
        <f t="shared" si="382"/>
        <v>42351</v>
      </c>
      <c r="X2235" s="15">
        <v>42331</v>
      </c>
      <c r="Y2235" s="15">
        <v>42351</v>
      </c>
      <c r="Z2235" t="str">
        <f t="shared" si="383"/>
        <v>November</v>
      </c>
      <c r="AA2235" t="str">
        <f t="shared" si="384"/>
        <v>December</v>
      </c>
    </row>
    <row r="2236" spans="1:27" ht="45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14" t="s">
        <v>8219</v>
      </c>
      <c r="G2236" t="s">
        <v>8224</v>
      </c>
      <c r="H2236" t="s">
        <v>8246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374"/>
        <v>1165</v>
      </c>
      <c r="P2236" s="6">
        <f t="shared" si="375"/>
        <v>41.607142857142854</v>
      </c>
      <c r="Q2236" t="str">
        <f t="shared" si="376"/>
        <v>games</v>
      </c>
      <c r="R2236" t="str">
        <f t="shared" si="377"/>
        <v>tabletop games</v>
      </c>
      <c r="S2236" s="28">
        <f t="shared" si="378"/>
        <v>42710.616284722222</v>
      </c>
      <c r="T2236" s="28">
        <f t="shared" si="379"/>
        <v>42740.616284722222</v>
      </c>
      <c r="U2236">
        <f t="shared" si="380"/>
        <v>2016</v>
      </c>
      <c r="V2236" s="15">
        <f t="shared" si="381"/>
        <v>42710</v>
      </c>
      <c r="W2236" s="15">
        <f t="shared" si="382"/>
        <v>42740</v>
      </c>
      <c r="X2236" s="15">
        <v>42710</v>
      </c>
      <c r="Y2236" s="15">
        <v>42740</v>
      </c>
      <c r="Z2236" t="str">
        <f t="shared" si="383"/>
        <v>December</v>
      </c>
      <c r="AA2236" t="str">
        <f t="shared" si="384"/>
        <v>January</v>
      </c>
    </row>
    <row r="2237" spans="1:27" ht="30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14" t="s">
        <v>8219</v>
      </c>
      <c r="G2237" t="s">
        <v>8229</v>
      </c>
      <c r="H2237" t="s">
        <v>8251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374"/>
        <v>153.3153846153846</v>
      </c>
      <c r="P2237" s="6">
        <f t="shared" si="375"/>
        <v>135.58503401360545</v>
      </c>
      <c r="Q2237" t="str">
        <f t="shared" si="376"/>
        <v>games</v>
      </c>
      <c r="R2237" t="str">
        <f t="shared" si="377"/>
        <v>tabletop games</v>
      </c>
      <c r="S2237" s="28">
        <f t="shared" si="378"/>
        <v>42061.813784722217</v>
      </c>
      <c r="T2237" s="28">
        <f t="shared" si="379"/>
        <v>42091.772118055553</v>
      </c>
      <c r="U2237">
        <f t="shared" si="380"/>
        <v>2015</v>
      </c>
      <c r="V2237" s="15">
        <f t="shared" si="381"/>
        <v>42061</v>
      </c>
      <c r="W2237" s="15">
        <f t="shared" si="382"/>
        <v>42091</v>
      </c>
      <c r="X2237" s="15">
        <v>42061</v>
      </c>
      <c r="Y2237" s="15">
        <v>42091</v>
      </c>
      <c r="Z2237" t="str">
        <f t="shared" si="383"/>
        <v>February</v>
      </c>
      <c r="AA2237" t="str">
        <f t="shared" si="384"/>
        <v>March</v>
      </c>
    </row>
    <row r="2238" spans="1:27" ht="3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14" t="s">
        <v>8219</v>
      </c>
      <c r="G2238" t="s">
        <v>8224</v>
      </c>
      <c r="H2238" t="s">
        <v>8246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374"/>
        <v>537.10714285714289</v>
      </c>
      <c r="P2238" s="6">
        <f t="shared" si="375"/>
        <v>22.116176470588236</v>
      </c>
      <c r="Q2238" t="str">
        <f t="shared" si="376"/>
        <v>games</v>
      </c>
      <c r="R2238" t="str">
        <f t="shared" si="377"/>
        <v>tabletop games</v>
      </c>
      <c r="S2238" s="28">
        <f t="shared" si="378"/>
        <v>42371.408831018511</v>
      </c>
      <c r="T2238" s="28">
        <f t="shared" si="379"/>
        <v>42401.408831018511</v>
      </c>
      <c r="U2238">
        <f t="shared" si="380"/>
        <v>2016</v>
      </c>
      <c r="V2238" s="15">
        <f t="shared" si="381"/>
        <v>42371</v>
      </c>
      <c r="W2238" s="15">
        <f t="shared" si="382"/>
        <v>42401</v>
      </c>
      <c r="X2238" s="15">
        <v>42371</v>
      </c>
      <c r="Y2238" s="15">
        <v>42401</v>
      </c>
      <c r="Z2238" t="str">
        <f t="shared" si="383"/>
        <v>January</v>
      </c>
      <c r="AA2238" t="str">
        <f t="shared" si="384"/>
        <v>February</v>
      </c>
    </row>
    <row r="2239" spans="1:27" ht="45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14" t="s">
        <v>8219</v>
      </c>
      <c r="G2239" t="s">
        <v>8224</v>
      </c>
      <c r="H2239" t="s">
        <v>8246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374"/>
        <v>352.92777777777775</v>
      </c>
      <c r="P2239" s="6">
        <f t="shared" si="375"/>
        <v>64.625635808748726</v>
      </c>
      <c r="Q2239" t="str">
        <f t="shared" si="376"/>
        <v>games</v>
      </c>
      <c r="R2239" t="str">
        <f t="shared" si="377"/>
        <v>tabletop games</v>
      </c>
      <c r="S2239" s="28">
        <f t="shared" si="378"/>
        <v>41914.794942129629</v>
      </c>
      <c r="T2239" s="28">
        <f t="shared" si="379"/>
        <v>41955.124305555553</v>
      </c>
      <c r="U2239">
        <f t="shared" si="380"/>
        <v>2014</v>
      </c>
      <c r="V2239" s="15">
        <f t="shared" si="381"/>
        <v>41914</v>
      </c>
      <c r="W2239" s="15">
        <f t="shared" si="382"/>
        <v>41955</v>
      </c>
      <c r="X2239" s="15">
        <v>41914</v>
      </c>
      <c r="Y2239" s="15">
        <v>41955</v>
      </c>
      <c r="Z2239" t="str">
        <f t="shared" si="383"/>
        <v>October</v>
      </c>
      <c r="AA2239" t="str">
        <f t="shared" si="384"/>
        <v>November</v>
      </c>
    </row>
    <row r="2240" spans="1:27" ht="30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14" t="s">
        <v>8219</v>
      </c>
      <c r="G2240" t="s">
        <v>8236</v>
      </c>
      <c r="H2240" t="s">
        <v>8249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374"/>
        <v>137.4</v>
      </c>
      <c r="P2240" s="6">
        <f t="shared" si="375"/>
        <v>69.569620253164558</v>
      </c>
      <c r="Q2240" t="str">
        <f t="shared" si="376"/>
        <v>games</v>
      </c>
      <c r="R2240" t="str">
        <f t="shared" si="377"/>
        <v>tabletop games</v>
      </c>
      <c r="S2240" s="28">
        <f t="shared" si="378"/>
        <v>42774.41337962963</v>
      </c>
      <c r="T2240" s="28">
        <f t="shared" si="379"/>
        <v>42804.41337962963</v>
      </c>
      <c r="U2240">
        <f t="shared" si="380"/>
        <v>2017</v>
      </c>
      <c r="V2240" s="15">
        <f t="shared" si="381"/>
        <v>42774</v>
      </c>
      <c r="W2240" s="15">
        <f t="shared" si="382"/>
        <v>42804</v>
      </c>
      <c r="X2240" s="15">
        <v>42774</v>
      </c>
      <c r="Y2240" s="15">
        <v>42804</v>
      </c>
      <c r="Z2240" t="str">
        <f t="shared" si="383"/>
        <v>February</v>
      </c>
      <c r="AA2240" t="str">
        <f t="shared" si="384"/>
        <v>March</v>
      </c>
    </row>
    <row r="2241" spans="1:27" ht="30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14" t="s">
        <v>8219</v>
      </c>
      <c r="G2241" t="s">
        <v>8224</v>
      </c>
      <c r="H2241" t="s">
        <v>8246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374"/>
        <v>128.02668</v>
      </c>
      <c r="P2241" s="6">
        <f t="shared" si="375"/>
        <v>75.133028169014082</v>
      </c>
      <c r="Q2241" t="str">
        <f t="shared" si="376"/>
        <v>games</v>
      </c>
      <c r="R2241" t="str">
        <f t="shared" si="377"/>
        <v>tabletop games</v>
      </c>
      <c r="S2241" s="28">
        <f t="shared" si="378"/>
        <v>41572.750162037039</v>
      </c>
      <c r="T2241" s="28">
        <f t="shared" si="379"/>
        <v>41608.959722222222</v>
      </c>
      <c r="U2241">
        <f t="shared" si="380"/>
        <v>2013</v>
      </c>
      <c r="V2241" s="15">
        <f t="shared" si="381"/>
        <v>41572</v>
      </c>
      <c r="W2241" s="15">
        <f t="shared" si="382"/>
        <v>41608</v>
      </c>
      <c r="X2241" s="15">
        <v>41572</v>
      </c>
      <c r="Y2241" s="15">
        <v>41608</v>
      </c>
      <c r="Z2241" t="str">
        <f t="shared" si="383"/>
        <v>October</v>
      </c>
      <c r="AA2241" t="str">
        <f t="shared" si="384"/>
        <v>November</v>
      </c>
    </row>
    <row r="2242" spans="1:27" ht="45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14" t="s">
        <v>8219</v>
      </c>
      <c r="G2242" t="s">
        <v>8224</v>
      </c>
      <c r="H2242" t="s">
        <v>8246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ref="O2242:O2305" si="385">SUM(E2242/D2242)*100</f>
        <v>270.68</v>
      </c>
      <c r="P2242" s="6">
        <f t="shared" ref="P2242:P2305" si="386">SUM(E2242/L2242)</f>
        <v>140.97916666666666</v>
      </c>
      <c r="Q2242" t="str">
        <f t="shared" si="376"/>
        <v>games</v>
      </c>
      <c r="R2242" t="str">
        <f t="shared" si="377"/>
        <v>tabletop games</v>
      </c>
      <c r="S2242" s="28">
        <f t="shared" si="378"/>
        <v>42452.617407407401</v>
      </c>
      <c r="T2242" s="28">
        <f t="shared" si="379"/>
        <v>42482.617407407401</v>
      </c>
      <c r="U2242">
        <f t="shared" si="380"/>
        <v>2016</v>
      </c>
      <c r="V2242" s="15">
        <f t="shared" si="381"/>
        <v>42452</v>
      </c>
      <c r="W2242" s="15">
        <f t="shared" si="382"/>
        <v>42482</v>
      </c>
      <c r="X2242" s="15">
        <v>42452</v>
      </c>
      <c r="Y2242" s="15">
        <v>42482</v>
      </c>
      <c r="Z2242" t="str">
        <f t="shared" si="383"/>
        <v>March</v>
      </c>
      <c r="AA2242" t="str">
        <f t="shared" si="384"/>
        <v>April</v>
      </c>
    </row>
    <row r="2243" spans="1:27" ht="45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14" t="s">
        <v>8219</v>
      </c>
      <c r="G2243" t="s">
        <v>8225</v>
      </c>
      <c r="H2243" t="s">
        <v>8247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si="385"/>
        <v>806.4</v>
      </c>
      <c r="P2243" s="6">
        <f t="shared" si="386"/>
        <v>49.472392638036808</v>
      </c>
      <c r="Q2243" t="str">
        <f t="shared" ref="Q2243:Q2306" si="387">LEFT(N2243,FIND("/", N2243) - 1)</f>
        <v>games</v>
      </c>
      <c r="R2243" t="str">
        <f t="shared" ref="R2243:R2306" si="388">RIGHT(N2243,LEN(N2243) - FIND("/",N2243))</f>
        <v>tabletop games</v>
      </c>
      <c r="S2243" s="28">
        <f t="shared" ref="S2243:S2306" si="389">(J2243/86400)+25569+(-5/24)</f>
        <v>42766.619212962956</v>
      </c>
      <c r="T2243" s="28">
        <f t="shared" ref="T2243:T2306" si="390">(I2243/86400)+25569+(-5/24)</f>
        <v>42796.619212962956</v>
      </c>
      <c r="U2243">
        <f t="shared" ref="U2243:U2306" si="391">YEAR(S2243)</f>
        <v>2017</v>
      </c>
      <c r="V2243" s="15">
        <f t="shared" ref="V2243:V2306" si="392">INT(S2243)</f>
        <v>42766</v>
      </c>
      <c r="W2243" s="15">
        <f t="shared" ref="W2243:W2306" si="393">INT(T2243)</f>
        <v>42796</v>
      </c>
      <c r="X2243" s="15">
        <v>42766</v>
      </c>
      <c r="Y2243" s="15">
        <v>42796</v>
      </c>
      <c r="Z2243" t="str">
        <f t="shared" ref="Z2243:Z2306" si="394">TEXT(V2243, "mmmm")</f>
        <v>January</v>
      </c>
      <c r="AA2243" t="str">
        <f t="shared" ref="AA2243:AA2306" si="395">TEXT(W2243, "mmmm")</f>
        <v>March</v>
      </c>
    </row>
    <row r="2244" spans="1:27" ht="30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14" t="s">
        <v>8219</v>
      </c>
      <c r="G2244" t="s">
        <v>8224</v>
      </c>
      <c r="H2244" t="s">
        <v>8246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385"/>
        <v>1360.0976000000001</v>
      </c>
      <c r="P2244" s="6">
        <f t="shared" si="386"/>
        <v>53.865251485148519</v>
      </c>
      <c r="Q2244" t="str">
        <f t="shared" si="387"/>
        <v>games</v>
      </c>
      <c r="R2244" t="str">
        <f t="shared" si="388"/>
        <v>tabletop games</v>
      </c>
      <c r="S2244" s="28">
        <f t="shared" si="389"/>
        <v>41569.367280092592</v>
      </c>
      <c r="T2244" s="28">
        <f t="shared" si="390"/>
        <v>41604.918055555558</v>
      </c>
      <c r="U2244">
        <f t="shared" si="391"/>
        <v>2013</v>
      </c>
      <c r="V2244" s="15">
        <f t="shared" si="392"/>
        <v>41569</v>
      </c>
      <c r="W2244" s="15">
        <f t="shared" si="393"/>
        <v>41604</v>
      </c>
      <c r="X2244" s="15">
        <v>41569</v>
      </c>
      <c r="Y2244" s="15">
        <v>41604</v>
      </c>
      <c r="Z2244" t="str">
        <f t="shared" si="394"/>
        <v>October</v>
      </c>
      <c r="AA2244" t="str">
        <f t="shared" si="395"/>
        <v>November</v>
      </c>
    </row>
    <row r="2245" spans="1:27" ht="45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14" t="s">
        <v>8219</v>
      </c>
      <c r="G2245" t="s">
        <v>8224</v>
      </c>
      <c r="H2245" t="s">
        <v>8246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385"/>
        <v>930250</v>
      </c>
      <c r="P2245" s="6">
        <f t="shared" si="386"/>
        <v>4.5712530712530715</v>
      </c>
      <c r="Q2245" t="str">
        <f t="shared" si="387"/>
        <v>games</v>
      </c>
      <c r="R2245" t="str">
        <f t="shared" si="388"/>
        <v>tabletop games</v>
      </c>
      <c r="S2245" s="28">
        <f t="shared" si="389"/>
        <v>42800.542708333327</v>
      </c>
      <c r="T2245" s="28">
        <f t="shared" si="390"/>
        <v>42806.916666666664</v>
      </c>
      <c r="U2245">
        <f t="shared" si="391"/>
        <v>2017</v>
      </c>
      <c r="V2245" s="15">
        <f t="shared" si="392"/>
        <v>42800</v>
      </c>
      <c r="W2245" s="15">
        <f t="shared" si="393"/>
        <v>42806</v>
      </c>
      <c r="X2245" s="15">
        <v>42800</v>
      </c>
      <c r="Y2245" s="15">
        <v>42806</v>
      </c>
      <c r="Z2245" t="str">
        <f t="shared" si="394"/>
        <v>March</v>
      </c>
      <c r="AA2245" t="str">
        <f t="shared" si="395"/>
        <v>March</v>
      </c>
    </row>
    <row r="2246" spans="1:27" ht="45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14" t="s">
        <v>8219</v>
      </c>
      <c r="G2246" t="s">
        <v>8224</v>
      </c>
      <c r="H2246" t="s">
        <v>8246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385"/>
        <v>377.02</v>
      </c>
      <c r="P2246" s="6">
        <f t="shared" si="386"/>
        <v>65.00344827586207</v>
      </c>
      <c r="Q2246" t="str">
        <f t="shared" si="387"/>
        <v>games</v>
      </c>
      <c r="R2246" t="str">
        <f t="shared" si="388"/>
        <v>tabletop games</v>
      </c>
      <c r="S2246" s="28">
        <f t="shared" si="389"/>
        <v>42647.610486111109</v>
      </c>
      <c r="T2246" s="28">
        <f t="shared" si="390"/>
        <v>42659.645833333336</v>
      </c>
      <c r="U2246">
        <f t="shared" si="391"/>
        <v>2016</v>
      </c>
      <c r="V2246" s="15">
        <f t="shared" si="392"/>
        <v>42647</v>
      </c>
      <c r="W2246" s="15">
        <f t="shared" si="393"/>
        <v>42659</v>
      </c>
      <c r="X2246" s="15">
        <v>42647</v>
      </c>
      <c r="Y2246" s="15">
        <v>42659</v>
      </c>
      <c r="Z2246" t="str">
        <f t="shared" si="394"/>
        <v>October</v>
      </c>
      <c r="AA2246" t="str">
        <f t="shared" si="395"/>
        <v>October</v>
      </c>
    </row>
    <row r="2247" spans="1:27" ht="45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14" t="s">
        <v>8219</v>
      </c>
      <c r="G2247" t="s">
        <v>8224</v>
      </c>
      <c r="H2247" t="s">
        <v>8246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385"/>
        <v>2647.0250000000001</v>
      </c>
      <c r="P2247" s="6">
        <f t="shared" si="386"/>
        <v>53.475252525252522</v>
      </c>
      <c r="Q2247" t="str">
        <f t="shared" si="387"/>
        <v>games</v>
      </c>
      <c r="R2247" t="str">
        <f t="shared" si="388"/>
        <v>tabletop games</v>
      </c>
      <c r="S2247" s="28">
        <f t="shared" si="389"/>
        <v>41660.500196759254</v>
      </c>
      <c r="T2247" s="28">
        <f t="shared" si="390"/>
        <v>41691.541666666664</v>
      </c>
      <c r="U2247">
        <f t="shared" si="391"/>
        <v>2014</v>
      </c>
      <c r="V2247" s="15">
        <f t="shared" si="392"/>
        <v>41660</v>
      </c>
      <c r="W2247" s="15">
        <f t="shared" si="393"/>
        <v>41691</v>
      </c>
      <c r="X2247" s="15">
        <v>41660</v>
      </c>
      <c r="Y2247" s="15">
        <v>41691</v>
      </c>
      <c r="Z2247" t="str">
        <f t="shared" si="394"/>
        <v>January</v>
      </c>
      <c r="AA2247" t="str">
        <f t="shared" si="395"/>
        <v>February</v>
      </c>
    </row>
    <row r="2248" spans="1:27" ht="45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14" t="s">
        <v>8219</v>
      </c>
      <c r="G2248" t="s">
        <v>8225</v>
      </c>
      <c r="H2248" t="s">
        <v>8247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385"/>
        <v>100.12</v>
      </c>
      <c r="P2248" s="6">
        <f t="shared" si="386"/>
        <v>43.912280701754383</v>
      </c>
      <c r="Q2248" t="str">
        <f t="shared" si="387"/>
        <v>games</v>
      </c>
      <c r="R2248" t="str">
        <f t="shared" si="388"/>
        <v>tabletop games</v>
      </c>
      <c r="S2248" s="28">
        <f t="shared" si="389"/>
        <v>42221.583449074074</v>
      </c>
      <c r="T2248" s="28">
        <f t="shared" si="390"/>
        <v>42251.583449074074</v>
      </c>
      <c r="U2248">
        <f t="shared" si="391"/>
        <v>2015</v>
      </c>
      <c r="V2248" s="15">
        <f t="shared" si="392"/>
        <v>42221</v>
      </c>
      <c r="W2248" s="15">
        <f t="shared" si="393"/>
        <v>42251</v>
      </c>
      <c r="X2248" s="15">
        <v>42221</v>
      </c>
      <c r="Y2248" s="15">
        <v>42251</v>
      </c>
      <c r="Z2248" t="str">
        <f t="shared" si="394"/>
        <v>August</v>
      </c>
      <c r="AA2248" t="str">
        <f t="shared" si="395"/>
        <v>September</v>
      </c>
    </row>
    <row r="2249" spans="1:27" ht="30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14" t="s">
        <v>8219</v>
      </c>
      <c r="G2249" t="s">
        <v>8224</v>
      </c>
      <c r="H2249" t="s">
        <v>8246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385"/>
        <v>104.45405405405405</v>
      </c>
      <c r="P2249" s="6">
        <f t="shared" si="386"/>
        <v>50.852631578947367</v>
      </c>
      <c r="Q2249" t="str">
        <f t="shared" si="387"/>
        <v>games</v>
      </c>
      <c r="R2249" t="str">
        <f t="shared" si="388"/>
        <v>tabletop games</v>
      </c>
      <c r="S2249" s="28">
        <f t="shared" si="389"/>
        <v>42200.457928240743</v>
      </c>
      <c r="T2249" s="28">
        <f t="shared" si="390"/>
        <v>42214.457928240743</v>
      </c>
      <c r="U2249">
        <f t="shared" si="391"/>
        <v>2015</v>
      </c>
      <c r="V2249" s="15">
        <f t="shared" si="392"/>
        <v>42200</v>
      </c>
      <c r="W2249" s="15">
        <f t="shared" si="393"/>
        <v>42214</v>
      </c>
      <c r="X2249" s="15">
        <v>42200</v>
      </c>
      <c r="Y2249" s="15">
        <v>42214</v>
      </c>
      <c r="Z2249" t="str">
        <f t="shared" si="394"/>
        <v>July</v>
      </c>
      <c r="AA2249" t="str">
        <f t="shared" si="395"/>
        <v>July</v>
      </c>
    </row>
    <row r="2250" spans="1:27" ht="45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14" t="s">
        <v>8219</v>
      </c>
      <c r="G2250" t="s">
        <v>8225</v>
      </c>
      <c r="H2250" t="s">
        <v>8247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385"/>
        <v>107.21428571428571</v>
      </c>
      <c r="P2250" s="6">
        <f t="shared" si="386"/>
        <v>58.6328125</v>
      </c>
      <c r="Q2250" t="str">
        <f t="shared" si="387"/>
        <v>games</v>
      </c>
      <c r="R2250" t="str">
        <f t="shared" si="388"/>
        <v>tabletop games</v>
      </c>
      <c r="S2250" s="28">
        <f t="shared" si="389"/>
        <v>42688.667569444442</v>
      </c>
      <c r="T2250" s="28">
        <f t="shared" si="390"/>
        <v>42718.667569444442</v>
      </c>
      <c r="U2250">
        <f t="shared" si="391"/>
        <v>2016</v>
      </c>
      <c r="V2250" s="15">
        <f t="shared" si="392"/>
        <v>42688</v>
      </c>
      <c r="W2250" s="15">
        <f t="shared" si="393"/>
        <v>42718</v>
      </c>
      <c r="X2250" s="15">
        <v>42688</v>
      </c>
      <c r="Y2250" s="15">
        <v>42718</v>
      </c>
      <c r="Z2250" t="str">
        <f t="shared" si="394"/>
        <v>November</v>
      </c>
      <c r="AA2250" t="str">
        <f t="shared" si="395"/>
        <v>December</v>
      </c>
    </row>
    <row r="2251" spans="1:27" ht="45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14" t="s">
        <v>8219</v>
      </c>
      <c r="G2251" t="s">
        <v>8224</v>
      </c>
      <c r="H2251" t="s">
        <v>8246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385"/>
        <v>168.77142857142857</v>
      </c>
      <c r="P2251" s="6">
        <f t="shared" si="386"/>
        <v>32.81666666666667</v>
      </c>
      <c r="Q2251" t="str">
        <f t="shared" si="387"/>
        <v>games</v>
      </c>
      <c r="R2251" t="str">
        <f t="shared" si="388"/>
        <v>tabletop games</v>
      </c>
      <c r="S2251" s="28">
        <f t="shared" si="389"/>
        <v>41336.49496527778</v>
      </c>
      <c r="T2251" s="28">
        <f t="shared" si="390"/>
        <v>41366.453298611108</v>
      </c>
      <c r="U2251">
        <f t="shared" si="391"/>
        <v>2013</v>
      </c>
      <c r="V2251" s="15">
        <f t="shared" si="392"/>
        <v>41336</v>
      </c>
      <c r="W2251" s="15">
        <f t="shared" si="393"/>
        <v>41366</v>
      </c>
      <c r="X2251" s="15">
        <v>41336</v>
      </c>
      <c r="Y2251" s="15">
        <v>41366</v>
      </c>
      <c r="Z2251" t="str">
        <f t="shared" si="394"/>
        <v>March</v>
      </c>
      <c r="AA2251" t="str">
        <f t="shared" si="395"/>
        <v>April</v>
      </c>
    </row>
    <row r="2252" spans="1:27" ht="45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14" t="s">
        <v>8219</v>
      </c>
      <c r="G2252" t="s">
        <v>8224</v>
      </c>
      <c r="H2252" t="s">
        <v>8246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385"/>
        <v>975.11200000000008</v>
      </c>
      <c r="P2252" s="6">
        <f t="shared" si="386"/>
        <v>426.93169877408059</v>
      </c>
      <c r="Q2252" t="str">
        <f t="shared" si="387"/>
        <v>games</v>
      </c>
      <c r="R2252" t="str">
        <f t="shared" si="388"/>
        <v>tabletop games</v>
      </c>
      <c r="S2252" s="28">
        <f t="shared" si="389"/>
        <v>42676.7971412037</v>
      </c>
      <c r="T2252" s="28">
        <f t="shared" si="390"/>
        <v>42706.838807870365</v>
      </c>
      <c r="U2252">
        <f t="shared" si="391"/>
        <v>2016</v>
      </c>
      <c r="V2252" s="15">
        <f t="shared" si="392"/>
        <v>42676</v>
      </c>
      <c r="W2252" s="15">
        <f t="shared" si="393"/>
        <v>42706</v>
      </c>
      <c r="X2252" s="15">
        <v>42676</v>
      </c>
      <c r="Y2252" s="15">
        <v>42706</v>
      </c>
      <c r="Z2252" t="str">
        <f t="shared" si="394"/>
        <v>November</v>
      </c>
      <c r="AA2252" t="str">
        <f t="shared" si="395"/>
        <v>December</v>
      </c>
    </row>
    <row r="2253" spans="1:27" ht="45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14" t="s">
        <v>8219</v>
      </c>
      <c r="G2253" t="s">
        <v>8224</v>
      </c>
      <c r="H2253" t="s">
        <v>8246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385"/>
        <v>134.44929411764704</v>
      </c>
      <c r="P2253" s="6">
        <f t="shared" si="386"/>
        <v>23.808729166666669</v>
      </c>
      <c r="Q2253" t="str">
        <f t="shared" si="387"/>
        <v>games</v>
      </c>
      <c r="R2253" t="str">
        <f t="shared" si="388"/>
        <v>tabletop games</v>
      </c>
      <c r="S2253" s="28">
        <f t="shared" si="389"/>
        <v>41846.137465277774</v>
      </c>
      <c r="T2253" s="28">
        <f t="shared" si="390"/>
        <v>41867.137465277774</v>
      </c>
      <c r="U2253">
        <f t="shared" si="391"/>
        <v>2014</v>
      </c>
      <c r="V2253" s="15">
        <f t="shared" si="392"/>
        <v>41846</v>
      </c>
      <c r="W2253" s="15">
        <f t="shared" si="393"/>
        <v>41867</v>
      </c>
      <c r="X2253" s="15">
        <v>41846</v>
      </c>
      <c r="Y2253" s="15">
        <v>41867</v>
      </c>
      <c r="Z2253" t="str">
        <f t="shared" si="394"/>
        <v>July</v>
      </c>
      <c r="AA2253" t="str">
        <f t="shared" si="395"/>
        <v>August</v>
      </c>
    </row>
    <row r="2254" spans="1:27" ht="45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14" t="s">
        <v>8219</v>
      </c>
      <c r="G2254" t="s">
        <v>8227</v>
      </c>
      <c r="H2254" t="s">
        <v>8249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385"/>
        <v>272.27777777777777</v>
      </c>
      <c r="P2254" s="6">
        <f t="shared" si="386"/>
        <v>98.413654618473899</v>
      </c>
      <c r="Q2254" t="str">
        <f t="shared" si="387"/>
        <v>games</v>
      </c>
      <c r="R2254" t="str">
        <f t="shared" si="388"/>
        <v>tabletop games</v>
      </c>
      <c r="S2254" s="28">
        <f t="shared" si="389"/>
        <v>42573.119652777772</v>
      </c>
      <c r="T2254" s="28">
        <f t="shared" si="390"/>
        <v>42588.119652777772</v>
      </c>
      <c r="U2254">
        <f t="shared" si="391"/>
        <v>2016</v>
      </c>
      <c r="V2254" s="15">
        <f t="shared" si="392"/>
        <v>42573</v>
      </c>
      <c r="W2254" s="15">
        <f t="shared" si="393"/>
        <v>42588</v>
      </c>
      <c r="X2254" s="15">
        <v>42573</v>
      </c>
      <c r="Y2254" s="15">
        <v>42588</v>
      </c>
      <c r="Z2254" t="str">
        <f t="shared" si="394"/>
        <v>July</v>
      </c>
      <c r="AA2254" t="str">
        <f t="shared" si="395"/>
        <v>August</v>
      </c>
    </row>
    <row r="2255" spans="1:27" ht="45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14" t="s">
        <v>8219</v>
      </c>
      <c r="G2255" t="s">
        <v>8224</v>
      </c>
      <c r="H2255" t="s">
        <v>8246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385"/>
        <v>112.6875</v>
      </c>
      <c r="P2255" s="6">
        <f t="shared" si="386"/>
        <v>107.32142857142857</v>
      </c>
      <c r="Q2255" t="str">
        <f t="shared" si="387"/>
        <v>games</v>
      </c>
      <c r="R2255" t="str">
        <f t="shared" si="388"/>
        <v>tabletop games</v>
      </c>
      <c r="S2255" s="28">
        <f t="shared" si="389"/>
        <v>42296.422997685186</v>
      </c>
      <c r="T2255" s="28">
        <f t="shared" si="390"/>
        <v>42326.46466435185</v>
      </c>
      <c r="U2255">
        <f t="shared" si="391"/>
        <v>2015</v>
      </c>
      <c r="V2255" s="15">
        <f t="shared" si="392"/>
        <v>42296</v>
      </c>
      <c r="W2255" s="15">
        <f t="shared" si="393"/>
        <v>42326</v>
      </c>
      <c r="X2255" s="15">
        <v>42296</v>
      </c>
      <c r="Y2255" s="15">
        <v>42326</v>
      </c>
      <c r="Z2255" t="str">
        <f t="shared" si="394"/>
        <v>October</v>
      </c>
      <c r="AA2255" t="str">
        <f t="shared" si="395"/>
        <v>November</v>
      </c>
    </row>
    <row r="2256" spans="1:27" ht="3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14" t="s">
        <v>8219</v>
      </c>
      <c r="G2256" t="s">
        <v>8224</v>
      </c>
      <c r="H2256" t="s">
        <v>8246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385"/>
        <v>459.8</v>
      </c>
      <c r="P2256" s="6">
        <f t="shared" si="386"/>
        <v>11.67005076142132</v>
      </c>
      <c r="Q2256" t="str">
        <f t="shared" si="387"/>
        <v>games</v>
      </c>
      <c r="R2256" t="str">
        <f t="shared" si="388"/>
        <v>tabletop games</v>
      </c>
      <c r="S2256" s="28">
        <f t="shared" si="389"/>
        <v>42752.439444444441</v>
      </c>
      <c r="T2256" s="28">
        <f t="shared" si="390"/>
        <v>42759.439444444441</v>
      </c>
      <c r="U2256">
        <f t="shared" si="391"/>
        <v>2017</v>
      </c>
      <c r="V2256" s="15">
        <f t="shared" si="392"/>
        <v>42752</v>
      </c>
      <c r="W2256" s="15">
        <f t="shared" si="393"/>
        <v>42759</v>
      </c>
      <c r="X2256" s="15">
        <v>42752</v>
      </c>
      <c r="Y2256" s="15">
        <v>42759</v>
      </c>
      <c r="Z2256" t="str">
        <f t="shared" si="394"/>
        <v>January</v>
      </c>
      <c r="AA2256" t="str">
        <f t="shared" si="395"/>
        <v>January</v>
      </c>
    </row>
    <row r="2257" spans="1:27" ht="30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14" t="s">
        <v>8219</v>
      </c>
      <c r="G2257" t="s">
        <v>8224</v>
      </c>
      <c r="H2257" t="s">
        <v>8246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385"/>
        <v>286.65822784810126</v>
      </c>
      <c r="P2257" s="6">
        <f t="shared" si="386"/>
        <v>41.782287822878232</v>
      </c>
      <c r="Q2257" t="str">
        <f t="shared" si="387"/>
        <v>games</v>
      </c>
      <c r="R2257" t="str">
        <f t="shared" si="388"/>
        <v>tabletop games</v>
      </c>
      <c r="S2257" s="28">
        <f t="shared" si="389"/>
        <v>42467.743645833332</v>
      </c>
      <c r="T2257" s="28">
        <f t="shared" si="390"/>
        <v>42497.743645833332</v>
      </c>
      <c r="U2257">
        <f t="shared" si="391"/>
        <v>2016</v>
      </c>
      <c r="V2257" s="15">
        <f t="shared" si="392"/>
        <v>42467</v>
      </c>
      <c r="W2257" s="15">
        <f t="shared" si="393"/>
        <v>42497</v>
      </c>
      <c r="X2257" s="15">
        <v>42467</v>
      </c>
      <c r="Y2257" s="15">
        <v>42497</v>
      </c>
      <c r="Z2257" t="str">
        <f t="shared" si="394"/>
        <v>April</v>
      </c>
      <c r="AA2257" t="str">
        <f t="shared" si="395"/>
        <v>May</v>
      </c>
    </row>
    <row r="2258" spans="1:27" ht="45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14" t="s">
        <v>8219</v>
      </c>
      <c r="G2258" t="s">
        <v>8225</v>
      </c>
      <c r="H2258" t="s">
        <v>8247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385"/>
        <v>222.70833333333334</v>
      </c>
      <c r="P2258" s="6">
        <f t="shared" si="386"/>
        <v>21.38</v>
      </c>
      <c r="Q2258" t="str">
        <f t="shared" si="387"/>
        <v>games</v>
      </c>
      <c r="R2258" t="str">
        <f t="shared" si="388"/>
        <v>tabletop games</v>
      </c>
      <c r="S2258" s="28">
        <f t="shared" si="389"/>
        <v>42682.243587962956</v>
      </c>
      <c r="T2258" s="28">
        <f t="shared" si="390"/>
        <v>42696.243587962956</v>
      </c>
      <c r="U2258">
        <f t="shared" si="391"/>
        <v>2016</v>
      </c>
      <c r="V2258" s="15">
        <f t="shared" si="392"/>
        <v>42682</v>
      </c>
      <c r="W2258" s="15">
        <f t="shared" si="393"/>
        <v>42696</v>
      </c>
      <c r="X2258" s="15">
        <v>42682</v>
      </c>
      <c r="Y2258" s="15">
        <v>42696</v>
      </c>
      <c r="Z2258" t="str">
        <f t="shared" si="394"/>
        <v>November</v>
      </c>
      <c r="AA2258" t="str">
        <f t="shared" si="395"/>
        <v>November</v>
      </c>
    </row>
    <row r="2259" spans="1:27" ht="45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14" t="s">
        <v>8219</v>
      </c>
      <c r="G2259" t="s">
        <v>8225</v>
      </c>
      <c r="H2259" t="s">
        <v>8247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385"/>
        <v>636.14</v>
      </c>
      <c r="P2259" s="6">
        <f t="shared" si="386"/>
        <v>94.103550295857985</v>
      </c>
      <c r="Q2259" t="str">
        <f t="shared" si="387"/>
        <v>games</v>
      </c>
      <c r="R2259" t="str">
        <f t="shared" si="388"/>
        <v>tabletop games</v>
      </c>
      <c r="S2259" s="28">
        <f t="shared" si="389"/>
        <v>42505.728344907409</v>
      </c>
      <c r="T2259" s="28">
        <f t="shared" si="390"/>
        <v>42540.749999999993</v>
      </c>
      <c r="U2259">
        <f t="shared" si="391"/>
        <v>2016</v>
      </c>
      <c r="V2259" s="15">
        <f t="shared" si="392"/>
        <v>42505</v>
      </c>
      <c r="W2259" s="15">
        <f t="shared" si="393"/>
        <v>42540</v>
      </c>
      <c r="X2259" s="15">
        <v>42505</v>
      </c>
      <c r="Y2259" s="15">
        <v>42540</v>
      </c>
      <c r="Z2259" t="str">
        <f t="shared" si="394"/>
        <v>May</v>
      </c>
      <c r="AA2259" t="str">
        <f t="shared" si="395"/>
        <v>June</v>
      </c>
    </row>
    <row r="2260" spans="1:27" ht="30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14" t="s">
        <v>8219</v>
      </c>
      <c r="G2260" t="s">
        <v>8224</v>
      </c>
      <c r="H2260" t="s">
        <v>8246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385"/>
        <v>146.5</v>
      </c>
      <c r="P2260" s="6">
        <f t="shared" si="386"/>
        <v>15.721951219512196</v>
      </c>
      <c r="Q2260" t="str">
        <f t="shared" si="387"/>
        <v>games</v>
      </c>
      <c r="R2260" t="str">
        <f t="shared" si="388"/>
        <v>tabletop games</v>
      </c>
      <c r="S2260" s="28">
        <f t="shared" si="389"/>
        <v>42136.542673611104</v>
      </c>
      <c r="T2260" s="28">
        <f t="shared" si="390"/>
        <v>42166.542673611104</v>
      </c>
      <c r="U2260">
        <f t="shared" si="391"/>
        <v>2015</v>
      </c>
      <c r="V2260" s="15">
        <f t="shared" si="392"/>
        <v>42136</v>
      </c>
      <c r="W2260" s="15">
        <f t="shared" si="393"/>
        <v>42166</v>
      </c>
      <c r="X2260" s="15">
        <v>42136</v>
      </c>
      <c r="Y2260" s="15">
        <v>42166</v>
      </c>
      <c r="Z2260" t="str">
        <f t="shared" si="394"/>
        <v>May</v>
      </c>
      <c r="AA2260" t="str">
        <f t="shared" si="395"/>
        <v>June</v>
      </c>
    </row>
    <row r="2261" spans="1:27" ht="45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14" t="s">
        <v>8219</v>
      </c>
      <c r="G2261" t="s">
        <v>8225</v>
      </c>
      <c r="H2261" t="s">
        <v>8247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385"/>
        <v>1867.1</v>
      </c>
      <c r="P2261" s="6">
        <f t="shared" si="386"/>
        <v>90.635922330097088</v>
      </c>
      <c r="Q2261" t="str">
        <f t="shared" si="387"/>
        <v>games</v>
      </c>
      <c r="R2261" t="str">
        <f t="shared" si="388"/>
        <v>tabletop games</v>
      </c>
      <c r="S2261" s="28">
        <f t="shared" si="389"/>
        <v>42702.59648148148</v>
      </c>
      <c r="T2261" s="28">
        <f t="shared" si="390"/>
        <v>42712.59648148148</v>
      </c>
      <c r="U2261">
        <f t="shared" si="391"/>
        <v>2016</v>
      </c>
      <c r="V2261" s="15">
        <f t="shared" si="392"/>
        <v>42702</v>
      </c>
      <c r="W2261" s="15">
        <f t="shared" si="393"/>
        <v>42712</v>
      </c>
      <c r="X2261" s="15">
        <v>42702</v>
      </c>
      <c r="Y2261" s="15">
        <v>42712</v>
      </c>
      <c r="Z2261" t="str">
        <f t="shared" si="394"/>
        <v>November</v>
      </c>
      <c r="AA2261" t="str">
        <f t="shared" si="395"/>
        <v>December</v>
      </c>
    </row>
    <row r="2262" spans="1:27" ht="45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14" t="s">
        <v>8219</v>
      </c>
      <c r="G2262" t="s">
        <v>8224</v>
      </c>
      <c r="H2262" t="s">
        <v>8246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385"/>
        <v>326.92</v>
      </c>
      <c r="P2262" s="6">
        <f t="shared" si="386"/>
        <v>97.297619047619051</v>
      </c>
      <c r="Q2262" t="str">
        <f t="shared" si="387"/>
        <v>games</v>
      </c>
      <c r="R2262" t="str">
        <f t="shared" si="388"/>
        <v>tabletop games</v>
      </c>
      <c r="S2262" s="28">
        <f t="shared" si="389"/>
        <v>41694.808449074073</v>
      </c>
      <c r="T2262" s="28">
        <f t="shared" si="390"/>
        <v>41724.766782407409</v>
      </c>
      <c r="U2262">
        <f t="shared" si="391"/>
        <v>2014</v>
      </c>
      <c r="V2262" s="15">
        <f t="shared" si="392"/>
        <v>41694</v>
      </c>
      <c r="W2262" s="15">
        <f t="shared" si="393"/>
        <v>41724</v>
      </c>
      <c r="X2262" s="15">
        <v>41694</v>
      </c>
      <c r="Y2262" s="15">
        <v>41724</v>
      </c>
      <c r="Z2262" t="str">
        <f t="shared" si="394"/>
        <v>February</v>
      </c>
      <c r="AA2262" t="str">
        <f t="shared" si="395"/>
        <v>March</v>
      </c>
    </row>
    <row r="2263" spans="1:27" ht="45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14" t="s">
        <v>8219</v>
      </c>
      <c r="G2263" t="s">
        <v>8226</v>
      </c>
      <c r="H2263" t="s">
        <v>8248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385"/>
        <v>779.5</v>
      </c>
      <c r="P2263" s="6">
        <f t="shared" si="386"/>
        <v>37.11904761904762</v>
      </c>
      <c r="Q2263" t="str">
        <f t="shared" si="387"/>
        <v>games</v>
      </c>
      <c r="R2263" t="str">
        <f t="shared" si="388"/>
        <v>tabletop games</v>
      </c>
      <c r="S2263" s="28">
        <f t="shared" si="389"/>
        <v>42759.516435185178</v>
      </c>
      <c r="T2263" s="28">
        <f t="shared" si="390"/>
        <v>42780.516435185178</v>
      </c>
      <c r="U2263">
        <f t="shared" si="391"/>
        <v>2017</v>
      </c>
      <c r="V2263" s="15">
        <f t="shared" si="392"/>
        <v>42759</v>
      </c>
      <c r="W2263" s="15">
        <f t="shared" si="393"/>
        <v>42780</v>
      </c>
      <c r="X2263" s="15">
        <v>42759</v>
      </c>
      <c r="Y2263" s="15">
        <v>42780</v>
      </c>
      <c r="Z2263" t="str">
        <f t="shared" si="394"/>
        <v>January</v>
      </c>
      <c r="AA2263" t="str">
        <f t="shared" si="395"/>
        <v>February</v>
      </c>
    </row>
    <row r="2264" spans="1:27" ht="3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14" t="s">
        <v>8219</v>
      </c>
      <c r="G2264" t="s">
        <v>8224</v>
      </c>
      <c r="H2264" t="s">
        <v>8246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385"/>
        <v>154.15151515151516</v>
      </c>
      <c r="P2264" s="6">
        <f t="shared" si="386"/>
        <v>28.104972375690608</v>
      </c>
      <c r="Q2264" t="str">
        <f t="shared" si="387"/>
        <v>games</v>
      </c>
      <c r="R2264" t="str">
        <f t="shared" si="388"/>
        <v>tabletop games</v>
      </c>
      <c r="S2264" s="28">
        <f t="shared" si="389"/>
        <v>41926.376828703702</v>
      </c>
      <c r="T2264" s="28">
        <f t="shared" si="390"/>
        <v>41960.791666666664</v>
      </c>
      <c r="U2264">
        <f t="shared" si="391"/>
        <v>2014</v>
      </c>
      <c r="V2264" s="15">
        <f t="shared" si="392"/>
        <v>41926</v>
      </c>
      <c r="W2264" s="15">
        <f t="shared" si="393"/>
        <v>41960</v>
      </c>
      <c r="X2264" s="15">
        <v>41926</v>
      </c>
      <c r="Y2264" s="15">
        <v>41960</v>
      </c>
      <c r="Z2264" t="str">
        <f t="shared" si="394"/>
        <v>October</v>
      </c>
      <c r="AA2264" t="str">
        <f t="shared" si="395"/>
        <v>November</v>
      </c>
    </row>
    <row r="2265" spans="1:27" ht="45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14" t="s">
        <v>8219</v>
      </c>
      <c r="G2265" t="s">
        <v>8235</v>
      </c>
      <c r="H2265" t="s">
        <v>8255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385"/>
        <v>115.54666666666667</v>
      </c>
      <c r="P2265" s="6">
        <f t="shared" si="386"/>
        <v>144.43333333333334</v>
      </c>
      <c r="Q2265" t="str">
        <f t="shared" si="387"/>
        <v>games</v>
      </c>
      <c r="R2265" t="str">
        <f t="shared" si="388"/>
        <v>tabletop games</v>
      </c>
      <c r="S2265" s="28">
        <f t="shared" si="389"/>
        <v>42014.623993055553</v>
      </c>
      <c r="T2265" s="28">
        <f t="shared" si="390"/>
        <v>42035.623993055553</v>
      </c>
      <c r="U2265">
        <f t="shared" si="391"/>
        <v>2015</v>
      </c>
      <c r="V2265" s="15">
        <f t="shared" si="392"/>
        <v>42014</v>
      </c>
      <c r="W2265" s="15">
        <f t="shared" si="393"/>
        <v>42035</v>
      </c>
      <c r="X2265" s="15">
        <v>42014</v>
      </c>
      <c r="Y2265" s="15">
        <v>42035</v>
      </c>
      <c r="Z2265" t="str">
        <f t="shared" si="394"/>
        <v>January</v>
      </c>
      <c r="AA2265" t="str">
        <f t="shared" si="395"/>
        <v>January</v>
      </c>
    </row>
    <row r="2266" spans="1:27" ht="45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14" t="s">
        <v>8219</v>
      </c>
      <c r="G2266" t="s">
        <v>8224</v>
      </c>
      <c r="H2266" t="s">
        <v>8246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385"/>
        <v>180.03333333333333</v>
      </c>
      <c r="P2266" s="6">
        <f t="shared" si="386"/>
        <v>24.274157303370785</v>
      </c>
      <c r="Q2266" t="str">
        <f t="shared" si="387"/>
        <v>games</v>
      </c>
      <c r="R2266" t="str">
        <f t="shared" si="388"/>
        <v>tabletop games</v>
      </c>
      <c r="S2266" s="28">
        <f t="shared" si="389"/>
        <v>42496.374004629623</v>
      </c>
      <c r="T2266" s="28">
        <f t="shared" si="390"/>
        <v>42512.916666666664</v>
      </c>
      <c r="U2266">
        <f t="shared" si="391"/>
        <v>2016</v>
      </c>
      <c r="V2266" s="15">
        <f t="shared" si="392"/>
        <v>42496</v>
      </c>
      <c r="W2266" s="15">
        <f t="shared" si="393"/>
        <v>42512</v>
      </c>
      <c r="X2266" s="15">
        <v>42496</v>
      </c>
      <c r="Y2266" s="15">
        <v>42512</v>
      </c>
      <c r="Z2266" t="str">
        <f t="shared" si="394"/>
        <v>May</v>
      </c>
      <c r="AA2266" t="str">
        <f t="shared" si="395"/>
        <v>May</v>
      </c>
    </row>
    <row r="2267" spans="1:27" ht="45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14" t="s">
        <v>8219</v>
      </c>
      <c r="G2267" t="s">
        <v>8225</v>
      </c>
      <c r="H2267" t="s">
        <v>8247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385"/>
        <v>298.5</v>
      </c>
      <c r="P2267" s="6">
        <f t="shared" si="386"/>
        <v>35.117647058823529</v>
      </c>
      <c r="Q2267" t="str">
        <f t="shared" si="387"/>
        <v>games</v>
      </c>
      <c r="R2267" t="str">
        <f t="shared" si="388"/>
        <v>tabletop games</v>
      </c>
      <c r="S2267" s="28">
        <f t="shared" si="389"/>
        <v>42689.644756944443</v>
      </c>
      <c r="T2267" s="28">
        <f t="shared" si="390"/>
        <v>42696.644756944443</v>
      </c>
      <c r="U2267">
        <f t="shared" si="391"/>
        <v>2016</v>
      </c>
      <c r="V2267" s="15">
        <f t="shared" si="392"/>
        <v>42689</v>
      </c>
      <c r="W2267" s="15">
        <f t="shared" si="393"/>
        <v>42696</v>
      </c>
      <c r="X2267" s="15">
        <v>42689</v>
      </c>
      <c r="Y2267" s="15">
        <v>42696</v>
      </c>
      <c r="Z2267" t="str">
        <f t="shared" si="394"/>
        <v>November</v>
      </c>
      <c r="AA2267" t="str">
        <f t="shared" si="395"/>
        <v>November</v>
      </c>
    </row>
    <row r="2268" spans="1:27" ht="45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14" t="s">
        <v>8219</v>
      </c>
      <c r="G2268" t="s">
        <v>8224</v>
      </c>
      <c r="H2268" t="s">
        <v>8246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385"/>
        <v>320.26666666666665</v>
      </c>
      <c r="P2268" s="6">
        <f t="shared" si="386"/>
        <v>24.762886597938145</v>
      </c>
      <c r="Q2268" t="str">
        <f t="shared" si="387"/>
        <v>games</v>
      </c>
      <c r="R2268" t="str">
        <f t="shared" si="388"/>
        <v>tabletop games</v>
      </c>
      <c r="S2268" s="28">
        <f t="shared" si="389"/>
        <v>42469.666574074072</v>
      </c>
      <c r="T2268" s="28">
        <f t="shared" si="390"/>
        <v>42486.874999999993</v>
      </c>
      <c r="U2268">
        <f t="shared" si="391"/>
        <v>2016</v>
      </c>
      <c r="V2268" s="15">
        <f t="shared" si="392"/>
        <v>42469</v>
      </c>
      <c r="W2268" s="15">
        <f t="shared" si="393"/>
        <v>42486</v>
      </c>
      <c r="X2268" s="15">
        <v>42469</v>
      </c>
      <c r="Y2268" s="15">
        <v>42486</v>
      </c>
      <c r="Z2268" t="str">
        <f t="shared" si="394"/>
        <v>April</v>
      </c>
      <c r="AA2268" t="str">
        <f t="shared" si="395"/>
        <v>April</v>
      </c>
    </row>
    <row r="2269" spans="1:27" ht="45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14" t="s">
        <v>8219</v>
      </c>
      <c r="G2269" t="s">
        <v>8224</v>
      </c>
      <c r="H2269" t="s">
        <v>8246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385"/>
        <v>380.52499999999998</v>
      </c>
      <c r="P2269" s="6">
        <f t="shared" si="386"/>
        <v>188.37871287128712</v>
      </c>
      <c r="Q2269" t="str">
        <f t="shared" si="387"/>
        <v>games</v>
      </c>
      <c r="R2269" t="str">
        <f t="shared" si="388"/>
        <v>tabletop games</v>
      </c>
      <c r="S2269" s="28">
        <f t="shared" si="389"/>
        <v>41968.621493055551</v>
      </c>
      <c r="T2269" s="28">
        <f t="shared" si="390"/>
        <v>41993.833333333336</v>
      </c>
      <c r="U2269">
        <f t="shared" si="391"/>
        <v>2014</v>
      </c>
      <c r="V2269" s="15">
        <f t="shared" si="392"/>
        <v>41968</v>
      </c>
      <c r="W2269" s="15">
        <f t="shared" si="393"/>
        <v>41993</v>
      </c>
      <c r="X2269" s="15">
        <v>41968</v>
      </c>
      <c r="Y2269" s="15">
        <v>41993</v>
      </c>
      <c r="Z2269" t="str">
        <f t="shared" si="394"/>
        <v>November</v>
      </c>
      <c r="AA2269" t="str">
        <f t="shared" si="395"/>
        <v>December</v>
      </c>
    </row>
    <row r="2270" spans="1:27" ht="45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14" t="s">
        <v>8219</v>
      </c>
      <c r="G2270" t="s">
        <v>8224</v>
      </c>
      <c r="H2270" t="s">
        <v>8246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385"/>
        <v>102.60000000000001</v>
      </c>
      <c r="P2270" s="6">
        <f t="shared" si="386"/>
        <v>148.08247422680412</v>
      </c>
      <c r="Q2270" t="str">
        <f t="shared" si="387"/>
        <v>games</v>
      </c>
      <c r="R2270" t="str">
        <f t="shared" si="388"/>
        <v>tabletop games</v>
      </c>
      <c r="S2270" s="28">
        <f t="shared" si="389"/>
        <v>42775.874016203707</v>
      </c>
      <c r="T2270" s="28">
        <f t="shared" si="390"/>
        <v>42805.874016203707</v>
      </c>
      <c r="U2270">
        <f t="shared" si="391"/>
        <v>2017</v>
      </c>
      <c r="V2270" s="15">
        <f t="shared" si="392"/>
        <v>42775</v>
      </c>
      <c r="W2270" s="15">
        <f t="shared" si="393"/>
        <v>42805</v>
      </c>
      <c r="X2270" s="15">
        <v>42775</v>
      </c>
      <c r="Y2270" s="15">
        <v>42805</v>
      </c>
      <c r="Z2270" t="str">
        <f t="shared" si="394"/>
        <v>February</v>
      </c>
      <c r="AA2270" t="str">
        <f t="shared" si="395"/>
        <v>March</v>
      </c>
    </row>
    <row r="2271" spans="1:27" ht="45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14" t="s">
        <v>8219</v>
      </c>
      <c r="G2271" t="s">
        <v>8224</v>
      </c>
      <c r="H2271" t="s">
        <v>8246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385"/>
        <v>1801.64</v>
      </c>
      <c r="P2271" s="6">
        <f t="shared" si="386"/>
        <v>49.934589800443462</v>
      </c>
      <c r="Q2271" t="str">
        <f t="shared" si="387"/>
        <v>games</v>
      </c>
      <c r="R2271" t="str">
        <f t="shared" si="388"/>
        <v>tabletop games</v>
      </c>
      <c r="S2271" s="28">
        <f t="shared" si="389"/>
        <v>42776.496099537035</v>
      </c>
      <c r="T2271" s="28">
        <f t="shared" si="390"/>
        <v>42800.999999999993</v>
      </c>
      <c r="U2271">
        <f t="shared" si="391"/>
        <v>2017</v>
      </c>
      <c r="V2271" s="15">
        <f t="shared" si="392"/>
        <v>42776</v>
      </c>
      <c r="W2271" s="15">
        <f t="shared" si="393"/>
        <v>42801</v>
      </c>
      <c r="X2271" s="15">
        <v>42776</v>
      </c>
      <c r="Y2271" s="15">
        <v>42801</v>
      </c>
      <c r="Z2271" t="str">
        <f t="shared" si="394"/>
        <v>February</v>
      </c>
      <c r="AA2271" t="str">
        <f t="shared" si="395"/>
        <v>March</v>
      </c>
    </row>
    <row r="2272" spans="1:27" ht="45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14" t="s">
        <v>8219</v>
      </c>
      <c r="G2272" t="s">
        <v>8224</v>
      </c>
      <c r="H2272" t="s">
        <v>8246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385"/>
        <v>720.24800000000005</v>
      </c>
      <c r="P2272" s="6">
        <f t="shared" si="386"/>
        <v>107.82155688622754</v>
      </c>
      <c r="Q2272" t="str">
        <f t="shared" si="387"/>
        <v>games</v>
      </c>
      <c r="R2272" t="str">
        <f t="shared" si="388"/>
        <v>tabletop games</v>
      </c>
      <c r="S2272" s="28">
        <f t="shared" si="389"/>
        <v>42725.661030092589</v>
      </c>
      <c r="T2272" s="28">
        <f t="shared" si="390"/>
        <v>42745.707638888889</v>
      </c>
      <c r="U2272">
        <f t="shared" si="391"/>
        <v>2016</v>
      </c>
      <c r="V2272" s="15">
        <f t="shared" si="392"/>
        <v>42725</v>
      </c>
      <c r="W2272" s="15">
        <f t="shared" si="393"/>
        <v>42745</v>
      </c>
      <c r="X2272" s="15">
        <v>42725</v>
      </c>
      <c r="Y2272" s="15">
        <v>42745</v>
      </c>
      <c r="Z2272" t="str">
        <f t="shared" si="394"/>
        <v>December</v>
      </c>
      <c r="AA2272" t="str">
        <f t="shared" si="395"/>
        <v>January</v>
      </c>
    </row>
    <row r="2273" spans="1:27" ht="45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14" t="s">
        <v>8219</v>
      </c>
      <c r="G2273" t="s">
        <v>8224</v>
      </c>
      <c r="H2273" t="s">
        <v>8246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385"/>
        <v>283.09000000000003</v>
      </c>
      <c r="P2273" s="6">
        <f t="shared" si="386"/>
        <v>42.63403614457831</v>
      </c>
      <c r="Q2273" t="str">
        <f t="shared" si="387"/>
        <v>games</v>
      </c>
      <c r="R2273" t="str">
        <f t="shared" si="388"/>
        <v>tabletop games</v>
      </c>
      <c r="S2273" s="28">
        <f t="shared" si="389"/>
        <v>42683.791712962957</v>
      </c>
      <c r="T2273" s="28">
        <f t="shared" si="390"/>
        <v>42713.791712962957</v>
      </c>
      <c r="U2273">
        <f t="shared" si="391"/>
        <v>2016</v>
      </c>
      <c r="V2273" s="15">
        <f t="shared" si="392"/>
        <v>42683</v>
      </c>
      <c r="W2273" s="15">
        <f t="shared" si="393"/>
        <v>42713</v>
      </c>
      <c r="X2273" s="15">
        <v>42683</v>
      </c>
      <c r="Y2273" s="15">
        <v>42713</v>
      </c>
      <c r="Z2273" t="str">
        <f t="shared" si="394"/>
        <v>November</v>
      </c>
      <c r="AA2273" t="str">
        <f t="shared" si="395"/>
        <v>December</v>
      </c>
    </row>
    <row r="2274" spans="1:27" ht="45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14" t="s">
        <v>8219</v>
      </c>
      <c r="G2274" t="s">
        <v>8224</v>
      </c>
      <c r="H2274" t="s">
        <v>8246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385"/>
        <v>1356.6000000000001</v>
      </c>
      <c r="P2274" s="6">
        <f t="shared" si="386"/>
        <v>14.370762711864407</v>
      </c>
      <c r="Q2274" t="str">
        <f t="shared" si="387"/>
        <v>games</v>
      </c>
      <c r="R2274" t="str">
        <f t="shared" si="388"/>
        <v>tabletop games</v>
      </c>
      <c r="S2274" s="28">
        <f t="shared" si="389"/>
        <v>42315.491157407407</v>
      </c>
      <c r="T2274" s="28">
        <f t="shared" si="390"/>
        <v>42345.491157407407</v>
      </c>
      <c r="U2274">
        <f t="shared" si="391"/>
        <v>2015</v>
      </c>
      <c r="V2274" s="15">
        <f t="shared" si="392"/>
        <v>42315</v>
      </c>
      <c r="W2274" s="15">
        <f t="shared" si="393"/>
        <v>42345</v>
      </c>
      <c r="X2274" s="15">
        <v>42315</v>
      </c>
      <c r="Y2274" s="15">
        <v>42345</v>
      </c>
      <c r="Z2274" t="str">
        <f t="shared" si="394"/>
        <v>November</v>
      </c>
      <c r="AA2274" t="str">
        <f t="shared" si="395"/>
        <v>December</v>
      </c>
    </row>
    <row r="2275" spans="1:27" ht="45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14" t="s">
        <v>8219</v>
      </c>
      <c r="G2275" t="s">
        <v>8229</v>
      </c>
      <c r="H2275" t="s">
        <v>8251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385"/>
        <v>220.35999999999999</v>
      </c>
      <c r="P2275" s="6">
        <f t="shared" si="386"/>
        <v>37.476190476190474</v>
      </c>
      <c r="Q2275" t="str">
        <f t="shared" si="387"/>
        <v>games</v>
      </c>
      <c r="R2275" t="str">
        <f t="shared" si="388"/>
        <v>tabletop games</v>
      </c>
      <c r="S2275" s="28">
        <f t="shared" si="389"/>
        <v>42781.340763888882</v>
      </c>
      <c r="T2275" s="28">
        <f t="shared" si="390"/>
        <v>42806.299097222225</v>
      </c>
      <c r="U2275">
        <f t="shared" si="391"/>
        <v>2017</v>
      </c>
      <c r="V2275" s="15">
        <f t="shared" si="392"/>
        <v>42781</v>
      </c>
      <c r="W2275" s="15">
        <f t="shared" si="393"/>
        <v>42806</v>
      </c>
      <c r="X2275" s="15">
        <v>42781</v>
      </c>
      <c r="Y2275" s="15">
        <v>42806</v>
      </c>
      <c r="Z2275" t="str">
        <f t="shared" si="394"/>
        <v>February</v>
      </c>
      <c r="AA2275" t="str">
        <f t="shared" si="395"/>
        <v>March</v>
      </c>
    </row>
    <row r="2276" spans="1:27" ht="45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14" t="s">
        <v>8219</v>
      </c>
      <c r="G2276" t="s">
        <v>8224</v>
      </c>
      <c r="H2276" t="s">
        <v>8246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385"/>
        <v>119.6</v>
      </c>
      <c r="P2276" s="6">
        <f t="shared" si="386"/>
        <v>30.202020202020201</v>
      </c>
      <c r="Q2276" t="str">
        <f t="shared" si="387"/>
        <v>games</v>
      </c>
      <c r="R2276" t="str">
        <f t="shared" si="388"/>
        <v>tabletop games</v>
      </c>
      <c r="S2276" s="28">
        <f t="shared" si="389"/>
        <v>41663.292326388888</v>
      </c>
      <c r="T2276" s="28">
        <f t="shared" si="390"/>
        <v>41693.292326388888</v>
      </c>
      <c r="U2276">
        <f t="shared" si="391"/>
        <v>2014</v>
      </c>
      <c r="V2276" s="15">
        <f t="shared" si="392"/>
        <v>41663</v>
      </c>
      <c r="W2276" s="15">
        <f t="shared" si="393"/>
        <v>41693</v>
      </c>
      <c r="X2276" s="15">
        <v>41663</v>
      </c>
      <c r="Y2276" s="15">
        <v>41693</v>
      </c>
      <c r="Z2276" t="str">
        <f t="shared" si="394"/>
        <v>January</v>
      </c>
      <c r="AA2276" t="str">
        <f t="shared" si="395"/>
        <v>February</v>
      </c>
    </row>
    <row r="2277" spans="1:27" ht="45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14" t="s">
        <v>8219</v>
      </c>
      <c r="G2277" t="s">
        <v>8225</v>
      </c>
      <c r="H2277" t="s">
        <v>8247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385"/>
        <v>407.76923076923077</v>
      </c>
      <c r="P2277" s="6">
        <f t="shared" si="386"/>
        <v>33.550632911392405</v>
      </c>
      <c r="Q2277" t="str">
        <f t="shared" si="387"/>
        <v>games</v>
      </c>
      <c r="R2277" t="str">
        <f t="shared" si="388"/>
        <v>tabletop games</v>
      </c>
      <c r="S2277" s="28">
        <f t="shared" si="389"/>
        <v>41965.408321759256</v>
      </c>
      <c r="T2277" s="28">
        <f t="shared" si="390"/>
        <v>41995.408321759256</v>
      </c>
      <c r="U2277">
        <f t="shared" si="391"/>
        <v>2014</v>
      </c>
      <c r="V2277" s="15">
        <f t="shared" si="392"/>
        <v>41965</v>
      </c>
      <c r="W2277" s="15">
        <f t="shared" si="393"/>
        <v>41995</v>
      </c>
      <c r="X2277" s="15">
        <v>41965</v>
      </c>
      <c r="Y2277" s="15">
        <v>41995</v>
      </c>
      <c r="Z2277" t="str">
        <f t="shared" si="394"/>
        <v>November</v>
      </c>
      <c r="AA2277" t="str">
        <f t="shared" si="395"/>
        <v>December</v>
      </c>
    </row>
    <row r="2278" spans="1:27" ht="45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14" t="s">
        <v>8219</v>
      </c>
      <c r="G2278" t="s">
        <v>8224</v>
      </c>
      <c r="H2278" t="s">
        <v>8246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385"/>
        <v>105.81826105905425</v>
      </c>
      <c r="P2278" s="6">
        <f t="shared" si="386"/>
        <v>64.74666666666667</v>
      </c>
      <c r="Q2278" t="str">
        <f t="shared" si="387"/>
        <v>games</v>
      </c>
      <c r="R2278" t="str">
        <f t="shared" si="388"/>
        <v>tabletop games</v>
      </c>
      <c r="S2278" s="28">
        <f t="shared" si="389"/>
        <v>41614.443159722221</v>
      </c>
      <c r="T2278" s="28">
        <f t="shared" si="390"/>
        <v>41644.443159722221</v>
      </c>
      <c r="U2278">
        <f t="shared" si="391"/>
        <v>2013</v>
      </c>
      <c r="V2278" s="15">
        <f t="shared" si="392"/>
        <v>41614</v>
      </c>
      <c r="W2278" s="15">
        <f t="shared" si="393"/>
        <v>41644</v>
      </c>
      <c r="X2278" s="15">
        <v>41614</v>
      </c>
      <c r="Y2278" s="15">
        <v>41644</v>
      </c>
      <c r="Z2278" t="str">
        <f t="shared" si="394"/>
        <v>December</v>
      </c>
      <c r="AA2278" t="str">
        <f t="shared" si="395"/>
        <v>January</v>
      </c>
    </row>
    <row r="2279" spans="1:27" ht="45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14" t="s">
        <v>8219</v>
      </c>
      <c r="G2279" t="s">
        <v>8224</v>
      </c>
      <c r="H2279" t="s">
        <v>8246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385"/>
        <v>141.08235294117648</v>
      </c>
      <c r="P2279" s="6">
        <f t="shared" si="386"/>
        <v>57.932367149758456</v>
      </c>
      <c r="Q2279" t="str">
        <f t="shared" si="387"/>
        <v>games</v>
      </c>
      <c r="R2279" t="str">
        <f t="shared" si="388"/>
        <v>tabletop games</v>
      </c>
      <c r="S2279" s="28">
        <f t="shared" si="389"/>
        <v>40936.470173611109</v>
      </c>
      <c r="T2279" s="28">
        <f t="shared" si="390"/>
        <v>40966.470173611109</v>
      </c>
      <c r="U2279">
        <f t="shared" si="391"/>
        <v>2012</v>
      </c>
      <c r="V2279" s="15">
        <f t="shared" si="392"/>
        <v>40936</v>
      </c>
      <c r="W2279" s="15">
        <f t="shared" si="393"/>
        <v>40966</v>
      </c>
      <c r="X2279" s="15">
        <v>40936</v>
      </c>
      <c r="Y2279" s="15">
        <v>40966</v>
      </c>
      <c r="Z2279" t="str">
        <f t="shared" si="394"/>
        <v>January</v>
      </c>
      <c r="AA2279" t="str">
        <f t="shared" si="395"/>
        <v>February</v>
      </c>
    </row>
    <row r="2280" spans="1:27" ht="30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14" t="s">
        <v>8219</v>
      </c>
      <c r="G2280" t="s">
        <v>8237</v>
      </c>
      <c r="H2280" t="s">
        <v>8249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385"/>
        <v>270.7</v>
      </c>
      <c r="P2280" s="6">
        <f t="shared" si="386"/>
        <v>53.078431372549019</v>
      </c>
      <c r="Q2280" t="str">
        <f t="shared" si="387"/>
        <v>games</v>
      </c>
      <c r="R2280" t="str">
        <f t="shared" si="388"/>
        <v>tabletop games</v>
      </c>
      <c r="S2280" s="28">
        <f t="shared" si="389"/>
        <v>42338.500775462962</v>
      </c>
      <c r="T2280" s="28">
        <f t="shared" si="390"/>
        <v>42372.749305555553</v>
      </c>
      <c r="U2280">
        <f t="shared" si="391"/>
        <v>2015</v>
      </c>
      <c r="V2280" s="15">
        <f t="shared" si="392"/>
        <v>42338</v>
      </c>
      <c r="W2280" s="15">
        <f t="shared" si="393"/>
        <v>42372</v>
      </c>
      <c r="X2280" s="15">
        <v>42338</v>
      </c>
      <c r="Y2280" s="15">
        <v>42372</v>
      </c>
      <c r="Z2280" t="str">
        <f t="shared" si="394"/>
        <v>November</v>
      </c>
      <c r="AA2280" t="str">
        <f t="shared" si="395"/>
        <v>January</v>
      </c>
    </row>
    <row r="2281" spans="1:27" ht="45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14" t="s">
        <v>8219</v>
      </c>
      <c r="G2281" t="s">
        <v>8224</v>
      </c>
      <c r="H2281" t="s">
        <v>8246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385"/>
        <v>153.80000000000001</v>
      </c>
      <c r="P2281" s="6">
        <f t="shared" si="386"/>
        <v>48.0625</v>
      </c>
      <c r="Q2281" t="str">
        <f t="shared" si="387"/>
        <v>games</v>
      </c>
      <c r="R2281" t="str">
        <f t="shared" si="388"/>
        <v>tabletop games</v>
      </c>
      <c r="S2281" s="28">
        <f t="shared" si="389"/>
        <v>42020.598368055558</v>
      </c>
      <c r="T2281" s="28">
        <f t="shared" si="390"/>
        <v>42038.958333333336</v>
      </c>
      <c r="U2281">
        <f t="shared" si="391"/>
        <v>2015</v>
      </c>
      <c r="V2281" s="15">
        <f t="shared" si="392"/>
        <v>42020</v>
      </c>
      <c r="W2281" s="15">
        <f t="shared" si="393"/>
        <v>42038</v>
      </c>
      <c r="X2281" s="15">
        <v>42020</v>
      </c>
      <c r="Y2281" s="15">
        <v>42038</v>
      </c>
      <c r="Z2281" t="str">
        <f t="shared" si="394"/>
        <v>January</v>
      </c>
      <c r="AA2281" t="str">
        <f t="shared" si="395"/>
        <v>February</v>
      </c>
    </row>
    <row r="2282" spans="1:27" ht="45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14" t="s">
        <v>8219</v>
      </c>
      <c r="G2282" t="s">
        <v>8224</v>
      </c>
      <c r="H2282" t="s">
        <v>8246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385"/>
        <v>403.57653061224488</v>
      </c>
      <c r="P2282" s="6">
        <f t="shared" si="386"/>
        <v>82.396874999999994</v>
      </c>
      <c r="Q2282" t="str">
        <f t="shared" si="387"/>
        <v>games</v>
      </c>
      <c r="R2282" t="str">
        <f t="shared" si="388"/>
        <v>tabletop games</v>
      </c>
      <c r="S2282" s="28">
        <f t="shared" si="389"/>
        <v>42234.416562499995</v>
      </c>
      <c r="T2282" s="28">
        <f t="shared" si="390"/>
        <v>42264.416562499995</v>
      </c>
      <c r="U2282">
        <f t="shared" si="391"/>
        <v>2015</v>
      </c>
      <c r="V2282" s="15">
        <f t="shared" si="392"/>
        <v>42234</v>
      </c>
      <c r="W2282" s="15">
        <f t="shared" si="393"/>
        <v>42264</v>
      </c>
      <c r="X2282" s="15">
        <v>42234</v>
      </c>
      <c r="Y2282" s="15">
        <v>42264</v>
      </c>
      <c r="Z2282" t="str">
        <f t="shared" si="394"/>
        <v>August</v>
      </c>
      <c r="AA2282" t="str">
        <f t="shared" si="395"/>
        <v>September</v>
      </c>
    </row>
    <row r="2283" spans="1:27" ht="45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14" t="s">
        <v>8219</v>
      </c>
      <c r="G2283" t="s">
        <v>8224</v>
      </c>
      <c r="H2283" t="s">
        <v>8246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385"/>
        <v>185</v>
      </c>
      <c r="P2283" s="6">
        <f t="shared" si="386"/>
        <v>50.454545454545453</v>
      </c>
      <c r="Q2283" t="str">
        <f t="shared" si="387"/>
        <v>music</v>
      </c>
      <c r="R2283" t="str">
        <f t="shared" si="388"/>
        <v>rock</v>
      </c>
      <c r="S2283" s="28">
        <f t="shared" si="389"/>
        <v>40687.077511574069</v>
      </c>
      <c r="T2283" s="28">
        <f t="shared" si="390"/>
        <v>40749.076388888883</v>
      </c>
      <c r="U2283">
        <f t="shared" si="391"/>
        <v>2011</v>
      </c>
      <c r="V2283" s="15">
        <f t="shared" si="392"/>
        <v>40687</v>
      </c>
      <c r="W2283" s="15">
        <f t="shared" si="393"/>
        <v>40749</v>
      </c>
      <c r="X2283" s="15">
        <v>40687</v>
      </c>
      <c r="Y2283" s="15">
        <v>40749</v>
      </c>
      <c r="Z2283" t="str">
        <f t="shared" si="394"/>
        <v>May</v>
      </c>
      <c r="AA2283" t="str">
        <f t="shared" si="395"/>
        <v>July</v>
      </c>
    </row>
    <row r="2284" spans="1:27" ht="30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14" t="s">
        <v>8219</v>
      </c>
      <c r="G2284" t="s">
        <v>8224</v>
      </c>
      <c r="H2284" t="s">
        <v>8246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385"/>
        <v>185.33333333333331</v>
      </c>
      <c r="P2284" s="6">
        <f t="shared" si="386"/>
        <v>115.83333333333333</v>
      </c>
      <c r="Q2284" t="str">
        <f t="shared" si="387"/>
        <v>music</v>
      </c>
      <c r="R2284" t="str">
        <f t="shared" si="388"/>
        <v>rock</v>
      </c>
      <c r="S2284" s="28">
        <f t="shared" si="389"/>
        <v>42322.966273148144</v>
      </c>
      <c r="T2284" s="28">
        <f t="shared" si="390"/>
        <v>42382.966273148144</v>
      </c>
      <c r="U2284">
        <f t="shared" si="391"/>
        <v>2015</v>
      </c>
      <c r="V2284" s="15">
        <f t="shared" si="392"/>
        <v>42322</v>
      </c>
      <c r="W2284" s="15">
        <f t="shared" si="393"/>
        <v>42382</v>
      </c>
      <c r="X2284" s="15">
        <v>42322</v>
      </c>
      <c r="Y2284" s="15">
        <v>42382</v>
      </c>
      <c r="Z2284" t="str">
        <f t="shared" si="394"/>
        <v>November</v>
      </c>
      <c r="AA2284" t="str">
        <f t="shared" si="395"/>
        <v>January</v>
      </c>
    </row>
    <row r="2285" spans="1:27" ht="45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14" t="s">
        <v>8219</v>
      </c>
      <c r="G2285" t="s">
        <v>8224</v>
      </c>
      <c r="H2285" t="s">
        <v>8246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385"/>
        <v>100.85533333333332</v>
      </c>
      <c r="P2285" s="6">
        <f t="shared" si="386"/>
        <v>63.03458333333333</v>
      </c>
      <c r="Q2285" t="str">
        <f t="shared" si="387"/>
        <v>music</v>
      </c>
      <c r="R2285" t="str">
        <f t="shared" si="388"/>
        <v>rock</v>
      </c>
      <c r="S2285" s="28">
        <f t="shared" si="389"/>
        <v>40977.916712962957</v>
      </c>
      <c r="T2285" s="28">
        <f t="shared" si="390"/>
        <v>41037.875046296293</v>
      </c>
      <c r="U2285">
        <f t="shared" si="391"/>
        <v>2012</v>
      </c>
      <c r="V2285" s="15">
        <f t="shared" si="392"/>
        <v>40977</v>
      </c>
      <c r="W2285" s="15">
        <f t="shared" si="393"/>
        <v>41037</v>
      </c>
      <c r="X2285" s="15">
        <v>40977</v>
      </c>
      <c r="Y2285" s="15">
        <v>41037</v>
      </c>
      <c r="Z2285" t="str">
        <f t="shared" si="394"/>
        <v>March</v>
      </c>
      <c r="AA2285" t="str">
        <f t="shared" si="395"/>
        <v>May</v>
      </c>
    </row>
    <row r="2286" spans="1:27" ht="30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14" t="s">
        <v>8219</v>
      </c>
      <c r="G2286" t="s">
        <v>8224</v>
      </c>
      <c r="H2286" t="s">
        <v>8246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385"/>
        <v>106.22116666666668</v>
      </c>
      <c r="P2286" s="6">
        <f t="shared" si="386"/>
        <v>108.02152542372882</v>
      </c>
      <c r="Q2286" t="str">
        <f t="shared" si="387"/>
        <v>music</v>
      </c>
      <c r="R2286" t="str">
        <f t="shared" si="388"/>
        <v>rock</v>
      </c>
      <c r="S2286" s="28">
        <f t="shared" si="389"/>
        <v>40585.588483796295</v>
      </c>
      <c r="T2286" s="28">
        <f t="shared" si="390"/>
        <v>40613.958333333328</v>
      </c>
      <c r="U2286">
        <f t="shared" si="391"/>
        <v>2011</v>
      </c>
      <c r="V2286" s="15">
        <f t="shared" si="392"/>
        <v>40585</v>
      </c>
      <c r="W2286" s="15">
        <f t="shared" si="393"/>
        <v>40613</v>
      </c>
      <c r="X2286" s="15">
        <v>40585</v>
      </c>
      <c r="Y2286" s="15">
        <v>40613</v>
      </c>
      <c r="Z2286" t="str">
        <f t="shared" si="394"/>
        <v>February</v>
      </c>
      <c r="AA2286" t="str">
        <f t="shared" si="395"/>
        <v>March</v>
      </c>
    </row>
    <row r="2287" spans="1:27" ht="45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14" t="s">
        <v>8219</v>
      </c>
      <c r="G2287" t="s">
        <v>8224</v>
      </c>
      <c r="H2287" t="s">
        <v>8246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385"/>
        <v>121.36666666666667</v>
      </c>
      <c r="P2287" s="6">
        <f t="shared" si="386"/>
        <v>46.088607594936711</v>
      </c>
      <c r="Q2287" t="str">
        <f t="shared" si="387"/>
        <v>music</v>
      </c>
      <c r="R2287" t="str">
        <f t="shared" si="388"/>
        <v>rock</v>
      </c>
      <c r="S2287" s="28">
        <f t="shared" si="389"/>
        <v>41058.977349537039</v>
      </c>
      <c r="T2287" s="28">
        <f t="shared" si="390"/>
        <v>41088.977349537039</v>
      </c>
      <c r="U2287">
        <f t="shared" si="391"/>
        <v>2012</v>
      </c>
      <c r="V2287" s="15">
        <f t="shared" si="392"/>
        <v>41058</v>
      </c>
      <c r="W2287" s="15">
        <f t="shared" si="393"/>
        <v>41088</v>
      </c>
      <c r="X2287" s="15">
        <v>41058</v>
      </c>
      <c r="Y2287" s="15">
        <v>41088</v>
      </c>
      <c r="Z2287" t="str">
        <f t="shared" si="394"/>
        <v>May</v>
      </c>
      <c r="AA2287" t="str">
        <f t="shared" si="395"/>
        <v>June</v>
      </c>
    </row>
    <row r="2288" spans="1:27" ht="45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14" t="s">
        <v>8219</v>
      </c>
      <c r="G2288" t="s">
        <v>8224</v>
      </c>
      <c r="H2288" t="s">
        <v>8246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385"/>
        <v>100.06666666666666</v>
      </c>
      <c r="P2288" s="6">
        <f t="shared" si="386"/>
        <v>107.21428571428571</v>
      </c>
      <c r="Q2288" t="str">
        <f t="shared" si="387"/>
        <v>music</v>
      </c>
      <c r="R2288" t="str">
        <f t="shared" si="388"/>
        <v>rock</v>
      </c>
      <c r="S2288" s="28">
        <f t="shared" si="389"/>
        <v>41494.755254629628</v>
      </c>
      <c r="T2288" s="28">
        <f t="shared" si="390"/>
        <v>41522.957638888889</v>
      </c>
      <c r="U2288">
        <f t="shared" si="391"/>
        <v>2013</v>
      </c>
      <c r="V2288" s="15">
        <f t="shared" si="392"/>
        <v>41494</v>
      </c>
      <c r="W2288" s="15">
        <f t="shared" si="393"/>
        <v>41522</v>
      </c>
      <c r="X2288" s="15">
        <v>41494</v>
      </c>
      <c r="Y2288" s="15">
        <v>41522</v>
      </c>
      <c r="Z2288" t="str">
        <f t="shared" si="394"/>
        <v>August</v>
      </c>
      <c r="AA2288" t="str">
        <f t="shared" si="395"/>
        <v>September</v>
      </c>
    </row>
    <row r="2289" spans="1:27" ht="45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14" t="s">
        <v>8219</v>
      </c>
      <c r="G2289" t="s">
        <v>8224</v>
      </c>
      <c r="H2289" t="s">
        <v>8246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385"/>
        <v>119.97755555555555</v>
      </c>
      <c r="P2289" s="6">
        <f t="shared" si="386"/>
        <v>50.9338679245283</v>
      </c>
      <c r="Q2289" t="str">
        <f t="shared" si="387"/>
        <v>music</v>
      </c>
      <c r="R2289" t="str">
        <f t="shared" si="388"/>
        <v>rock</v>
      </c>
      <c r="S2289" s="28">
        <f t="shared" si="389"/>
        <v>41792.459027777775</v>
      </c>
      <c r="T2289" s="28">
        <f t="shared" si="390"/>
        <v>41813.459027777775</v>
      </c>
      <c r="U2289">
        <f t="shared" si="391"/>
        <v>2014</v>
      </c>
      <c r="V2289" s="15">
        <f t="shared" si="392"/>
        <v>41792</v>
      </c>
      <c r="W2289" s="15">
        <f t="shared" si="393"/>
        <v>41813</v>
      </c>
      <c r="X2289" s="15">
        <v>41792</v>
      </c>
      <c r="Y2289" s="15">
        <v>41813</v>
      </c>
      <c r="Z2289" t="str">
        <f t="shared" si="394"/>
        <v>June</v>
      </c>
      <c r="AA2289" t="str">
        <f t="shared" si="395"/>
        <v>June</v>
      </c>
    </row>
    <row r="2290" spans="1:27" ht="45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14" t="s">
        <v>8219</v>
      </c>
      <c r="G2290" t="s">
        <v>8224</v>
      </c>
      <c r="H2290" t="s">
        <v>8246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385"/>
        <v>100.1</v>
      </c>
      <c r="P2290" s="6">
        <f t="shared" si="386"/>
        <v>40.04</v>
      </c>
      <c r="Q2290" t="str">
        <f t="shared" si="387"/>
        <v>music</v>
      </c>
      <c r="R2290" t="str">
        <f t="shared" si="388"/>
        <v>rock</v>
      </c>
      <c r="S2290" s="28">
        <f t="shared" si="389"/>
        <v>41067.619085648148</v>
      </c>
      <c r="T2290" s="28">
        <f t="shared" si="390"/>
        <v>41086.541666666664</v>
      </c>
      <c r="U2290">
        <f t="shared" si="391"/>
        <v>2012</v>
      </c>
      <c r="V2290" s="15">
        <f t="shared" si="392"/>
        <v>41067</v>
      </c>
      <c r="W2290" s="15">
        <f t="shared" si="393"/>
        <v>41086</v>
      </c>
      <c r="X2290" s="15">
        <v>41067</v>
      </c>
      <c r="Y2290" s="15">
        <v>41086</v>
      </c>
      <c r="Z2290" t="str">
        <f t="shared" si="394"/>
        <v>June</v>
      </c>
      <c r="AA2290" t="str">
        <f t="shared" si="395"/>
        <v>June</v>
      </c>
    </row>
    <row r="2291" spans="1:27" ht="45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14" t="s">
        <v>8219</v>
      </c>
      <c r="G2291" t="s">
        <v>8224</v>
      </c>
      <c r="H2291" t="s">
        <v>8246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385"/>
        <v>107.4</v>
      </c>
      <c r="P2291" s="6">
        <f t="shared" si="386"/>
        <v>64.44</v>
      </c>
      <c r="Q2291" t="str">
        <f t="shared" si="387"/>
        <v>music</v>
      </c>
      <c r="R2291" t="str">
        <f t="shared" si="388"/>
        <v>rock</v>
      </c>
      <c r="S2291" s="28">
        <f t="shared" si="389"/>
        <v>41571.790046296293</v>
      </c>
      <c r="T2291" s="28">
        <f t="shared" si="390"/>
        <v>41614.765277777777</v>
      </c>
      <c r="U2291">
        <f t="shared" si="391"/>
        <v>2013</v>
      </c>
      <c r="V2291" s="15">
        <f t="shared" si="392"/>
        <v>41571</v>
      </c>
      <c r="W2291" s="15">
        <f t="shared" si="393"/>
        <v>41614</v>
      </c>
      <c r="X2291" s="15">
        <v>41571</v>
      </c>
      <c r="Y2291" s="15">
        <v>41614</v>
      </c>
      <c r="Z2291" t="str">
        <f t="shared" si="394"/>
        <v>October</v>
      </c>
      <c r="AA2291" t="str">
        <f t="shared" si="395"/>
        <v>December</v>
      </c>
    </row>
    <row r="2292" spans="1:27" ht="45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14" t="s">
        <v>8219</v>
      </c>
      <c r="G2292" t="s">
        <v>8224</v>
      </c>
      <c r="H2292" t="s">
        <v>8246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385"/>
        <v>104.06666666666666</v>
      </c>
      <c r="P2292" s="6">
        <f t="shared" si="386"/>
        <v>53.827586206896555</v>
      </c>
      <c r="Q2292" t="str">
        <f t="shared" si="387"/>
        <v>music</v>
      </c>
      <c r="R2292" t="str">
        <f t="shared" si="388"/>
        <v>rock</v>
      </c>
      <c r="S2292" s="28">
        <f t="shared" si="389"/>
        <v>40070.045486111107</v>
      </c>
      <c r="T2292" s="28">
        <f t="shared" si="390"/>
        <v>40148.5</v>
      </c>
      <c r="U2292">
        <f t="shared" si="391"/>
        <v>2009</v>
      </c>
      <c r="V2292" s="15">
        <f t="shared" si="392"/>
        <v>40070</v>
      </c>
      <c r="W2292" s="15">
        <f t="shared" si="393"/>
        <v>40148</v>
      </c>
      <c r="X2292" s="15">
        <v>40070</v>
      </c>
      <c r="Y2292" s="15">
        <v>40148</v>
      </c>
      <c r="Z2292" t="str">
        <f t="shared" si="394"/>
        <v>September</v>
      </c>
      <c r="AA2292" t="str">
        <f t="shared" si="395"/>
        <v>December</v>
      </c>
    </row>
    <row r="2293" spans="1:27" ht="45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14" t="s">
        <v>8219</v>
      </c>
      <c r="G2293" t="s">
        <v>8224</v>
      </c>
      <c r="H2293" t="s">
        <v>8246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385"/>
        <v>172.8</v>
      </c>
      <c r="P2293" s="6">
        <f t="shared" si="386"/>
        <v>100.46511627906976</v>
      </c>
      <c r="Q2293" t="str">
        <f t="shared" si="387"/>
        <v>music</v>
      </c>
      <c r="R2293" t="str">
        <f t="shared" si="388"/>
        <v>rock</v>
      </c>
      <c r="S2293" s="28">
        <f t="shared" si="389"/>
        <v>40987.768726851849</v>
      </c>
      <c r="T2293" s="28">
        <f t="shared" si="390"/>
        <v>41021.958333333328</v>
      </c>
      <c r="U2293">
        <f t="shared" si="391"/>
        <v>2012</v>
      </c>
      <c r="V2293" s="15">
        <f t="shared" si="392"/>
        <v>40987</v>
      </c>
      <c r="W2293" s="15">
        <f t="shared" si="393"/>
        <v>41021</v>
      </c>
      <c r="X2293" s="15">
        <v>40987</v>
      </c>
      <c r="Y2293" s="15">
        <v>41021</v>
      </c>
      <c r="Z2293" t="str">
        <f t="shared" si="394"/>
        <v>March</v>
      </c>
      <c r="AA2293" t="str">
        <f t="shared" si="395"/>
        <v>April</v>
      </c>
    </row>
    <row r="2294" spans="1:27" ht="45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14" t="s">
        <v>8219</v>
      </c>
      <c r="G2294" t="s">
        <v>8224</v>
      </c>
      <c r="H2294" t="s">
        <v>8246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385"/>
        <v>107.2505</v>
      </c>
      <c r="P2294" s="6">
        <f t="shared" si="386"/>
        <v>46.630652173913049</v>
      </c>
      <c r="Q2294" t="str">
        <f t="shared" si="387"/>
        <v>music</v>
      </c>
      <c r="R2294" t="str">
        <f t="shared" si="388"/>
        <v>rock</v>
      </c>
      <c r="S2294" s="28">
        <f t="shared" si="389"/>
        <v>40987.489305555551</v>
      </c>
      <c r="T2294" s="28">
        <f t="shared" si="390"/>
        <v>41017.489305555551</v>
      </c>
      <c r="U2294">
        <f t="shared" si="391"/>
        <v>2012</v>
      </c>
      <c r="V2294" s="15">
        <f t="shared" si="392"/>
        <v>40987</v>
      </c>
      <c r="W2294" s="15">
        <f t="shared" si="393"/>
        <v>41017</v>
      </c>
      <c r="X2294" s="15">
        <v>40987</v>
      </c>
      <c r="Y2294" s="15">
        <v>41017</v>
      </c>
      <c r="Z2294" t="str">
        <f t="shared" si="394"/>
        <v>March</v>
      </c>
      <c r="AA2294" t="str">
        <f t="shared" si="395"/>
        <v>April</v>
      </c>
    </row>
    <row r="2295" spans="1:27" ht="30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14" t="s">
        <v>8219</v>
      </c>
      <c r="G2295" t="s">
        <v>8224</v>
      </c>
      <c r="H2295" t="s">
        <v>8246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385"/>
        <v>108.23529411764706</v>
      </c>
      <c r="P2295" s="6">
        <f t="shared" si="386"/>
        <v>34.074074074074076</v>
      </c>
      <c r="Q2295" t="str">
        <f t="shared" si="387"/>
        <v>music</v>
      </c>
      <c r="R2295" t="str">
        <f t="shared" si="388"/>
        <v>rock</v>
      </c>
      <c r="S2295" s="28">
        <f t="shared" si="389"/>
        <v>41151.499988425923</v>
      </c>
      <c r="T2295" s="28">
        <f t="shared" si="390"/>
        <v>41176.957638888889</v>
      </c>
      <c r="U2295">
        <f t="shared" si="391"/>
        <v>2012</v>
      </c>
      <c r="V2295" s="15">
        <f t="shared" si="392"/>
        <v>41151</v>
      </c>
      <c r="W2295" s="15">
        <f t="shared" si="393"/>
        <v>41176</v>
      </c>
      <c r="X2295" s="15">
        <v>41151</v>
      </c>
      <c r="Y2295" s="15">
        <v>41176</v>
      </c>
      <c r="Z2295" t="str">
        <f t="shared" si="394"/>
        <v>August</v>
      </c>
      <c r="AA2295" t="str">
        <f t="shared" si="395"/>
        <v>September</v>
      </c>
    </row>
    <row r="2296" spans="1:27" ht="45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14" t="s">
        <v>8219</v>
      </c>
      <c r="G2296" t="s">
        <v>8224</v>
      </c>
      <c r="H2296" t="s">
        <v>8246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385"/>
        <v>146.08079999999998</v>
      </c>
      <c r="P2296" s="6">
        <f t="shared" si="386"/>
        <v>65.214642857142863</v>
      </c>
      <c r="Q2296" t="str">
        <f t="shared" si="387"/>
        <v>music</v>
      </c>
      <c r="R2296" t="str">
        <f t="shared" si="388"/>
        <v>rock</v>
      </c>
      <c r="S2296" s="28">
        <f t="shared" si="389"/>
        <v>41264.514814814815</v>
      </c>
      <c r="T2296" s="28">
        <f t="shared" si="390"/>
        <v>41294.514814814815</v>
      </c>
      <c r="U2296">
        <f t="shared" si="391"/>
        <v>2012</v>
      </c>
      <c r="V2296" s="15">
        <f t="shared" si="392"/>
        <v>41264</v>
      </c>
      <c r="W2296" s="15">
        <f t="shared" si="393"/>
        <v>41294</v>
      </c>
      <c r="X2296" s="15">
        <v>41264</v>
      </c>
      <c r="Y2296" s="15">
        <v>41294</v>
      </c>
      <c r="Z2296" t="str">
        <f t="shared" si="394"/>
        <v>December</v>
      </c>
      <c r="AA2296" t="str">
        <f t="shared" si="395"/>
        <v>January</v>
      </c>
    </row>
    <row r="2297" spans="1:27" ht="45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14" t="s">
        <v>8219</v>
      </c>
      <c r="G2297" t="s">
        <v>8224</v>
      </c>
      <c r="H2297" t="s">
        <v>8246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385"/>
        <v>125.25</v>
      </c>
      <c r="P2297" s="6">
        <f t="shared" si="386"/>
        <v>44.205882352941174</v>
      </c>
      <c r="Q2297" t="str">
        <f t="shared" si="387"/>
        <v>music</v>
      </c>
      <c r="R2297" t="str">
        <f t="shared" si="388"/>
        <v>rock</v>
      </c>
      <c r="S2297" s="28">
        <f t="shared" si="389"/>
        <v>41270.746018518512</v>
      </c>
      <c r="T2297" s="28">
        <f t="shared" si="390"/>
        <v>41300.746018518512</v>
      </c>
      <c r="U2297">
        <f t="shared" si="391"/>
        <v>2012</v>
      </c>
      <c r="V2297" s="15">
        <f t="shared" si="392"/>
        <v>41270</v>
      </c>
      <c r="W2297" s="15">
        <f t="shared" si="393"/>
        <v>41300</v>
      </c>
      <c r="X2297" s="15">
        <v>41270</v>
      </c>
      <c r="Y2297" s="15">
        <v>41300</v>
      </c>
      <c r="Z2297" t="str">
        <f t="shared" si="394"/>
        <v>December</v>
      </c>
      <c r="AA2297" t="str">
        <f t="shared" si="395"/>
        <v>January</v>
      </c>
    </row>
    <row r="2298" spans="1:27" ht="45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14" t="s">
        <v>8219</v>
      </c>
      <c r="G2298" t="s">
        <v>8224</v>
      </c>
      <c r="H2298" t="s">
        <v>8246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385"/>
        <v>149.07142857142856</v>
      </c>
      <c r="P2298" s="6">
        <f t="shared" si="386"/>
        <v>71.965517241379317</v>
      </c>
      <c r="Q2298" t="str">
        <f t="shared" si="387"/>
        <v>music</v>
      </c>
      <c r="R2298" t="str">
        <f t="shared" si="388"/>
        <v>rock</v>
      </c>
      <c r="S2298" s="28">
        <f t="shared" si="389"/>
        <v>40927.52344907407</v>
      </c>
      <c r="T2298" s="28">
        <f t="shared" si="390"/>
        <v>40962.52344907407</v>
      </c>
      <c r="U2298">
        <f t="shared" si="391"/>
        <v>2012</v>
      </c>
      <c r="V2298" s="15">
        <f t="shared" si="392"/>
        <v>40927</v>
      </c>
      <c r="W2298" s="15">
        <f t="shared" si="393"/>
        <v>40962</v>
      </c>
      <c r="X2298" s="15">
        <v>40927</v>
      </c>
      <c r="Y2298" s="15">
        <v>40962</v>
      </c>
      <c r="Z2298" t="str">
        <f t="shared" si="394"/>
        <v>January</v>
      </c>
      <c r="AA2298" t="str">
        <f t="shared" si="395"/>
        <v>February</v>
      </c>
    </row>
    <row r="2299" spans="1:27" ht="30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14" t="s">
        <v>8219</v>
      </c>
      <c r="G2299" t="s">
        <v>8224</v>
      </c>
      <c r="H2299" t="s">
        <v>8246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385"/>
        <v>100.6</v>
      </c>
      <c r="P2299" s="6">
        <f t="shared" si="386"/>
        <v>52.94736842105263</v>
      </c>
      <c r="Q2299" t="str">
        <f t="shared" si="387"/>
        <v>music</v>
      </c>
      <c r="R2299" t="str">
        <f t="shared" si="388"/>
        <v>rock</v>
      </c>
      <c r="S2299" s="28">
        <f t="shared" si="389"/>
        <v>40947.83390046296</v>
      </c>
      <c r="T2299" s="28">
        <f t="shared" si="390"/>
        <v>40981.957638888889</v>
      </c>
      <c r="U2299">
        <f t="shared" si="391"/>
        <v>2012</v>
      </c>
      <c r="V2299" s="15">
        <f t="shared" si="392"/>
        <v>40947</v>
      </c>
      <c r="W2299" s="15">
        <f t="shared" si="393"/>
        <v>40981</v>
      </c>
      <c r="X2299" s="15">
        <v>40947</v>
      </c>
      <c r="Y2299" s="15">
        <v>40981</v>
      </c>
      <c r="Z2299" t="str">
        <f t="shared" si="394"/>
        <v>February</v>
      </c>
      <c r="AA2299" t="str">
        <f t="shared" si="395"/>
        <v>March</v>
      </c>
    </row>
    <row r="2300" spans="1:27" ht="45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14" t="s">
        <v>8219</v>
      </c>
      <c r="G2300" t="s">
        <v>8224</v>
      </c>
      <c r="H2300" t="s">
        <v>8246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385"/>
        <v>105.07333333333332</v>
      </c>
      <c r="P2300" s="6">
        <f t="shared" si="386"/>
        <v>109.45138888888889</v>
      </c>
      <c r="Q2300" t="str">
        <f t="shared" si="387"/>
        <v>music</v>
      </c>
      <c r="R2300" t="str">
        <f t="shared" si="388"/>
        <v>rock</v>
      </c>
      <c r="S2300" s="28">
        <f t="shared" si="389"/>
        <v>41694.632326388884</v>
      </c>
      <c r="T2300" s="28">
        <f t="shared" si="390"/>
        <v>41724.59065972222</v>
      </c>
      <c r="U2300">
        <f t="shared" si="391"/>
        <v>2014</v>
      </c>
      <c r="V2300" s="15">
        <f t="shared" si="392"/>
        <v>41694</v>
      </c>
      <c r="W2300" s="15">
        <f t="shared" si="393"/>
        <v>41724</v>
      </c>
      <c r="X2300" s="15">
        <v>41694</v>
      </c>
      <c r="Y2300" s="15">
        <v>41724</v>
      </c>
      <c r="Z2300" t="str">
        <f t="shared" si="394"/>
        <v>February</v>
      </c>
      <c r="AA2300" t="str">
        <f t="shared" si="395"/>
        <v>March</v>
      </c>
    </row>
    <row r="2301" spans="1:27" ht="45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14" t="s">
        <v>8219</v>
      </c>
      <c r="G2301" t="s">
        <v>8224</v>
      </c>
      <c r="H2301" t="s">
        <v>8246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385"/>
        <v>350.16666666666663</v>
      </c>
      <c r="P2301" s="6">
        <f t="shared" si="386"/>
        <v>75.035714285714292</v>
      </c>
      <c r="Q2301" t="str">
        <f t="shared" si="387"/>
        <v>music</v>
      </c>
      <c r="R2301" t="str">
        <f t="shared" si="388"/>
        <v>rock</v>
      </c>
      <c r="S2301" s="28">
        <f t="shared" si="389"/>
        <v>40564.824178240735</v>
      </c>
      <c r="T2301" s="28">
        <f t="shared" si="390"/>
        <v>40579.824178240735</v>
      </c>
      <c r="U2301">
        <f t="shared" si="391"/>
        <v>2011</v>
      </c>
      <c r="V2301" s="15">
        <f t="shared" si="392"/>
        <v>40564</v>
      </c>
      <c r="W2301" s="15">
        <f t="shared" si="393"/>
        <v>40579</v>
      </c>
      <c r="X2301" s="15">
        <v>40564</v>
      </c>
      <c r="Y2301" s="15">
        <v>40579</v>
      </c>
      <c r="Z2301" t="str">
        <f t="shared" si="394"/>
        <v>January</v>
      </c>
      <c r="AA2301" t="str">
        <f t="shared" si="395"/>
        <v>February</v>
      </c>
    </row>
    <row r="2302" spans="1:27" ht="45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14" t="s">
        <v>8219</v>
      </c>
      <c r="G2302" t="s">
        <v>8224</v>
      </c>
      <c r="H2302" t="s">
        <v>8246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385"/>
        <v>101.25</v>
      </c>
      <c r="P2302" s="6">
        <f t="shared" si="386"/>
        <v>115.71428571428571</v>
      </c>
      <c r="Q2302" t="str">
        <f t="shared" si="387"/>
        <v>music</v>
      </c>
      <c r="R2302" t="str">
        <f t="shared" si="388"/>
        <v>rock</v>
      </c>
      <c r="S2302" s="28">
        <f t="shared" si="389"/>
        <v>41074.518703703703</v>
      </c>
      <c r="T2302" s="28">
        <f t="shared" si="390"/>
        <v>41088.518703703703</v>
      </c>
      <c r="U2302">
        <f t="shared" si="391"/>
        <v>2012</v>
      </c>
      <c r="V2302" s="15">
        <f t="shared" si="392"/>
        <v>41074</v>
      </c>
      <c r="W2302" s="15">
        <f t="shared" si="393"/>
        <v>41088</v>
      </c>
      <c r="X2302" s="15">
        <v>41074</v>
      </c>
      <c r="Y2302" s="15">
        <v>41088</v>
      </c>
      <c r="Z2302" t="str">
        <f t="shared" si="394"/>
        <v>June</v>
      </c>
      <c r="AA2302" t="str">
        <f t="shared" si="395"/>
        <v>June</v>
      </c>
    </row>
    <row r="2303" spans="1:27" ht="30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14" t="s">
        <v>8219</v>
      </c>
      <c r="G2303" t="s">
        <v>8224</v>
      </c>
      <c r="H2303" t="s">
        <v>8246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385"/>
        <v>133.6044</v>
      </c>
      <c r="P2303" s="6">
        <f t="shared" si="386"/>
        <v>31.659810426540286</v>
      </c>
      <c r="Q2303" t="str">
        <f t="shared" si="387"/>
        <v>music</v>
      </c>
      <c r="R2303" t="str">
        <f t="shared" si="388"/>
        <v>indie rock</v>
      </c>
      <c r="S2303" s="28">
        <f t="shared" si="389"/>
        <v>41415.938611111109</v>
      </c>
      <c r="T2303" s="28">
        <f t="shared" si="390"/>
        <v>41445.938611111109</v>
      </c>
      <c r="U2303">
        <f t="shared" si="391"/>
        <v>2013</v>
      </c>
      <c r="V2303" s="15">
        <f t="shared" si="392"/>
        <v>41415</v>
      </c>
      <c r="W2303" s="15">
        <f t="shared" si="393"/>
        <v>41445</v>
      </c>
      <c r="X2303" s="15">
        <v>41415</v>
      </c>
      <c r="Y2303" s="15">
        <v>41445</v>
      </c>
      <c r="Z2303" t="str">
        <f t="shared" si="394"/>
        <v>May</v>
      </c>
      <c r="AA2303" t="str">
        <f t="shared" si="395"/>
        <v>June</v>
      </c>
    </row>
    <row r="2304" spans="1:27" ht="45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14" t="s">
        <v>8219</v>
      </c>
      <c r="G2304" t="s">
        <v>8224</v>
      </c>
      <c r="H2304" t="s">
        <v>8246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385"/>
        <v>170.65217391304347</v>
      </c>
      <c r="P2304" s="6">
        <f t="shared" si="386"/>
        <v>46.176470588235297</v>
      </c>
      <c r="Q2304" t="str">
        <f t="shared" si="387"/>
        <v>music</v>
      </c>
      <c r="R2304" t="str">
        <f t="shared" si="388"/>
        <v>indie rock</v>
      </c>
      <c r="S2304" s="28">
        <f t="shared" si="389"/>
        <v>41605.660115740735</v>
      </c>
      <c r="T2304" s="28">
        <f t="shared" si="390"/>
        <v>41639.083333333328</v>
      </c>
      <c r="U2304">
        <f t="shared" si="391"/>
        <v>2013</v>
      </c>
      <c r="V2304" s="15">
        <f t="shared" si="392"/>
        <v>41605</v>
      </c>
      <c r="W2304" s="15">
        <f t="shared" si="393"/>
        <v>41639</v>
      </c>
      <c r="X2304" s="15">
        <v>41605</v>
      </c>
      <c r="Y2304" s="15">
        <v>41639</v>
      </c>
      <c r="Z2304" t="str">
        <f t="shared" si="394"/>
        <v>November</v>
      </c>
      <c r="AA2304" t="str">
        <f t="shared" si="395"/>
        <v>December</v>
      </c>
    </row>
    <row r="2305" spans="1:27" ht="45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14" t="s">
        <v>8219</v>
      </c>
      <c r="G2305" t="s">
        <v>8224</v>
      </c>
      <c r="H2305" t="s">
        <v>8246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385"/>
        <v>109.35829457364341</v>
      </c>
      <c r="P2305" s="6">
        <f t="shared" si="386"/>
        <v>68.481650485436887</v>
      </c>
      <c r="Q2305" t="str">
        <f t="shared" si="387"/>
        <v>music</v>
      </c>
      <c r="R2305" t="str">
        <f t="shared" si="388"/>
        <v>indie rock</v>
      </c>
      <c r="S2305" s="28">
        <f t="shared" si="389"/>
        <v>40849.902731481481</v>
      </c>
      <c r="T2305" s="28">
        <f t="shared" si="390"/>
        <v>40889.944398148145</v>
      </c>
      <c r="U2305">
        <f t="shared" si="391"/>
        <v>2011</v>
      </c>
      <c r="V2305" s="15">
        <f t="shared" si="392"/>
        <v>40849</v>
      </c>
      <c r="W2305" s="15">
        <f t="shared" si="393"/>
        <v>40889</v>
      </c>
      <c r="X2305" s="15">
        <v>40849</v>
      </c>
      <c r="Y2305" s="15">
        <v>40889</v>
      </c>
      <c r="Z2305" t="str">
        <f t="shared" si="394"/>
        <v>November</v>
      </c>
      <c r="AA2305" t="str">
        <f t="shared" si="395"/>
        <v>December</v>
      </c>
    </row>
    <row r="2306" spans="1:27" ht="45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14" t="s">
        <v>8219</v>
      </c>
      <c r="G2306" t="s">
        <v>8224</v>
      </c>
      <c r="H2306" t="s">
        <v>8246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ref="O2306:O2369" si="396">SUM(E2306/D2306)*100</f>
        <v>100.70033333333335</v>
      </c>
      <c r="P2306" s="6">
        <f t="shared" ref="P2306:P2369" si="397">SUM(E2306/L2306)</f>
        <v>53.469203539823013</v>
      </c>
      <c r="Q2306" t="str">
        <f t="shared" si="387"/>
        <v>music</v>
      </c>
      <c r="R2306" t="str">
        <f t="shared" si="388"/>
        <v>indie rock</v>
      </c>
      <c r="S2306" s="28">
        <f t="shared" si="389"/>
        <v>40502.607534722221</v>
      </c>
      <c r="T2306" s="28">
        <f t="shared" si="390"/>
        <v>40543.999305555553</v>
      </c>
      <c r="U2306">
        <f t="shared" si="391"/>
        <v>2010</v>
      </c>
      <c r="V2306" s="15">
        <f t="shared" si="392"/>
        <v>40502</v>
      </c>
      <c r="W2306" s="15">
        <f t="shared" si="393"/>
        <v>40543</v>
      </c>
      <c r="X2306" s="15">
        <v>40502</v>
      </c>
      <c r="Y2306" s="15">
        <v>40543</v>
      </c>
      <c r="Z2306" t="str">
        <f t="shared" si="394"/>
        <v>November</v>
      </c>
      <c r="AA2306" t="str">
        <f t="shared" si="395"/>
        <v>December</v>
      </c>
    </row>
    <row r="2307" spans="1:27" ht="45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14" t="s">
        <v>8219</v>
      </c>
      <c r="G2307" t="s">
        <v>8224</v>
      </c>
      <c r="H2307" t="s">
        <v>8246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si="396"/>
        <v>101.22777777777779</v>
      </c>
      <c r="P2307" s="6">
        <f t="shared" si="397"/>
        <v>109.10778443113773</v>
      </c>
      <c r="Q2307" t="str">
        <f t="shared" ref="Q2307:Q2370" si="398">LEFT(N2307,FIND("/", N2307) - 1)</f>
        <v>music</v>
      </c>
      <c r="R2307" t="str">
        <f t="shared" ref="R2307:R2370" si="399">RIGHT(N2307,LEN(N2307) - FIND("/",N2307))</f>
        <v>indie rock</v>
      </c>
      <c r="S2307" s="28">
        <f t="shared" ref="S2307:S2370" si="400">(J2307/86400)+25569+(-5/24)</f>
        <v>41834.486944444441</v>
      </c>
      <c r="T2307" s="28">
        <f t="shared" ref="T2307:T2370" si="401">(I2307/86400)+25569+(-5/24)</f>
        <v>41859.541666666664</v>
      </c>
      <c r="U2307">
        <f t="shared" ref="U2307:U2370" si="402">YEAR(S2307)</f>
        <v>2014</v>
      </c>
      <c r="V2307" s="15">
        <f t="shared" ref="V2307:V2370" si="403">INT(S2307)</f>
        <v>41834</v>
      </c>
      <c r="W2307" s="15">
        <f t="shared" ref="W2307:W2370" si="404">INT(T2307)</f>
        <v>41859</v>
      </c>
      <c r="X2307" s="15">
        <v>41834</v>
      </c>
      <c r="Y2307" s="15">
        <v>41859</v>
      </c>
      <c r="Z2307" t="str">
        <f t="shared" ref="Z2307:Z2370" si="405">TEXT(V2307, "mmmm")</f>
        <v>July</v>
      </c>
      <c r="AA2307" t="str">
        <f t="shared" ref="AA2307:AA2370" si="406">TEXT(W2307, "mmmm")</f>
        <v>August</v>
      </c>
    </row>
    <row r="2308" spans="1:27" ht="45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14" t="s">
        <v>8219</v>
      </c>
      <c r="G2308" t="s">
        <v>8224</v>
      </c>
      <c r="H2308" t="s">
        <v>8246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396"/>
        <v>106.75857142857143</v>
      </c>
      <c r="P2308" s="6">
        <f t="shared" si="397"/>
        <v>51.185616438356163</v>
      </c>
      <c r="Q2308" t="str">
        <f t="shared" si="398"/>
        <v>music</v>
      </c>
      <c r="R2308" t="str">
        <f t="shared" si="399"/>
        <v>indie rock</v>
      </c>
      <c r="S2308" s="28">
        <f t="shared" si="400"/>
        <v>40947.959826388884</v>
      </c>
      <c r="T2308" s="28">
        <f t="shared" si="401"/>
        <v>40977.959826388884</v>
      </c>
      <c r="U2308">
        <f t="shared" si="402"/>
        <v>2012</v>
      </c>
      <c r="V2308" s="15">
        <f t="shared" si="403"/>
        <v>40947</v>
      </c>
      <c r="W2308" s="15">
        <f t="shared" si="404"/>
        <v>40977</v>
      </c>
      <c r="X2308" s="15">
        <v>40947</v>
      </c>
      <c r="Y2308" s="15">
        <v>40977</v>
      </c>
      <c r="Z2308" t="str">
        <f t="shared" si="405"/>
        <v>February</v>
      </c>
      <c r="AA2308" t="str">
        <f t="shared" si="406"/>
        <v>March</v>
      </c>
    </row>
    <row r="2309" spans="1:27" ht="45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14" t="s">
        <v>8219</v>
      </c>
      <c r="G2309" t="s">
        <v>8224</v>
      </c>
      <c r="H2309" t="s">
        <v>8246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396"/>
        <v>106.65777537961894</v>
      </c>
      <c r="P2309" s="6">
        <f t="shared" si="397"/>
        <v>27.936800000000002</v>
      </c>
      <c r="Q2309" t="str">
        <f t="shared" si="398"/>
        <v>music</v>
      </c>
      <c r="R2309" t="str">
        <f t="shared" si="399"/>
        <v>indie rock</v>
      </c>
      <c r="S2309" s="28">
        <f t="shared" si="400"/>
        <v>41004.594131944446</v>
      </c>
      <c r="T2309" s="28">
        <f t="shared" si="401"/>
        <v>41034.59407407407</v>
      </c>
      <c r="U2309">
        <f t="shared" si="402"/>
        <v>2012</v>
      </c>
      <c r="V2309" s="15">
        <f t="shared" si="403"/>
        <v>41004</v>
      </c>
      <c r="W2309" s="15">
        <f t="shared" si="404"/>
        <v>41034</v>
      </c>
      <c r="X2309" s="15">
        <v>41004</v>
      </c>
      <c r="Y2309" s="15">
        <v>41034</v>
      </c>
      <c r="Z2309" t="str">
        <f t="shared" si="405"/>
        <v>April</v>
      </c>
      <c r="AA2309" t="str">
        <f t="shared" si="406"/>
        <v>May</v>
      </c>
    </row>
    <row r="2310" spans="1:27" ht="45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14" t="s">
        <v>8219</v>
      </c>
      <c r="G2310" t="s">
        <v>8224</v>
      </c>
      <c r="H2310" t="s">
        <v>8246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396"/>
        <v>101.30622</v>
      </c>
      <c r="P2310" s="6">
        <f t="shared" si="397"/>
        <v>82.496921824104234</v>
      </c>
      <c r="Q2310" t="str">
        <f t="shared" si="398"/>
        <v>music</v>
      </c>
      <c r="R2310" t="str">
        <f t="shared" si="399"/>
        <v>indie rock</v>
      </c>
      <c r="S2310" s="28">
        <f t="shared" si="400"/>
        <v>41851.754583333335</v>
      </c>
      <c r="T2310" s="28">
        <f t="shared" si="401"/>
        <v>41879.833333333328</v>
      </c>
      <c r="U2310">
        <f t="shared" si="402"/>
        <v>2014</v>
      </c>
      <c r="V2310" s="15">
        <f t="shared" si="403"/>
        <v>41851</v>
      </c>
      <c r="W2310" s="15">
        <f t="shared" si="404"/>
        <v>41879</v>
      </c>
      <c r="X2310" s="15">
        <v>41851</v>
      </c>
      <c r="Y2310" s="15">
        <v>41879</v>
      </c>
      <c r="Z2310" t="str">
        <f t="shared" si="405"/>
        <v>July</v>
      </c>
      <c r="AA2310" t="str">
        <f t="shared" si="406"/>
        <v>August</v>
      </c>
    </row>
    <row r="2311" spans="1:27" ht="45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14" t="s">
        <v>8219</v>
      </c>
      <c r="G2311" t="s">
        <v>8224</v>
      </c>
      <c r="H2311" t="s">
        <v>8246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396"/>
        <v>106.67450000000001</v>
      </c>
      <c r="P2311" s="6">
        <f t="shared" si="397"/>
        <v>59.817476635514019</v>
      </c>
      <c r="Q2311" t="str">
        <f t="shared" si="398"/>
        <v>music</v>
      </c>
      <c r="R2311" t="str">
        <f t="shared" si="399"/>
        <v>indie rock</v>
      </c>
      <c r="S2311" s="28">
        <f t="shared" si="400"/>
        <v>41307.779363425921</v>
      </c>
      <c r="T2311" s="28">
        <f t="shared" si="401"/>
        <v>41342.779363425921</v>
      </c>
      <c r="U2311">
        <f t="shared" si="402"/>
        <v>2013</v>
      </c>
      <c r="V2311" s="15">
        <f t="shared" si="403"/>
        <v>41307</v>
      </c>
      <c r="W2311" s="15">
        <f t="shared" si="404"/>
        <v>41342</v>
      </c>
      <c r="X2311" s="15">
        <v>41307</v>
      </c>
      <c r="Y2311" s="15">
        <v>41342</v>
      </c>
      <c r="Z2311" t="str">
        <f t="shared" si="405"/>
        <v>February</v>
      </c>
      <c r="AA2311" t="str">
        <f t="shared" si="406"/>
        <v>March</v>
      </c>
    </row>
    <row r="2312" spans="1:27" ht="45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14" t="s">
        <v>8219</v>
      </c>
      <c r="G2312" t="s">
        <v>8224</v>
      </c>
      <c r="H2312" t="s">
        <v>8246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396"/>
        <v>428.83978378378379</v>
      </c>
      <c r="P2312" s="6">
        <f t="shared" si="397"/>
        <v>64.816470588235291</v>
      </c>
      <c r="Q2312" t="str">
        <f t="shared" si="398"/>
        <v>music</v>
      </c>
      <c r="R2312" t="str">
        <f t="shared" si="399"/>
        <v>indie rock</v>
      </c>
      <c r="S2312" s="28">
        <f t="shared" si="400"/>
        <v>41324.585821759254</v>
      </c>
      <c r="T2312" s="28">
        <f t="shared" si="401"/>
        <v>41354.54415509259</v>
      </c>
      <c r="U2312">
        <f t="shared" si="402"/>
        <v>2013</v>
      </c>
      <c r="V2312" s="15">
        <f t="shared" si="403"/>
        <v>41324</v>
      </c>
      <c r="W2312" s="15">
        <f t="shared" si="404"/>
        <v>41354</v>
      </c>
      <c r="X2312" s="15">
        <v>41324</v>
      </c>
      <c r="Y2312" s="15">
        <v>41354</v>
      </c>
      <c r="Z2312" t="str">
        <f t="shared" si="405"/>
        <v>February</v>
      </c>
      <c r="AA2312" t="str">
        <f t="shared" si="406"/>
        <v>March</v>
      </c>
    </row>
    <row r="2313" spans="1:27" ht="45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14" t="s">
        <v>8219</v>
      </c>
      <c r="G2313" t="s">
        <v>8224</v>
      </c>
      <c r="H2313" t="s">
        <v>8246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396"/>
        <v>104.11111111111111</v>
      </c>
      <c r="P2313" s="6">
        <f t="shared" si="397"/>
        <v>90.09615384615384</v>
      </c>
      <c r="Q2313" t="str">
        <f t="shared" si="398"/>
        <v>music</v>
      </c>
      <c r="R2313" t="str">
        <f t="shared" si="399"/>
        <v>indie rock</v>
      </c>
      <c r="S2313" s="28">
        <f t="shared" si="400"/>
        <v>41735.796168981477</v>
      </c>
      <c r="T2313" s="28">
        <f t="shared" si="401"/>
        <v>41765.796168981477</v>
      </c>
      <c r="U2313">
        <f t="shared" si="402"/>
        <v>2014</v>
      </c>
      <c r="V2313" s="15">
        <f t="shared" si="403"/>
        <v>41735</v>
      </c>
      <c r="W2313" s="15">
        <f t="shared" si="404"/>
        <v>41765</v>
      </c>
      <c r="X2313" s="15">
        <v>41735</v>
      </c>
      <c r="Y2313" s="15">
        <v>41765</v>
      </c>
      <c r="Z2313" t="str">
        <f t="shared" si="405"/>
        <v>April</v>
      </c>
      <c r="AA2313" t="str">
        <f t="shared" si="406"/>
        <v>May</v>
      </c>
    </row>
    <row r="2314" spans="1:27" ht="45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14" t="s">
        <v>8219</v>
      </c>
      <c r="G2314" t="s">
        <v>8224</v>
      </c>
      <c r="H2314" t="s">
        <v>8246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396"/>
        <v>107.86666666666666</v>
      </c>
      <c r="P2314" s="6">
        <f t="shared" si="397"/>
        <v>40.962025316455694</v>
      </c>
      <c r="Q2314" t="str">
        <f t="shared" si="398"/>
        <v>music</v>
      </c>
      <c r="R2314" t="str">
        <f t="shared" si="399"/>
        <v>indie rock</v>
      </c>
      <c r="S2314" s="28">
        <f t="shared" si="400"/>
        <v>41716.424513888887</v>
      </c>
      <c r="T2314" s="28">
        <f t="shared" si="401"/>
        <v>41747.75</v>
      </c>
      <c r="U2314">
        <f t="shared" si="402"/>
        <v>2014</v>
      </c>
      <c r="V2314" s="15">
        <f t="shared" si="403"/>
        <v>41716</v>
      </c>
      <c r="W2314" s="15">
        <f t="shared" si="404"/>
        <v>41747</v>
      </c>
      <c r="X2314" s="15">
        <v>41716</v>
      </c>
      <c r="Y2314" s="15">
        <v>41747</v>
      </c>
      <c r="Z2314" t="str">
        <f t="shared" si="405"/>
        <v>March</v>
      </c>
      <c r="AA2314" t="str">
        <f t="shared" si="406"/>
        <v>April</v>
      </c>
    </row>
    <row r="2315" spans="1:27" ht="30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14" t="s">
        <v>8219</v>
      </c>
      <c r="G2315" t="s">
        <v>8224</v>
      </c>
      <c r="H2315" t="s">
        <v>8246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396"/>
        <v>175.84040000000002</v>
      </c>
      <c r="P2315" s="6">
        <f t="shared" si="397"/>
        <v>56.000127388535034</v>
      </c>
      <c r="Q2315" t="str">
        <f t="shared" si="398"/>
        <v>music</v>
      </c>
      <c r="R2315" t="str">
        <f t="shared" si="399"/>
        <v>indie rock</v>
      </c>
      <c r="S2315" s="28">
        <f t="shared" si="400"/>
        <v>41002.750300925924</v>
      </c>
      <c r="T2315" s="28">
        <f t="shared" si="401"/>
        <v>41032.750300925924</v>
      </c>
      <c r="U2315">
        <f t="shared" si="402"/>
        <v>2012</v>
      </c>
      <c r="V2315" s="15">
        <f t="shared" si="403"/>
        <v>41002</v>
      </c>
      <c r="W2315" s="15">
        <f t="shared" si="404"/>
        <v>41032</v>
      </c>
      <c r="X2315" s="15">
        <v>41002</v>
      </c>
      <c r="Y2315" s="15">
        <v>41032</v>
      </c>
      <c r="Z2315" t="str">
        <f t="shared" si="405"/>
        <v>April</v>
      </c>
      <c r="AA2315" t="str">
        <f t="shared" si="406"/>
        <v>May</v>
      </c>
    </row>
    <row r="2316" spans="1:27" ht="45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14" t="s">
        <v>8219</v>
      </c>
      <c r="G2316" t="s">
        <v>8224</v>
      </c>
      <c r="H2316" t="s">
        <v>8246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396"/>
        <v>156.97</v>
      </c>
      <c r="P2316" s="6">
        <f t="shared" si="397"/>
        <v>37.672800000000002</v>
      </c>
      <c r="Q2316" t="str">
        <f t="shared" si="398"/>
        <v>music</v>
      </c>
      <c r="R2316" t="str">
        <f t="shared" si="399"/>
        <v>indie rock</v>
      </c>
      <c r="S2316" s="28">
        <f t="shared" si="400"/>
        <v>41037.343252314815</v>
      </c>
      <c r="T2316" s="28">
        <f t="shared" si="401"/>
        <v>41067.343252314815</v>
      </c>
      <c r="U2316">
        <f t="shared" si="402"/>
        <v>2012</v>
      </c>
      <c r="V2316" s="15">
        <f t="shared" si="403"/>
        <v>41037</v>
      </c>
      <c r="W2316" s="15">
        <f t="shared" si="404"/>
        <v>41067</v>
      </c>
      <c r="X2316" s="15">
        <v>41037</v>
      </c>
      <c r="Y2316" s="15">
        <v>41067</v>
      </c>
      <c r="Z2316" t="str">
        <f t="shared" si="405"/>
        <v>May</v>
      </c>
      <c r="AA2316" t="str">
        <f t="shared" si="406"/>
        <v>June</v>
      </c>
    </row>
    <row r="2317" spans="1:27" ht="30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14" t="s">
        <v>8219</v>
      </c>
      <c r="G2317" t="s">
        <v>8224</v>
      </c>
      <c r="H2317" t="s">
        <v>8246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396"/>
        <v>102.60000000000001</v>
      </c>
      <c r="P2317" s="6">
        <f t="shared" si="397"/>
        <v>40.078125</v>
      </c>
      <c r="Q2317" t="str">
        <f t="shared" si="398"/>
        <v>music</v>
      </c>
      <c r="R2317" t="str">
        <f t="shared" si="399"/>
        <v>indie rock</v>
      </c>
      <c r="S2317" s="28">
        <f t="shared" si="400"/>
        <v>41004.517858796295</v>
      </c>
      <c r="T2317" s="28">
        <f t="shared" si="401"/>
        <v>41034.517858796295</v>
      </c>
      <c r="U2317">
        <f t="shared" si="402"/>
        <v>2012</v>
      </c>
      <c r="V2317" s="15">
        <f t="shared" si="403"/>
        <v>41004</v>
      </c>
      <c r="W2317" s="15">
        <f t="shared" si="404"/>
        <v>41034</v>
      </c>
      <c r="X2317" s="15">
        <v>41004</v>
      </c>
      <c r="Y2317" s="15">
        <v>41034</v>
      </c>
      <c r="Z2317" t="str">
        <f t="shared" si="405"/>
        <v>April</v>
      </c>
      <c r="AA2317" t="str">
        <f t="shared" si="406"/>
        <v>May</v>
      </c>
    </row>
    <row r="2318" spans="1:27" ht="4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14" t="s">
        <v>8219</v>
      </c>
      <c r="G2318" t="s">
        <v>8224</v>
      </c>
      <c r="H2318" t="s">
        <v>8246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396"/>
        <v>104.04266666666666</v>
      </c>
      <c r="P2318" s="6">
        <f t="shared" si="397"/>
        <v>78.031999999999996</v>
      </c>
      <c r="Q2318" t="str">
        <f t="shared" si="398"/>
        <v>music</v>
      </c>
      <c r="R2318" t="str">
        <f t="shared" si="399"/>
        <v>indie rock</v>
      </c>
      <c r="S2318" s="28">
        <f t="shared" si="400"/>
        <v>40079.516782407409</v>
      </c>
      <c r="T2318" s="28">
        <f t="shared" si="401"/>
        <v>40156.558333333327</v>
      </c>
      <c r="U2318">
        <f t="shared" si="402"/>
        <v>2009</v>
      </c>
      <c r="V2318" s="15">
        <f t="shared" si="403"/>
        <v>40079</v>
      </c>
      <c r="W2318" s="15">
        <f t="shared" si="404"/>
        <v>40156</v>
      </c>
      <c r="X2318" s="15">
        <v>40079</v>
      </c>
      <c r="Y2318" s="15">
        <v>40156</v>
      </c>
      <c r="Z2318" t="str">
        <f t="shared" si="405"/>
        <v>September</v>
      </c>
      <c r="AA2318" t="str">
        <f t="shared" si="406"/>
        <v>December</v>
      </c>
    </row>
    <row r="2319" spans="1:27" ht="45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14" t="s">
        <v>8219</v>
      </c>
      <c r="G2319" t="s">
        <v>8224</v>
      </c>
      <c r="H2319" t="s">
        <v>8246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396"/>
        <v>104</v>
      </c>
      <c r="P2319" s="6">
        <f t="shared" si="397"/>
        <v>18.90909090909091</v>
      </c>
      <c r="Q2319" t="str">
        <f t="shared" si="398"/>
        <v>music</v>
      </c>
      <c r="R2319" t="str">
        <f t="shared" si="399"/>
        <v>indie rock</v>
      </c>
      <c r="S2319" s="28">
        <f t="shared" si="400"/>
        <v>40192.33390046296</v>
      </c>
      <c r="T2319" s="28">
        <f t="shared" si="401"/>
        <v>40224</v>
      </c>
      <c r="U2319">
        <f t="shared" si="402"/>
        <v>2010</v>
      </c>
      <c r="V2319" s="15">
        <f t="shared" si="403"/>
        <v>40192</v>
      </c>
      <c r="W2319" s="15">
        <f t="shared" si="404"/>
        <v>40224</v>
      </c>
      <c r="X2319" s="15">
        <v>40192</v>
      </c>
      <c r="Y2319" s="15">
        <v>40224</v>
      </c>
      <c r="Z2319" t="str">
        <f t="shared" si="405"/>
        <v>January</v>
      </c>
      <c r="AA2319" t="str">
        <f t="shared" si="406"/>
        <v>February</v>
      </c>
    </row>
    <row r="2320" spans="1:27" ht="60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14" t="s">
        <v>8219</v>
      </c>
      <c r="G2320" t="s">
        <v>8224</v>
      </c>
      <c r="H2320" t="s">
        <v>8246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396"/>
        <v>121.05999999999999</v>
      </c>
      <c r="P2320" s="6">
        <f t="shared" si="397"/>
        <v>37.134969325153371</v>
      </c>
      <c r="Q2320" t="str">
        <f t="shared" si="398"/>
        <v>music</v>
      </c>
      <c r="R2320" t="str">
        <f t="shared" si="399"/>
        <v>indie rock</v>
      </c>
      <c r="S2320" s="28">
        <f t="shared" si="400"/>
        <v>40050.435347222221</v>
      </c>
      <c r="T2320" s="28">
        <f t="shared" si="401"/>
        <v>40081.957638888889</v>
      </c>
      <c r="U2320">
        <f t="shared" si="402"/>
        <v>2009</v>
      </c>
      <c r="V2320" s="15">
        <f t="shared" si="403"/>
        <v>40050</v>
      </c>
      <c r="W2320" s="15">
        <f t="shared" si="404"/>
        <v>40081</v>
      </c>
      <c r="X2320" s="15">
        <v>40050</v>
      </c>
      <c r="Y2320" s="15">
        <v>40081</v>
      </c>
      <c r="Z2320" t="str">
        <f t="shared" si="405"/>
        <v>August</v>
      </c>
      <c r="AA2320" t="str">
        <f t="shared" si="406"/>
        <v>September</v>
      </c>
    </row>
    <row r="2321" spans="1:27" ht="45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14" t="s">
        <v>8219</v>
      </c>
      <c r="G2321" t="s">
        <v>8224</v>
      </c>
      <c r="H2321" t="s">
        <v>8246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396"/>
        <v>107.69999999999999</v>
      </c>
      <c r="P2321" s="6">
        <f t="shared" si="397"/>
        <v>41.961038961038959</v>
      </c>
      <c r="Q2321" t="str">
        <f t="shared" si="398"/>
        <v>music</v>
      </c>
      <c r="R2321" t="str">
        <f t="shared" si="399"/>
        <v>indie rock</v>
      </c>
      <c r="S2321" s="28">
        <f t="shared" si="400"/>
        <v>41592.873668981476</v>
      </c>
      <c r="T2321" s="28">
        <f t="shared" si="401"/>
        <v>41622.873668981476</v>
      </c>
      <c r="U2321">
        <f t="shared" si="402"/>
        <v>2013</v>
      </c>
      <c r="V2321" s="15">
        <f t="shared" si="403"/>
        <v>41592</v>
      </c>
      <c r="W2321" s="15">
        <f t="shared" si="404"/>
        <v>41622</v>
      </c>
      <c r="X2321" s="15">
        <v>41592</v>
      </c>
      <c r="Y2321" s="15">
        <v>41622</v>
      </c>
      <c r="Z2321" t="str">
        <f t="shared" si="405"/>
        <v>November</v>
      </c>
      <c r="AA2321" t="str">
        <f t="shared" si="406"/>
        <v>December</v>
      </c>
    </row>
    <row r="2322" spans="1:27" ht="45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14" t="s">
        <v>8219</v>
      </c>
      <c r="G2322" t="s">
        <v>8224</v>
      </c>
      <c r="H2322" t="s">
        <v>8246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396"/>
        <v>108.66</v>
      </c>
      <c r="P2322" s="6">
        <f t="shared" si="397"/>
        <v>61.044943820224717</v>
      </c>
      <c r="Q2322" t="str">
        <f t="shared" si="398"/>
        <v>music</v>
      </c>
      <c r="R2322" t="str">
        <f t="shared" si="399"/>
        <v>indie rock</v>
      </c>
      <c r="S2322" s="28">
        <f t="shared" si="400"/>
        <v>41696.608796296292</v>
      </c>
      <c r="T2322" s="28">
        <f t="shared" si="401"/>
        <v>41731.567129629628</v>
      </c>
      <c r="U2322">
        <f t="shared" si="402"/>
        <v>2014</v>
      </c>
      <c r="V2322" s="15">
        <f t="shared" si="403"/>
        <v>41696</v>
      </c>
      <c r="W2322" s="15">
        <f t="shared" si="404"/>
        <v>41731</v>
      </c>
      <c r="X2322" s="15">
        <v>41696</v>
      </c>
      <c r="Y2322" s="15">
        <v>41731</v>
      </c>
      <c r="Z2322" t="str">
        <f t="shared" si="405"/>
        <v>February</v>
      </c>
      <c r="AA2322" t="str">
        <f t="shared" si="406"/>
        <v>April</v>
      </c>
    </row>
    <row r="2323" spans="1:27" ht="45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14" t="s">
        <v>8222</v>
      </c>
      <c r="G2323" t="s">
        <v>8239</v>
      </c>
      <c r="H2323" t="s">
        <v>8249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396"/>
        <v>39.120962394619681</v>
      </c>
      <c r="P2323" s="6">
        <f t="shared" si="397"/>
        <v>64.53125</v>
      </c>
      <c r="Q2323" t="str">
        <f t="shared" si="398"/>
        <v>food</v>
      </c>
      <c r="R2323" t="str">
        <f t="shared" si="399"/>
        <v>small batch</v>
      </c>
      <c r="S2323" s="28">
        <f t="shared" si="400"/>
        <v>42799.052094907405</v>
      </c>
      <c r="T2323" s="28">
        <f t="shared" si="401"/>
        <v>42829.010428240734</v>
      </c>
      <c r="U2323">
        <f t="shared" si="402"/>
        <v>2017</v>
      </c>
      <c r="V2323" s="15">
        <f t="shared" si="403"/>
        <v>42799</v>
      </c>
      <c r="W2323" s="15">
        <f t="shared" si="404"/>
        <v>42829</v>
      </c>
      <c r="X2323" s="15">
        <v>42799</v>
      </c>
      <c r="Y2323" s="15">
        <v>42829</v>
      </c>
      <c r="Z2323" t="str">
        <f t="shared" si="405"/>
        <v>March</v>
      </c>
      <c r="AA2323" t="str">
        <f t="shared" si="406"/>
        <v>April</v>
      </c>
    </row>
    <row r="2324" spans="1:27" ht="45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14" t="s">
        <v>8222</v>
      </c>
      <c r="G2324" t="s">
        <v>8224</v>
      </c>
      <c r="H2324" t="s">
        <v>8246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396"/>
        <v>3.1481481481481479</v>
      </c>
      <c r="P2324" s="6">
        <f t="shared" si="397"/>
        <v>21.25</v>
      </c>
      <c r="Q2324" t="str">
        <f t="shared" si="398"/>
        <v>food</v>
      </c>
      <c r="R2324" t="str">
        <f t="shared" si="399"/>
        <v>small batch</v>
      </c>
      <c r="S2324" s="28">
        <f t="shared" si="400"/>
        <v>42804.6871412037</v>
      </c>
      <c r="T2324" s="28">
        <f t="shared" si="401"/>
        <v>42834.645474537036</v>
      </c>
      <c r="U2324">
        <f t="shared" si="402"/>
        <v>2017</v>
      </c>
      <c r="V2324" s="15">
        <f t="shared" si="403"/>
        <v>42804</v>
      </c>
      <c r="W2324" s="15">
        <f t="shared" si="404"/>
        <v>42834</v>
      </c>
      <c r="X2324" s="15">
        <v>42804</v>
      </c>
      <c r="Y2324" s="15">
        <v>42834</v>
      </c>
      <c r="Z2324" t="str">
        <f t="shared" si="405"/>
        <v>March</v>
      </c>
      <c r="AA2324" t="str">
        <f t="shared" si="406"/>
        <v>April</v>
      </c>
    </row>
    <row r="2325" spans="1:27" ht="45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14" t="s">
        <v>8222</v>
      </c>
      <c r="G2325" t="s">
        <v>8224</v>
      </c>
      <c r="H2325" t="s">
        <v>8246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396"/>
        <v>48</v>
      </c>
      <c r="P2325" s="6">
        <f t="shared" si="397"/>
        <v>30</v>
      </c>
      <c r="Q2325" t="str">
        <f t="shared" si="398"/>
        <v>food</v>
      </c>
      <c r="R2325" t="str">
        <f t="shared" si="399"/>
        <v>small batch</v>
      </c>
      <c r="S2325" s="28">
        <f t="shared" si="400"/>
        <v>42807.546840277777</v>
      </c>
      <c r="T2325" s="28">
        <f t="shared" si="401"/>
        <v>42814.546840277777</v>
      </c>
      <c r="U2325">
        <f t="shared" si="402"/>
        <v>2017</v>
      </c>
      <c r="V2325" s="15">
        <f t="shared" si="403"/>
        <v>42807</v>
      </c>
      <c r="W2325" s="15">
        <f t="shared" si="404"/>
        <v>42814</v>
      </c>
      <c r="X2325" s="15">
        <v>42807</v>
      </c>
      <c r="Y2325" s="15">
        <v>42814</v>
      </c>
      <c r="Z2325" t="str">
        <f t="shared" si="405"/>
        <v>March</v>
      </c>
      <c r="AA2325" t="str">
        <f t="shared" si="406"/>
        <v>March</v>
      </c>
    </row>
    <row r="2326" spans="1:27" ht="30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14" t="s">
        <v>8222</v>
      </c>
      <c r="G2326" t="s">
        <v>8225</v>
      </c>
      <c r="H2326" t="s">
        <v>8247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396"/>
        <v>20.733333333333334</v>
      </c>
      <c r="P2326" s="6">
        <f t="shared" si="397"/>
        <v>25.491803278688526</v>
      </c>
      <c r="Q2326" t="str">
        <f t="shared" si="398"/>
        <v>food</v>
      </c>
      <c r="R2326" t="str">
        <f t="shared" si="399"/>
        <v>small batch</v>
      </c>
      <c r="S2326" s="28">
        <f t="shared" si="400"/>
        <v>42790.67690972222</v>
      </c>
      <c r="T2326" s="28">
        <f t="shared" si="401"/>
        <v>42820.635243055549</v>
      </c>
      <c r="U2326">
        <f t="shared" si="402"/>
        <v>2017</v>
      </c>
      <c r="V2326" s="15">
        <f t="shared" si="403"/>
        <v>42790</v>
      </c>
      <c r="W2326" s="15">
        <f t="shared" si="404"/>
        <v>42820</v>
      </c>
      <c r="X2326" s="15">
        <v>42790</v>
      </c>
      <c r="Y2326" s="15">
        <v>42820</v>
      </c>
      <c r="Z2326" t="str">
        <f t="shared" si="405"/>
        <v>February</v>
      </c>
      <c r="AA2326" t="str">
        <f t="shared" si="406"/>
        <v>March</v>
      </c>
    </row>
    <row r="2327" spans="1:27" ht="45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14" t="s">
        <v>8222</v>
      </c>
      <c r="G2327" t="s">
        <v>8224</v>
      </c>
      <c r="H2327" t="s">
        <v>8246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396"/>
        <v>8</v>
      </c>
      <c r="P2327" s="6">
        <f t="shared" si="397"/>
        <v>11.428571428571429</v>
      </c>
      <c r="Q2327" t="str">
        <f t="shared" si="398"/>
        <v>food</v>
      </c>
      <c r="R2327" t="str">
        <f t="shared" si="399"/>
        <v>small batch</v>
      </c>
      <c r="S2327" s="28">
        <f t="shared" si="400"/>
        <v>42793.814016203702</v>
      </c>
      <c r="T2327" s="28">
        <f t="shared" si="401"/>
        <v>42823.772349537037</v>
      </c>
      <c r="U2327">
        <f t="shared" si="402"/>
        <v>2017</v>
      </c>
      <c r="V2327" s="15">
        <f t="shared" si="403"/>
        <v>42793</v>
      </c>
      <c r="W2327" s="15">
        <f t="shared" si="404"/>
        <v>42823</v>
      </c>
      <c r="X2327" s="15">
        <v>42793</v>
      </c>
      <c r="Y2327" s="15">
        <v>42823</v>
      </c>
      <c r="Z2327" t="str">
        <f t="shared" si="405"/>
        <v>February</v>
      </c>
      <c r="AA2327" t="str">
        <f t="shared" si="406"/>
        <v>March</v>
      </c>
    </row>
    <row r="2328" spans="1:27" ht="45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14" t="s">
        <v>8222</v>
      </c>
      <c r="G2328" t="s">
        <v>8224</v>
      </c>
      <c r="H2328" t="s">
        <v>8246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396"/>
        <v>0.72</v>
      </c>
      <c r="P2328" s="6">
        <f t="shared" si="397"/>
        <v>108</v>
      </c>
      <c r="Q2328" t="str">
        <f t="shared" si="398"/>
        <v>food</v>
      </c>
      <c r="R2328" t="str">
        <f t="shared" si="399"/>
        <v>small batch</v>
      </c>
      <c r="S2328" s="28">
        <f t="shared" si="400"/>
        <v>42803.825787037036</v>
      </c>
      <c r="T2328" s="28">
        <f t="shared" si="401"/>
        <v>42855.499999999993</v>
      </c>
      <c r="U2328">
        <f t="shared" si="402"/>
        <v>2017</v>
      </c>
      <c r="V2328" s="15">
        <f t="shared" si="403"/>
        <v>42803</v>
      </c>
      <c r="W2328" s="15">
        <f t="shared" si="404"/>
        <v>42855</v>
      </c>
      <c r="X2328" s="15">
        <v>42803</v>
      </c>
      <c r="Y2328" s="15">
        <v>42855</v>
      </c>
      <c r="Z2328" t="str">
        <f t="shared" si="405"/>
        <v>March</v>
      </c>
      <c r="AA2328" t="str">
        <f t="shared" si="406"/>
        <v>April</v>
      </c>
    </row>
    <row r="2329" spans="1:27" ht="30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14" t="s">
        <v>8219</v>
      </c>
      <c r="G2329" t="s">
        <v>8224</v>
      </c>
      <c r="H2329" t="s">
        <v>8246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396"/>
        <v>526.09431428571429</v>
      </c>
      <c r="P2329" s="6">
        <f t="shared" si="397"/>
        <v>54.883162444113267</v>
      </c>
      <c r="Q2329" t="str">
        <f t="shared" si="398"/>
        <v>food</v>
      </c>
      <c r="R2329" t="str">
        <f t="shared" si="399"/>
        <v>small batch</v>
      </c>
      <c r="S2329" s="28">
        <f t="shared" si="400"/>
        <v>41842.708796296291</v>
      </c>
      <c r="T2329" s="28">
        <f t="shared" si="401"/>
        <v>41877.708796296291</v>
      </c>
      <c r="U2329">
        <f t="shared" si="402"/>
        <v>2014</v>
      </c>
      <c r="V2329" s="15">
        <f t="shared" si="403"/>
        <v>41842</v>
      </c>
      <c r="W2329" s="15">
        <f t="shared" si="404"/>
        <v>41877</v>
      </c>
      <c r="X2329" s="15">
        <v>41842</v>
      </c>
      <c r="Y2329" s="15">
        <v>41877</v>
      </c>
      <c r="Z2329" t="str">
        <f t="shared" si="405"/>
        <v>July</v>
      </c>
      <c r="AA2329" t="str">
        <f t="shared" si="406"/>
        <v>August</v>
      </c>
    </row>
    <row r="2330" spans="1:27" ht="60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14" t="s">
        <v>8219</v>
      </c>
      <c r="G2330" t="s">
        <v>8224</v>
      </c>
      <c r="H2330" t="s">
        <v>8246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396"/>
        <v>254.45000000000002</v>
      </c>
      <c r="P2330" s="6">
        <f t="shared" si="397"/>
        <v>47.383612662942269</v>
      </c>
      <c r="Q2330" t="str">
        <f t="shared" si="398"/>
        <v>food</v>
      </c>
      <c r="R2330" t="str">
        <f t="shared" si="399"/>
        <v>small batch</v>
      </c>
      <c r="S2330" s="28">
        <f t="shared" si="400"/>
        <v>42139.573344907403</v>
      </c>
      <c r="T2330" s="28">
        <f t="shared" si="401"/>
        <v>42169.573344907403</v>
      </c>
      <c r="U2330">
        <f t="shared" si="402"/>
        <v>2015</v>
      </c>
      <c r="V2330" s="15">
        <f t="shared" si="403"/>
        <v>42139</v>
      </c>
      <c r="W2330" s="15">
        <f t="shared" si="404"/>
        <v>42169</v>
      </c>
      <c r="X2330" s="15">
        <v>42139</v>
      </c>
      <c r="Y2330" s="15">
        <v>42169</v>
      </c>
      <c r="Z2330" t="str">
        <f t="shared" si="405"/>
        <v>May</v>
      </c>
      <c r="AA2330" t="str">
        <f t="shared" si="406"/>
        <v>June</v>
      </c>
    </row>
    <row r="2331" spans="1:27" ht="45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14" t="s">
        <v>8219</v>
      </c>
      <c r="G2331" t="s">
        <v>8224</v>
      </c>
      <c r="H2331" t="s">
        <v>8246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396"/>
        <v>105.91999999999999</v>
      </c>
      <c r="P2331" s="6">
        <f t="shared" si="397"/>
        <v>211.84</v>
      </c>
      <c r="Q2331" t="str">
        <f t="shared" si="398"/>
        <v>food</v>
      </c>
      <c r="R2331" t="str">
        <f t="shared" si="399"/>
        <v>small batch</v>
      </c>
      <c r="S2331" s="28">
        <f t="shared" si="400"/>
        <v>41807.416041666664</v>
      </c>
      <c r="T2331" s="28">
        <f t="shared" si="401"/>
        <v>41837.416041666664</v>
      </c>
      <c r="U2331">
        <f t="shared" si="402"/>
        <v>2014</v>
      </c>
      <c r="V2331" s="15">
        <f t="shared" si="403"/>
        <v>41807</v>
      </c>
      <c r="W2331" s="15">
        <f t="shared" si="404"/>
        <v>41837</v>
      </c>
      <c r="X2331" s="15">
        <v>41807</v>
      </c>
      <c r="Y2331" s="15">
        <v>41837</v>
      </c>
      <c r="Z2331" t="str">
        <f t="shared" si="405"/>
        <v>June</v>
      </c>
      <c r="AA2331" t="str">
        <f t="shared" si="406"/>
        <v>July</v>
      </c>
    </row>
    <row r="2332" spans="1:27" ht="45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14" t="s">
        <v>8219</v>
      </c>
      <c r="G2332" t="s">
        <v>8224</v>
      </c>
      <c r="H2332" t="s">
        <v>8246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396"/>
        <v>102.42285714285715</v>
      </c>
      <c r="P2332" s="6">
        <f t="shared" si="397"/>
        <v>219.92638036809817</v>
      </c>
      <c r="Q2332" t="str">
        <f t="shared" si="398"/>
        <v>food</v>
      </c>
      <c r="R2332" t="str">
        <f t="shared" si="399"/>
        <v>small batch</v>
      </c>
      <c r="S2332" s="28">
        <f t="shared" si="400"/>
        <v>42332.691469907404</v>
      </c>
      <c r="T2332" s="28">
        <f t="shared" si="401"/>
        <v>42362.791666666664</v>
      </c>
      <c r="U2332">
        <f t="shared" si="402"/>
        <v>2015</v>
      </c>
      <c r="V2332" s="15">
        <f t="shared" si="403"/>
        <v>42332</v>
      </c>
      <c r="W2332" s="15">
        <f t="shared" si="404"/>
        <v>42362</v>
      </c>
      <c r="X2332" s="15">
        <v>42332</v>
      </c>
      <c r="Y2332" s="15">
        <v>42362</v>
      </c>
      <c r="Z2332" t="str">
        <f t="shared" si="405"/>
        <v>November</v>
      </c>
      <c r="AA2332" t="str">
        <f t="shared" si="406"/>
        <v>December</v>
      </c>
    </row>
    <row r="2333" spans="1:27" ht="45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14" t="s">
        <v>8219</v>
      </c>
      <c r="G2333" t="s">
        <v>8224</v>
      </c>
      <c r="H2333" t="s">
        <v>8246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396"/>
        <v>144.31375</v>
      </c>
      <c r="P2333" s="6">
        <f t="shared" si="397"/>
        <v>40.795406360424032</v>
      </c>
      <c r="Q2333" t="str">
        <f t="shared" si="398"/>
        <v>food</v>
      </c>
      <c r="R2333" t="str">
        <f t="shared" si="399"/>
        <v>small batch</v>
      </c>
      <c r="S2333" s="28">
        <f t="shared" si="400"/>
        <v>41838.797337962962</v>
      </c>
      <c r="T2333" s="28">
        <f t="shared" si="401"/>
        <v>41868.797337962962</v>
      </c>
      <c r="U2333">
        <f t="shared" si="402"/>
        <v>2014</v>
      </c>
      <c r="V2333" s="15">
        <f t="shared" si="403"/>
        <v>41838</v>
      </c>
      <c r="W2333" s="15">
        <f t="shared" si="404"/>
        <v>41868</v>
      </c>
      <c r="X2333" s="15">
        <v>41838</v>
      </c>
      <c r="Y2333" s="15">
        <v>41868</v>
      </c>
      <c r="Z2333" t="str">
        <f t="shared" si="405"/>
        <v>July</v>
      </c>
      <c r="AA2333" t="str">
        <f t="shared" si="406"/>
        <v>August</v>
      </c>
    </row>
    <row r="2334" spans="1:27" ht="45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14" t="s">
        <v>8219</v>
      </c>
      <c r="G2334" t="s">
        <v>8224</v>
      </c>
      <c r="H2334" t="s">
        <v>8246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396"/>
        <v>106.30800000000001</v>
      </c>
      <c r="P2334" s="6">
        <f t="shared" si="397"/>
        <v>75.502840909090907</v>
      </c>
      <c r="Q2334" t="str">
        <f t="shared" si="398"/>
        <v>food</v>
      </c>
      <c r="R2334" t="str">
        <f t="shared" si="399"/>
        <v>small batch</v>
      </c>
      <c r="S2334" s="28">
        <f t="shared" si="400"/>
        <v>42011.419803240737</v>
      </c>
      <c r="T2334" s="28">
        <f t="shared" si="401"/>
        <v>42041.419803240737</v>
      </c>
      <c r="U2334">
        <f t="shared" si="402"/>
        <v>2015</v>
      </c>
      <c r="V2334" s="15">
        <f t="shared" si="403"/>
        <v>42011</v>
      </c>
      <c r="W2334" s="15">
        <f t="shared" si="404"/>
        <v>42041</v>
      </c>
      <c r="X2334" s="15">
        <v>42011</v>
      </c>
      <c r="Y2334" s="15">
        <v>42041</v>
      </c>
      <c r="Z2334" t="str">
        <f t="shared" si="405"/>
        <v>January</v>
      </c>
      <c r="AA2334" t="str">
        <f t="shared" si="406"/>
        <v>February</v>
      </c>
    </row>
    <row r="2335" spans="1:27" ht="45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14" t="s">
        <v>8219</v>
      </c>
      <c r="G2335" t="s">
        <v>8224</v>
      </c>
      <c r="H2335" t="s">
        <v>8246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396"/>
        <v>212.16666666666666</v>
      </c>
      <c r="P2335" s="6">
        <f t="shared" si="397"/>
        <v>13.542553191489361</v>
      </c>
      <c r="Q2335" t="str">
        <f t="shared" si="398"/>
        <v>food</v>
      </c>
      <c r="R2335" t="str">
        <f t="shared" si="399"/>
        <v>small batch</v>
      </c>
      <c r="S2335" s="28">
        <f t="shared" si="400"/>
        <v>41767.442013888889</v>
      </c>
      <c r="T2335" s="28">
        <f t="shared" si="401"/>
        <v>41788.534722222219</v>
      </c>
      <c r="U2335">
        <f t="shared" si="402"/>
        <v>2014</v>
      </c>
      <c r="V2335" s="15">
        <f t="shared" si="403"/>
        <v>41767</v>
      </c>
      <c r="W2335" s="15">
        <f t="shared" si="404"/>
        <v>41788</v>
      </c>
      <c r="X2335" s="15">
        <v>41767</v>
      </c>
      <c r="Y2335" s="15">
        <v>41788</v>
      </c>
      <c r="Z2335" t="str">
        <f t="shared" si="405"/>
        <v>May</v>
      </c>
      <c r="AA2335" t="str">
        <f t="shared" si="406"/>
        <v>May</v>
      </c>
    </row>
    <row r="2336" spans="1:27" ht="45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14" t="s">
        <v>8219</v>
      </c>
      <c r="G2336" t="s">
        <v>8224</v>
      </c>
      <c r="H2336" t="s">
        <v>8246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396"/>
        <v>101.95</v>
      </c>
      <c r="P2336" s="6">
        <f t="shared" si="397"/>
        <v>60.865671641791046</v>
      </c>
      <c r="Q2336" t="str">
        <f t="shared" si="398"/>
        <v>food</v>
      </c>
      <c r="R2336" t="str">
        <f t="shared" si="399"/>
        <v>small batch</v>
      </c>
      <c r="S2336" s="28">
        <f t="shared" si="400"/>
        <v>41918.461782407401</v>
      </c>
      <c r="T2336" s="28">
        <f t="shared" si="401"/>
        <v>41948.523611111108</v>
      </c>
      <c r="U2336">
        <f t="shared" si="402"/>
        <v>2014</v>
      </c>
      <c r="V2336" s="15">
        <f t="shared" si="403"/>
        <v>41918</v>
      </c>
      <c r="W2336" s="15">
        <f t="shared" si="404"/>
        <v>41948</v>
      </c>
      <c r="X2336" s="15">
        <v>41918</v>
      </c>
      <c r="Y2336" s="15">
        <v>41948</v>
      </c>
      <c r="Z2336" t="str">
        <f t="shared" si="405"/>
        <v>October</v>
      </c>
      <c r="AA2336" t="str">
        <f t="shared" si="406"/>
        <v>November</v>
      </c>
    </row>
    <row r="2337" spans="1:27" ht="45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14" t="s">
        <v>8219</v>
      </c>
      <c r="G2337" t="s">
        <v>8224</v>
      </c>
      <c r="H2337" t="s">
        <v>8246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396"/>
        <v>102.27200000000001</v>
      </c>
      <c r="P2337" s="6">
        <f t="shared" si="397"/>
        <v>115.69230769230769</v>
      </c>
      <c r="Q2337" t="str">
        <f t="shared" si="398"/>
        <v>food</v>
      </c>
      <c r="R2337" t="str">
        <f t="shared" si="399"/>
        <v>small batch</v>
      </c>
      <c r="S2337" s="28">
        <f t="shared" si="400"/>
        <v>41771.363923611112</v>
      </c>
      <c r="T2337" s="28">
        <f t="shared" si="401"/>
        <v>41801.363923611112</v>
      </c>
      <c r="U2337">
        <f t="shared" si="402"/>
        <v>2014</v>
      </c>
      <c r="V2337" s="15">
        <f t="shared" si="403"/>
        <v>41771</v>
      </c>
      <c r="W2337" s="15">
        <f t="shared" si="404"/>
        <v>41801</v>
      </c>
      <c r="X2337" s="15">
        <v>41771</v>
      </c>
      <c r="Y2337" s="15">
        <v>41801</v>
      </c>
      <c r="Z2337" t="str">
        <f t="shared" si="405"/>
        <v>May</v>
      </c>
      <c r="AA2337" t="str">
        <f t="shared" si="406"/>
        <v>June</v>
      </c>
    </row>
    <row r="2338" spans="1:27" ht="45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14" t="s">
        <v>8219</v>
      </c>
      <c r="G2338" t="s">
        <v>8224</v>
      </c>
      <c r="H2338" t="s">
        <v>8246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396"/>
        <v>520.73254999999995</v>
      </c>
      <c r="P2338" s="6">
        <f t="shared" si="397"/>
        <v>48.104623556581984</v>
      </c>
      <c r="Q2338" t="str">
        <f t="shared" si="398"/>
        <v>food</v>
      </c>
      <c r="R2338" t="str">
        <f t="shared" si="399"/>
        <v>small batch</v>
      </c>
      <c r="S2338" s="28">
        <f t="shared" si="400"/>
        <v>41666.716377314813</v>
      </c>
      <c r="T2338" s="28">
        <f t="shared" si="401"/>
        <v>41706.716377314813</v>
      </c>
      <c r="U2338">
        <f t="shared" si="402"/>
        <v>2014</v>
      </c>
      <c r="V2338" s="15">
        <f t="shared" si="403"/>
        <v>41666</v>
      </c>
      <c r="W2338" s="15">
        <f t="shared" si="404"/>
        <v>41706</v>
      </c>
      <c r="X2338" s="15">
        <v>41666</v>
      </c>
      <c r="Y2338" s="15">
        <v>41706</v>
      </c>
      <c r="Z2338" t="str">
        <f t="shared" si="405"/>
        <v>January</v>
      </c>
      <c r="AA2338" t="str">
        <f t="shared" si="406"/>
        <v>March</v>
      </c>
    </row>
    <row r="2339" spans="1:27" ht="30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14" t="s">
        <v>8219</v>
      </c>
      <c r="G2339" t="s">
        <v>8224</v>
      </c>
      <c r="H2339" t="s">
        <v>8246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396"/>
        <v>110.65833333333333</v>
      </c>
      <c r="P2339" s="6">
        <f t="shared" si="397"/>
        <v>74.184357541899445</v>
      </c>
      <c r="Q2339" t="str">
        <f t="shared" si="398"/>
        <v>food</v>
      </c>
      <c r="R2339" t="str">
        <f t="shared" si="399"/>
        <v>small batch</v>
      </c>
      <c r="S2339" s="28">
        <f t="shared" si="400"/>
        <v>41786.432210648149</v>
      </c>
      <c r="T2339" s="28">
        <f t="shared" si="401"/>
        <v>41816.432210648149</v>
      </c>
      <c r="U2339">
        <f t="shared" si="402"/>
        <v>2014</v>
      </c>
      <c r="V2339" s="15">
        <f t="shared" si="403"/>
        <v>41786</v>
      </c>
      <c r="W2339" s="15">
        <f t="shared" si="404"/>
        <v>41816</v>
      </c>
      <c r="X2339" s="15">
        <v>41786</v>
      </c>
      <c r="Y2339" s="15">
        <v>41816</v>
      </c>
      <c r="Z2339" t="str">
        <f t="shared" si="405"/>
        <v>May</v>
      </c>
      <c r="AA2339" t="str">
        <f t="shared" si="406"/>
        <v>June</v>
      </c>
    </row>
    <row r="2340" spans="1:27" ht="45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14" t="s">
        <v>8219</v>
      </c>
      <c r="G2340" t="s">
        <v>8224</v>
      </c>
      <c r="H2340" t="s">
        <v>8246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396"/>
        <v>101.14333333333335</v>
      </c>
      <c r="P2340" s="6">
        <f t="shared" si="397"/>
        <v>123.34552845528455</v>
      </c>
      <c r="Q2340" t="str">
        <f t="shared" si="398"/>
        <v>food</v>
      </c>
      <c r="R2340" t="str">
        <f t="shared" si="399"/>
        <v>small batch</v>
      </c>
      <c r="S2340" s="28">
        <f t="shared" si="400"/>
        <v>41789.688472222224</v>
      </c>
      <c r="T2340" s="28">
        <f t="shared" si="401"/>
        <v>41819.688472222224</v>
      </c>
      <c r="U2340">
        <f t="shared" si="402"/>
        <v>2014</v>
      </c>
      <c r="V2340" s="15">
        <f t="shared" si="403"/>
        <v>41789</v>
      </c>
      <c r="W2340" s="15">
        <f t="shared" si="404"/>
        <v>41819</v>
      </c>
      <c r="X2340" s="15">
        <v>41789</v>
      </c>
      <c r="Y2340" s="15">
        <v>41819</v>
      </c>
      <c r="Z2340" t="str">
        <f t="shared" si="405"/>
        <v>May</v>
      </c>
      <c r="AA2340" t="str">
        <f t="shared" si="406"/>
        <v>June</v>
      </c>
    </row>
    <row r="2341" spans="1:27" ht="45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14" t="s">
        <v>8219</v>
      </c>
      <c r="G2341" t="s">
        <v>8224</v>
      </c>
      <c r="H2341" t="s">
        <v>8246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396"/>
        <v>294.20799999999997</v>
      </c>
      <c r="P2341" s="6">
        <f t="shared" si="397"/>
        <v>66.623188405797094</v>
      </c>
      <c r="Q2341" t="str">
        <f t="shared" si="398"/>
        <v>food</v>
      </c>
      <c r="R2341" t="str">
        <f t="shared" si="399"/>
        <v>small batch</v>
      </c>
      <c r="S2341" s="28">
        <f t="shared" si="400"/>
        <v>42692.591539351844</v>
      </c>
      <c r="T2341" s="28">
        <f t="shared" si="401"/>
        <v>42723.124305555553</v>
      </c>
      <c r="U2341">
        <f t="shared" si="402"/>
        <v>2016</v>
      </c>
      <c r="V2341" s="15">
        <f t="shared" si="403"/>
        <v>42692</v>
      </c>
      <c r="W2341" s="15">
        <f t="shared" si="404"/>
        <v>42723</v>
      </c>
      <c r="X2341" s="15">
        <v>42692</v>
      </c>
      <c r="Y2341" s="15">
        <v>42723</v>
      </c>
      <c r="Z2341" t="str">
        <f t="shared" si="405"/>
        <v>November</v>
      </c>
      <c r="AA2341" t="str">
        <f t="shared" si="406"/>
        <v>December</v>
      </c>
    </row>
    <row r="2342" spans="1:27" ht="45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14" t="s">
        <v>8219</v>
      </c>
      <c r="G2342" t="s">
        <v>8224</v>
      </c>
      <c r="H2342" t="s">
        <v>8246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396"/>
        <v>105.77749999999999</v>
      </c>
      <c r="P2342" s="6">
        <f t="shared" si="397"/>
        <v>104.99007444168734</v>
      </c>
      <c r="Q2342" t="str">
        <f t="shared" si="398"/>
        <v>food</v>
      </c>
      <c r="R2342" t="str">
        <f t="shared" si="399"/>
        <v>small batch</v>
      </c>
      <c r="S2342" s="28">
        <f t="shared" si="400"/>
        <v>42643.434467592589</v>
      </c>
      <c r="T2342" s="28">
        <f t="shared" si="401"/>
        <v>42673.434467592589</v>
      </c>
      <c r="U2342">
        <f t="shared" si="402"/>
        <v>2016</v>
      </c>
      <c r="V2342" s="15">
        <f t="shared" si="403"/>
        <v>42643</v>
      </c>
      <c r="W2342" s="15">
        <f t="shared" si="404"/>
        <v>42673</v>
      </c>
      <c r="X2342" s="15">
        <v>42643</v>
      </c>
      <c r="Y2342" s="15">
        <v>42673</v>
      </c>
      <c r="Z2342" t="str">
        <f t="shared" si="405"/>
        <v>September</v>
      </c>
      <c r="AA2342" t="str">
        <f t="shared" si="406"/>
        <v>October</v>
      </c>
    </row>
    <row r="2343" spans="1:27" ht="45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14" t="s">
        <v>8220</v>
      </c>
      <c r="G2343" t="s">
        <v>8224</v>
      </c>
      <c r="H2343" t="s">
        <v>8246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396"/>
        <v>0</v>
      </c>
      <c r="P2343" s="6" t="e">
        <f t="shared" si="397"/>
        <v>#DIV/0!</v>
      </c>
      <c r="Q2343" t="str">
        <f t="shared" si="398"/>
        <v>technology</v>
      </c>
      <c r="R2343" t="str">
        <f t="shared" si="399"/>
        <v>web</v>
      </c>
      <c r="S2343" s="28">
        <f t="shared" si="400"/>
        <v>42167.605370370373</v>
      </c>
      <c r="T2343" s="28">
        <f t="shared" si="401"/>
        <v>42197.605370370373</v>
      </c>
      <c r="U2343">
        <f t="shared" si="402"/>
        <v>2015</v>
      </c>
      <c r="V2343" s="15">
        <f t="shared" si="403"/>
        <v>42167</v>
      </c>
      <c r="W2343" s="15">
        <f t="shared" si="404"/>
        <v>42197</v>
      </c>
      <c r="X2343" s="15">
        <v>42167</v>
      </c>
      <c r="Y2343" s="15">
        <v>42197</v>
      </c>
      <c r="Z2343" t="str">
        <f t="shared" si="405"/>
        <v>June</v>
      </c>
      <c r="AA2343" t="str">
        <f t="shared" si="406"/>
        <v>July</v>
      </c>
    </row>
    <row r="2344" spans="1:27" ht="45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14" t="s">
        <v>8220</v>
      </c>
      <c r="G2344" t="s">
        <v>8224</v>
      </c>
      <c r="H2344" t="s">
        <v>8246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396"/>
        <v>0</v>
      </c>
      <c r="P2344" s="6" t="e">
        <f t="shared" si="397"/>
        <v>#DIV/0!</v>
      </c>
      <c r="Q2344" t="str">
        <f t="shared" si="398"/>
        <v>technology</v>
      </c>
      <c r="R2344" t="str">
        <f t="shared" si="399"/>
        <v>web</v>
      </c>
      <c r="S2344" s="28">
        <f t="shared" si="400"/>
        <v>41897.49386574074</v>
      </c>
      <c r="T2344" s="28">
        <f t="shared" si="401"/>
        <v>41918</v>
      </c>
      <c r="U2344">
        <f t="shared" si="402"/>
        <v>2014</v>
      </c>
      <c r="V2344" s="15">
        <f t="shared" si="403"/>
        <v>41897</v>
      </c>
      <c r="W2344" s="15">
        <f t="shared" si="404"/>
        <v>41918</v>
      </c>
      <c r="X2344" s="15">
        <v>41897</v>
      </c>
      <c r="Y2344" s="15">
        <v>41918</v>
      </c>
      <c r="Z2344" t="str">
        <f t="shared" si="405"/>
        <v>September</v>
      </c>
      <c r="AA2344" t="str">
        <f t="shared" si="406"/>
        <v>October</v>
      </c>
    </row>
    <row r="2345" spans="1:27" ht="45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14" t="s">
        <v>8220</v>
      </c>
      <c r="G2345" t="s">
        <v>8224</v>
      </c>
      <c r="H2345" t="s">
        <v>8246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396"/>
        <v>3</v>
      </c>
      <c r="P2345" s="6">
        <f t="shared" si="397"/>
        <v>300</v>
      </c>
      <c r="Q2345" t="str">
        <f t="shared" si="398"/>
        <v>technology</v>
      </c>
      <c r="R2345" t="str">
        <f t="shared" si="399"/>
        <v>web</v>
      </c>
      <c r="S2345" s="28">
        <f t="shared" si="400"/>
        <v>42327.616956018515</v>
      </c>
      <c r="T2345" s="28">
        <f t="shared" si="401"/>
        <v>42377.615972222215</v>
      </c>
      <c r="U2345">
        <f t="shared" si="402"/>
        <v>2015</v>
      </c>
      <c r="V2345" s="15">
        <f t="shared" si="403"/>
        <v>42327</v>
      </c>
      <c r="W2345" s="15">
        <f t="shared" si="404"/>
        <v>42377</v>
      </c>
      <c r="X2345" s="15">
        <v>42327</v>
      </c>
      <c r="Y2345" s="15">
        <v>42377</v>
      </c>
      <c r="Z2345" t="str">
        <f t="shared" si="405"/>
        <v>November</v>
      </c>
      <c r="AA2345" t="str">
        <f t="shared" si="406"/>
        <v>January</v>
      </c>
    </row>
    <row r="2346" spans="1:27" ht="45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14" t="s">
        <v>8220</v>
      </c>
      <c r="G2346" t="s">
        <v>8229</v>
      </c>
      <c r="H2346" t="s">
        <v>8251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396"/>
        <v>0.1</v>
      </c>
      <c r="P2346" s="6">
        <f t="shared" si="397"/>
        <v>1</v>
      </c>
      <c r="Q2346" t="str">
        <f t="shared" si="398"/>
        <v>technology</v>
      </c>
      <c r="R2346" t="str">
        <f t="shared" si="399"/>
        <v>web</v>
      </c>
      <c r="S2346" s="28">
        <f t="shared" si="400"/>
        <v>42515.519317129627</v>
      </c>
      <c r="T2346" s="28">
        <f t="shared" si="401"/>
        <v>42545.519317129627</v>
      </c>
      <c r="U2346">
        <f t="shared" si="402"/>
        <v>2016</v>
      </c>
      <c r="V2346" s="15">
        <f t="shared" si="403"/>
        <v>42515</v>
      </c>
      <c r="W2346" s="15">
        <f t="shared" si="404"/>
        <v>42545</v>
      </c>
      <c r="X2346" s="15">
        <v>42515</v>
      </c>
      <c r="Y2346" s="15">
        <v>42545</v>
      </c>
      <c r="Z2346" t="str">
        <f t="shared" si="405"/>
        <v>May</v>
      </c>
      <c r="AA2346" t="str">
        <f t="shared" si="406"/>
        <v>June</v>
      </c>
    </row>
    <row r="2347" spans="1:27" ht="45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14" t="s">
        <v>8220</v>
      </c>
      <c r="G2347" t="s">
        <v>8224</v>
      </c>
      <c r="H2347" t="s">
        <v>8246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396"/>
        <v>0</v>
      </c>
      <c r="P2347" s="6" t="e">
        <f t="shared" si="397"/>
        <v>#DIV/0!</v>
      </c>
      <c r="Q2347" t="str">
        <f t="shared" si="398"/>
        <v>technology</v>
      </c>
      <c r="R2347" t="str">
        <f t="shared" si="399"/>
        <v>web</v>
      </c>
      <c r="S2347" s="28">
        <f t="shared" si="400"/>
        <v>42059.79347222222</v>
      </c>
      <c r="T2347" s="28">
        <f t="shared" si="401"/>
        <v>42094.777083333327</v>
      </c>
      <c r="U2347">
        <f t="shared" si="402"/>
        <v>2015</v>
      </c>
      <c r="V2347" s="15">
        <f t="shared" si="403"/>
        <v>42059</v>
      </c>
      <c r="W2347" s="15">
        <f t="shared" si="404"/>
        <v>42094</v>
      </c>
      <c r="X2347" s="15">
        <v>42059</v>
      </c>
      <c r="Y2347" s="15">
        <v>42094</v>
      </c>
      <c r="Z2347" t="str">
        <f t="shared" si="405"/>
        <v>February</v>
      </c>
      <c r="AA2347" t="str">
        <f t="shared" si="406"/>
        <v>March</v>
      </c>
    </row>
    <row r="2348" spans="1:27" ht="45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14" t="s">
        <v>8220</v>
      </c>
      <c r="G2348" t="s">
        <v>8224</v>
      </c>
      <c r="H2348" t="s">
        <v>8246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396"/>
        <v>6.5000000000000002E-2</v>
      </c>
      <c r="P2348" s="6">
        <f t="shared" si="397"/>
        <v>13</v>
      </c>
      <c r="Q2348" t="str">
        <f t="shared" si="398"/>
        <v>technology</v>
      </c>
      <c r="R2348" t="str">
        <f t="shared" si="399"/>
        <v>web</v>
      </c>
      <c r="S2348" s="28">
        <f t="shared" si="400"/>
        <v>42615.590636574074</v>
      </c>
      <c r="T2348" s="28">
        <f t="shared" si="401"/>
        <v>42660.590636574074</v>
      </c>
      <c r="U2348">
        <f t="shared" si="402"/>
        <v>2016</v>
      </c>
      <c r="V2348" s="15">
        <f t="shared" si="403"/>
        <v>42615</v>
      </c>
      <c r="W2348" s="15">
        <f t="shared" si="404"/>
        <v>42660</v>
      </c>
      <c r="X2348" s="15">
        <v>42615</v>
      </c>
      <c r="Y2348" s="15">
        <v>42660</v>
      </c>
      <c r="Z2348" t="str">
        <f t="shared" si="405"/>
        <v>September</v>
      </c>
      <c r="AA2348" t="str">
        <f t="shared" si="406"/>
        <v>October</v>
      </c>
    </row>
    <row r="2349" spans="1:27" ht="45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14" t="s">
        <v>8220</v>
      </c>
      <c r="G2349" t="s">
        <v>8224</v>
      </c>
      <c r="H2349" t="s">
        <v>8246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396"/>
        <v>1.5</v>
      </c>
      <c r="P2349" s="6">
        <f t="shared" si="397"/>
        <v>15</v>
      </c>
      <c r="Q2349" t="str">
        <f t="shared" si="398"/>
        <v>technology</v>
      </c>
      <c r="R2349" t="str">
        <f t="shared" si="399"/>
        <v>web</v>
      </c>
      <c r="S2349" s="28">
        <f t="shared" si="400"/>
        <v>42577.39902777777</v>
      </c>
      <c r="T2349" s="28">
        <f t="shared" si="401"/>
        <v>42607.39902777777</v>
      </c>
      <c r="U2349">
        <f t="shared" si="402"/>
        <v>2016</v>
      </c>
      <c r="V2349" s="15">
        <f t="shared" si="403"/>
        <v>42577</v>
      </c>
      <c r="W2349" s="15">
        <f t="shared" si="404"/>
        <v>42607</v>
      </c>
      <c r="X2349" s="15">
        <v>42577</v>
      </c>
      <c r="Y2349" s="15">
        <v>42607</v>
      </c>
      <c r="Z2349" t="str">
        <f t="shared" si="405"/>
        <v>July</v>
      </c>
      <c r="AA2349" t="str">
        <f t="shared" si="406"/>
        <v>August</v>
      </c>
    </row>
    <row r="2350" spans="1:27" ht="45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14" t="s">
        <v>8220</v>
      </c>
      <c r="G2350" t="s">
        <v>8224</v>
      </c>
      <c r="H2350" t="s">
        <v>8246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396"/>
        <v>0.38571428571428573</v>
      </c>
      <c r="P2350" s="6">
        <f t="shared" si="397"/>
        <v>54</v>
      </c>
      <c r="Q2350" t="str">
        <f t="shared" si="398"/>
        <v>technology</v>
      </c>
      <c r="R2350" t="str">
        <f t="shared" si="399"/>
        <v>web</v>
      </c>
      <c r="S2350" s="28">
        <f t="shared" si="400"/>
        <v>42360.723819444444</v>
      </c>
      <c r="T2350" s="28">
        <f t="shared" si="401"/>
        <v>42420.723819444444</v>
      </c>
      <c r="U2350">
        <f t="shared" si="402"/>
        <v>2015</v>
      </c>
      <c r="V2350" s="15">
        <f t="shared" si="403"/>
        <v>42360</v>
      </c>
      <c r="W2350" s="15">
        <f t="shared" si="404"/>
        <v>42420</v>
      </c>
      <c r="X2350" s="15">
        <v>42360</v>
      </c>
      <c r="Y2350" s="15">
        <v>42420</v>
      </c>
      <c r="Z2350" t="str">
        <f t="shared" si="405"/>
        <v>December</v>
      </c>
      <c r="AA2350" t="str">
        <f t="shared" si="406"/>
        <v>February</v>
      </c>
    </row>
    <row r="2351" spans="1:27" ht="45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14" t="s">
        <v>8220</v>
      </c>
      <c r="G2351" t="s">
        <v>8235</v>
      </c>
      <c r="H2351" t="s">
        <v>8255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396"/>
        <v>0</v>
      </c>
      <c r="P2351" s="6" t="e">
        <f t="shared" si="397"/>
        <v>#DIV/0!</v>
      </c>
      <c r="Q2351" t="str">
        <f t="shared" si="398"/>
        <v>technology</v>
      </c>
      <c r="R2351" t="str">
        <f t="shared" si="399"/>
        <v>web</v>
      </c>
      <c r="S2351" s="28">
        <f t="shared" si="400"/>
        <v>42198.567453703705</v>
      </c>
      <c r="T2351" s="28">
        <f t="shared" si="401"/>
        <v>42227.567453703705</v>
      </c>
      <c r="U2351">
        <f t="shared" si="402"/>
        <v>2015</v>
      </c>
      <c r="V2351" s="15">
        <f t="shared" si="403"/>
        <v>42198</v>
      </c>
      <c r="W2351" s="15">
        <f t="shared" si="404"/>
        <v>42227</v>
      </c>
      <c r="X2351" s="15">
        <v>42198</v>
      </c>
      <c r="Y2351" s="15">
        <v>42227</v>
      </c>
      <c r="Z2351" t="str">
        <f t="shared" si="405"/>
        <v>July</v>
      </c>
      <c r="AA2351" t="str">
        <f t="shared" si="406"/>
        <v>August</v>
      </c>
    </row>
    <row r="2352" spans="1:27" ht="30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14" t="s">
        <v>8220</v>
      </c>
      <c r="G2352" t="s">
        <v>8241</v>
      </c>
      <c r="H2352" t="s">
        <v>8249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396"/>
        <v>0</v>
      </c>
      <c r="P2352" s="6" t="e">
        <f t="shared" si="397"/>
        <v>#DIV/0!</v>
      </c>
      <c r="Q2352" t="str">
        <f t="shared" si="398"/>
        <v>technology</v>
      </c>
      <c r="R2352" t="str">
        <f t="shared" si="399"/>
        <v>web</v>
      </c>
      <c r="S2352" s="28">
        <f t="shared" si="400"/>
        <v>42708.633912037032</v>
      </c>
      <c r="T2352" s="28">
        <f t="shared" si="401"/>
        <v>42738.633912037032</v>
      </c>
      <c r="U2352">
        <f t="shared" si="402"/>
        <v>2016</v>
      </c>
      <c r="V2352" s="15">
        <f t="shared" si="403"/>
        <v>42708</v>
      </c>
      <c r="W2352" s="15">
        <f t="shared" si="404"/>
        <v>42738</v>
      </c>
      <c r="X2352" s="15">
        <v>42708</v>
      </c>
      <c r="Y2352" s="15">
        <v>42738</v>
      </c>
      <c r="Z2352" t="str">
        <f t="shared" si="405"/>
        <v>December</v>
      </c>
      <c r="AA2352" t="str">
        <f t="shared" si="406"/>
        <v>January</v>
      </c>
    </row>
    <row r="2353" spans="1:27" ht="3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14" t="s">
        <v>8220</v>
      </c>
      <c r="G2353" t="s">
        <v>8228</v>
      </c>
      <c r="H2353" t="s">
        <v>8250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396"/>
        <v>0.5714285714285714</v>
      </c>
      <c r="P2353" s="6">
        <f t="shared" si="397"/>
        <v>15.428571428571429</v>
      </c>
      <c r="Q2353" t="str">
        <f t="shared" si="398"/>
        <v>technology</v>
      </c>
      <c r="R2353" t="str">
        <f t="shared" si="399"/>
        <v>web</v>
      </c>
      <c r="S2353" s="28">
        <f t="shared" si="400"/>
        <v>42093.892812500002</v>
      </c>
      <c r="T2353" s="28">
        <f t="shared" si="401"/>
        <v>42123.892812500002</v>
      </c>
      <c r="U2353">
        <f t="shared" si="402"/>
        <v>2015</v>
      </c>
      <c r="V2353" s="15">
        <f t="shared" si="403"/>
        <v>42093</v>
      </c>
      <c r="W2353" s="15">
        <f t="shared" si="404"/>
        <v>42123</v>
      </c>
      <c r="X2353" s="15">
        <v>42093</v>
      </c>
      <c r="Y2353" s="15">
        <v>42123</v>
      </c>
      <c r="Z2353" t="str">
        <f t="shared" si="405"/>
        <v>March</v>
      </c>
      <c r="AA2353" t="str">
        <f t="shared" si="406"/>
        <v>April</v>
      </c>
    </row>
    <row r="2354" spans="1:27" ht="45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14" t="s">
        <v>8220</v>
      </c>
      <c r="G2354" t="s">
        <v>8224</v>
      </c>
      <c r="H2354" t="s">
        <v>8246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396"/>
        <v>0</v>
      </c>
      <c r="P2354" s="6" t="e">
        <f t="shared" si="397"/>
        <v>#DIV/0!</v>
      </c>
      <c r="Q2354" t="str">
        <f t="shared" si="398"/>
        <v>technology</v>
      </c>
      <c r="R2354" t="str">
        <f t="shared" si="399"/>
        <v>web</v>
      </c>
      <c r="S2354" s="28">
        <f t="shared" si="400"/>
        <v>42101.425370370365</v>
      </c>
      <c r="T2354" s="28">
        <f t="shared" si="401"/>
        <v>42161.425370370365</v>
      </c>
      <c r="U2354">
        <f t="shared" si="402"/>
        <v>2015</v>
      </c>
      <c r="V2354" s="15">
        <f t="shared" si="403"/>
        <v>42101</v>
      </c>
      <c r="W2354" s="15">
        <f t="shared" si="404"/>
        <v>42161</v>
      </c>
      <c r="X2354" s="15">
        <v>42101</v>
      </c>
      <c r="Y2354" s="15">
        <v>42161</v>
      </c>
      <c r="Z2354" t="str">
        <f t="shared" si="405"/>
        <v>April</v>
      </c>
      <c r="AA2354" t="str">
        <f t="shared" si="406"/>
        <v>June</v>
      </c>
    </row>
    <row r="2355" spans="1:27" ht="45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14" t="s">
        <v>8220</v>
      </c>
      <c r="G2355" t="s">
        <v>8224</v>
      </c>
      <c r="H2355" t="s">
        <v>8246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396"/>
        <v>0</v>
      </c>
      <c r="P2355" s="6" t="e">
        <f t="shared" si="397"/>
        <v>#DIV/0!</v>
      </c>
      <c r="Q2355" t="str">
        <f t="shared" si="398"/>
        <v>technology</v>
      </c>
      <c r="R2355" t="str">
        <f t="shared" si="399"/>
        <v>web</v>
      </c>
      <c r="S2355" s="28">
        <f t="shared" si="400"/>
        <v>42103.467847222222</v>
      </c>
      <c r="T2355" s="28">
        <f t="shared" si="401"/>
        <v>42115.467847222222</v>
      </c>
      <c r="U2355">
        <f t="shared" si="402"/>
        <v>2015</v>
      </c>
      <c r="V2355" s="15">
        <f t="shared" si="403"/>
        <v>42103</v>
      </c>
      <c r="W2355" s="15">
        <f t="shared" si="404"/>
        <v>42115</v>
      </c>
      <c r="X2355" s="15">
        <v>42103</v>
      </c>
      <c r="Y2355" s="15">
        <v>42115</v>
      </c>
      <c r="Z2355" t="str">
        <f t="shared" si="405"/>
        <v>April</v>
      </c>
      <c r="AA2355" t="str">
        <f t="shared" si="406"/>
        <v>April</v>
      </c>
    </row>
    <row r="2356" spans="1:27" ht="45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14" t="s">
        <v>8220</v>
      </c>
      <c r="G2356" t="s">
        <v>8224</v>
      </c>
      <c r="H2356" t="s">
        <v>8246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396"/>
        <v>7.1428571428571425E-2</v>
      </c>
      <c r="P2356" s="6">
        <f t="shared" si="397"/>
        <v>25</v>
      </c>
      <c r="Q2356" t="str">
        <f t="shared" si="398"/>
        <v>technology</v>
      </c>
      <c r="R2356" t="str">
        <f t="shared" si="399"/>
        <v>web</v>
      </c>
      <c r="S2356" s="28">
        <f t="shared" si="400"/>
        <v>41954.51458333333</v>
      </c>
      <c r="T2356" s="28">
        <f t="shared" si="401"/>
        <v>42014.51458333333</v>
      </c>
      <c r="U2356">
        <f t="shared" si="402"/>
        <v>2014</v>
      </c>
      <c r="V2356" s="15">
        <f t="shared" si="403"/>
        <v>41954</v>
      </c>
      <c r="W2356" s="15">
        <f t="shared" si="404"/>
        <v>42014</v>
      </c>
      <c r="X2356" s="15">
        <v>41954</v>
      </c>
      <c r="Y2356" s="15">
        <v>42014</v>
      </c>
      <c r="Z2356" t="str">
        <f t="shared" si="405"/>
        <v>November</v>
      </c>
      <c r="AA2356" t="str">
        <f t="shared" si="406"/>
        <v>January</v>
      </c>
    </row>
    <row r="2357" spans="1:27" ht="45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14" t="s">
        <v>8220</v>
      </c>
      <c r="G2357" t="s">
        <v>8226</v>
      </c>
      <c r="H2357" t="s">
        <v>8248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396"/>
        <v>0.6875</v>
      </c>
      <c r="P2357" s="6">
        <f t="shared" si="397"/>
        <v>27.5</v>
      </c>
      <c r="Q2357" t="str">
        <f t="shared" si="398"/>
        <v>technology</v>
      </c>
      <c r="R2357" t="str">
        <f t="shared" si="399"/>
        <v>web</v>
      </c>
      <c r="S2357" s="28">
        <f t="shared" si="400"/>
        <v>42096.709907407407</v>
      </c>
      <c r="T2357" s="28">
        <f t="shared" si="401"/>
        <v>42126.709907407407</v>
      </c>
      <c r="U2357">
        <f t="shared" si="402"/>
        <v>2015</v>
      </c>
      <c r="V2357" s="15">
        <f t="shared" si="403"/>
        <v>42096</v>
      </c>
      <c r="W2357" s="15">
        <f t="shared" si="404"/>
        <v>42126</v>
      </c>
      <c r="X2357" s="15">
        <v>42096</v>
      </c>
      <c r="Y2357" s="15">
        <v>42126</v>
      </c>
      <c r="Z2357" t="str">
        <f t="shared" si="405"/>
        <v>April</v>
      </c>
      <c r="AA2357" t="str">
        <f t="shared" si="406"/>
        <v>May</v>
      </c>
    </row>
    <row r="2358" spans="1:27" ht="30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14" t="s">
        <v>8220</v>
      </c>
      <c r="G2358" t="s">
        <v>8233</v>
      </c>
      <c r="H2358" t="s">
        <v>8249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396"/>
        <v>0</v>
      </c>
      <c r="P2358" s="6" t="e">
        <f t="shared" si="397"/>
        <v>#DIV/0!</v>
      </c>
      <c r="Q2358" t="str">
        <f t="shared" si="398"/>
        <v>technology</v>
      </c>
      <c r="R2358" t="str">
        <f t="shared" si="399"/>
        <v>web</v>
      </c>
      <c r="S2358" s="28">
        <f t="shared" si="400"/>
        <v>42130.575277777774</v>
      </c>
      <c r="T2358" s="28">
        <f t="shared" si="401"/>
        <v>42160.575277777774</v>
      </c>
      <c r="U2358">
        <f t="shared" si="402"/>
        <v>2015</v>
      </c>
      <c r="V2358" s="15">
        <f t="shared" si="403"/>
        <v>42130</v>
      </c>
      <c r="W2358" s="15">
        <f t="shared" si="404"/>
        <v>42160</v>
      </c>
      <c r="X2358" s="15">
        <v>42130</v>
      </c>
      <c r="Y2358" s="15">
        <v>42160</v>
      </c>
      <c r="Z2358" t="str">
        <f t="shared" si="405"/>
        <v>May</v>
      </c>
      <c r="AA2358" t="str">
        <f t="shared" si="406"/>
        <v>June</v>
      </c>
    </row>
    <row r="2359" spans="1:27" ht="3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14" t="s">
        <v>8220</v>
      </c>
      <c r="G2359" t="s">
        <v>8225</v>
      </c>
      <c r="H2359" t="s">
        <v>8247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396"/>
        <v>0</v>
      </c>
      <c r="P2359" s="6" t="e">
        <f t="shared" si="397"/>
        <v>#DIV/0!</v>
      </c>
      <c r="Q2359" t="str">
        <f t="shared" si="398"/>
        <v>technology</v>
      </c>
      <c r="R2359" t="str">
        <f t="shared" si="399"/>
        <v>web</v>
      </c>
      <c r="S2359" s="28">
        <f t="shared" si="400"/>
        <v>42264.411782407406</v>
      </c>
      <c r="T2359" s="28">
        <f t="shared" si="401"/>
        <v>42294.411782407406</v>
      </c>
      <c r="U2359">
        <f t="shared" si="402"/>
        <v>2015</v>
      </c>
      <c r="V2359" s="15">
        <f t="shared" si="403"/>
        <v>42264</v>
      </c>
      <c r="W2359" s="15">
        <f t="shared" si="404"/>
        <v>42294</v>
      </c>
      <c r="X2359" s="15">
        <v>42264</v>
      </c>
      <c r="Y2359" s="15">
        <v>42294</v>
      </c>
      <c r="Z2359" t="str">
        <f t="shared" si="405"/>
        <v>September</v>
      </c>
      <c r="AA2359" t="str">
        <f t="shared" si="406"/>
        <v>October</v>
      </c>
    </row>
    <row r="2360" spans="1:27" ht="45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14" t="s">
        <v>8220</v>
      </c>
      <c r="G2360" t="s">
        <v>8225</v>
      </c>
      <c r="H2360" t="s">
        <v>8247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396"/>
        <v>0</v>
      </c>
      <c r="P2360" s="6" t="e">
        <f t="shared" si="397"/>
        <v>#DIV/0!</v>
      </c>
      <c r="Q2360" t="str">
        <f t="shared" si="398"/>
        <v>technology</v>
      </c>
      <c r="R2360" t="str">
        <f t="shared" si="399"/>
        <v>web</v>
      </c>
      <c r="S2360" s="28">
        <f t="shared" si="400"/>
        <v>41978.722638888888</v>
      </c>
      <c r="T2360" s="28">
        <f t="shared" si="401"/>
        <v>42034.818749999999</v>
      </c>
      <c r="U2360">
        <f t="shared" si="402"/>
        <v>2014</v>
      </c>
      <c r="V2360" s="15">
        <f t="shared" si="403"/>
        <v>41978</v>
      </c>
      <c r="W2360" s="15">
        <f t="shared" si="404"/>
        <v>42034</v>
      </c>
      <c r="X2360" s="15">
        <v>41978</v>
      </c>
      <c r="Y2360" s="15">
        <v>42034</v>
      </c>
      <c r="Z2360" t="str">
        <f t="shared" si="405"/>
        <v>December</v>
      </c>
      <c r="AA2360" t="str">
        <f t="shared" si="406"/>
        <v>January</v>
      </c>
    </row>
    <row r="2361" spans="1:27" ht="45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14" t="s">
        <v>8220</v>
      </c>
      <c r="G2361" t="s">
        <v>8224</v>
      </c>
      <c r="H2361" t="s">
        <v>8246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396"/>
        <v>14.680000000000001</v>
      </c>
      <c r="P2361" s="6">
        <f t="shared" si="397"/>
        <v>367</v>
      </c>
      <c r="Q2361" t="str">
        <f t="shared" si="398"/>
        <v>technology</v>
      </c>
      <c r="R2361" t="str">
        <f t="shared" si="399"/>
        <v>web</v>
      </c>
      <c r="S2361" s="28">
        <f t="shared" si="400"/>
        <v>42159.441249999996</v>
      </c>
      <c r="T2361" s="28">
        <f t="shared" si="401"/>
        <v>42219.441249999996</v>
      </c>
      <c r="U2361">
        <f t="shared" si="402"/>
        <v>2015</v>
      </c>
      <c r="V2361" s="15">
        <f t="shared" si="403"/>
        <v>42159</v>
      </c>
      <c r="W2361" s="15">
        <f t="shared" si="404"/>
        <v>42219</v>
      </c>
      <c r="X2361" s="15">
        <v>42159</v>
      </c>
      <c r="Y2361" s="15">
        <v>42219</v>
      </c>
      <c r="Z2361" t="str">
        <f t="shared" si="405"/>
        <v>June</v>
      </c>
      <c r="AA2361" t="str">
        <f t="shared" si="406"/>
        <v>August</v>
      </c>
    </row>
    <row r="2362" spans="1:27" ht="45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14" t="s">
        <v>8220</v>
      </c>
      <c r="G2362" t="s">
        <v>8229</v>
      </c>
      <c r="H2362" t="s">
        <v>8251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396"/>
        <v>0.04</v>
      </c>
      <c r="P2362" s="6">
        <f t="shared" si="397"/>
        <v>2</v>
      </c>
      <c r="Q2362" t="str">
        <f t="shared" si="398"/>
        <v>technology</v>
      </c>
      <c r="R2362" t="str">
        <f t="shared" si="399"/>
        <v>web</v>
      </c>
      <c r="S2362" s="28">
        <f t="shared" si="400"/>
        <v>42377.498611111114</v>
      </c>
      <c r="T2362" s="28">
        <f t="shared" si="401"/>
        <v>42407.498611111114</v>
      </c>
      <c r="U2362">
        <f t="shared" si="402"/>
        <v>2016</v>
      </c>
      <c r="V2362" s="15">
        <f t="shared" si="403"/>
        <v>42377</v>
      </c>
      <c r="W2362" s="15">
        <f t="shared" si="404"/>
        <v>42407</v>
      </c>
      <c r="X2362" s="15">
        <v>42377</v>
      </c>
      <c r="Y2362" s="15">
        <v>42407</v>
      </c>
      <c r="Z2362" t="str">
        <f t="shared" si="405"/>
        <v>January</v>
      </c>
      <c r="AA2362" t="str">
        <f t="shared" si="406"/>
        <v>February</v>
      </c>
    </row>
    <row r="2363" spans="1:27" ht="45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14" t="s">
        <v>8220</v>
      </c>
      <c r="G2363" t="s">
        <v>8229</v>
      </c>
      <c r="H2363" t="s">
        <v>8251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396"/>
        <v>0</v>
      </c>
      <c r="P2363" s="6" t="e">
        <f t="shared" si="397"/>
        <v>#DIV/0!</v>
      </c>
      <c r="Q2363" t="str">
        <f t="shared" si="398"/>
        <v>technology</v>
      </c>
      <c r="R2363" t="str">
        <f t="shared" si="399"/>
        <v>web</v>
      </c>
      <c r="S2363" s="28">
        <f t="shared" si="400"/>
        <v>42466.650555555556</v>
      </c>
      <c r="T2363" s="28">
        <f t="shared" si="401"/>
        <v>42490.708333333336</v>
      </c>
      <c r="U2363">
        <f t="shared" si="402"/>
        <v>2016</v>
      </c>
      <c r="V2363" s="15">
        <f t="shared" si="403"/>
        <v>42466</v>
      </c>
      <c r="W2363" s="15">
        <f t="shared" si="404"/>
        <v>42490</v>
      </c>
      <c r="X2363" s="15">
        <v>42466</v>
      </c>
      <c r="Y2363" s="15">
        <v>42490</v>
      </c>
      <c r="Z2363" t="str">
        <f t="shared" si="405"/>
        <v>April</v>
      </c>
      <c r="AA2363" t="str">
        <f t="shared" si="406"/>
        <v>April</v>
      </c>
    </row>
    <row r="2364" spans="1:27" ht="30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14" t="s">
        <v>8220</v>
      </c>
      <c r="G2364" t="s">
        <v>8224</v>
      </c>
      <c r="H2364" t="s">
        <v>8246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396"/>
        <v>28.571428571428569</v>
      </c>
      <c r="P2364" s="6">
        <f t="shared" si="397"/>
        <v>60</v>
      </c>
      <c r="Q2364" t="str">
        <f t="shared" si="398"/>
        <v>technology</v>
      </c>
      <c r="R2364" t="str">
        <f t="shared" si="399"/>
        <v>web</v>
      </c>
      <c r="S2364" s="28">
        <f t="shared" si="400"/>
        <v>41954.47997685185</v>
      </c>
      <c r="T2364" s="28">
        <f t="shared" si="401"/>
        <v>41984.47997685185</v>
      </c>
      <c r="U2364">
        <f t="shared" si="402"/>
        <v>2014</v>
      </c>
      <c r="V2364" s="15">
        <f t="shared" si="403"/>
        <v>41954</v>
      </c>
      <c r="W2364" s="15">
        <f t="shared" si="404"/>
        <v>41984</v>
      </c>
      <c r="X2364" s="15">
        <v>41954</v>
      </c>
      <c r="Y2364" s="15">
        <v>41984</v>
      </c>
      <c r="Z2364" t="str">
        <f t="shared" si="405"/>
        <v>November</v>
      </c>
      <c r="AA2364" t="str">
        <f t="shared" si="406"/>
        <v>December</v>
      </c>
    </row>
    <row r="2365" spans="1:27" ht="45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14" t="s">
        <v>8220</v>
      </c>
      <c r="G2365" t="s">
        <v>8224</v>
      </c>
      <c r="H2365" t="s">
        <v>8246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396"/>
        <v>0</v>
      </c>
      <c r="P2365" s="6" t="e">
        <f t="shared" si="397"/>
        <v>#DIV/0!</v>
      </c>
      <c r="Q2365" t="str">
        <f t="shared" si="398"/>
        <v>technology</v>
      </c>
      <c r="R2365" t="str">
        <f t="shared" si="399"/>
        <v>web</v>
      </c>
      <c r="S2365" s="28">
        <f t="shared" si="400"/>
        <v>42321.803240740737</v>
      </c>
      <c r="T2365" s="28">
        <f t="shared" si="401"/>
        <v>42366.803240740737</v>
      </c>
      <c r="U2365">
        <f t="shared" si="402"/>
        <v>2015</v>
      </c>
      <c r="V2365" s="15">
        <f t="shared" si="403"/>
        <v>42321</v>
      </c>
      <c r="W2365" s="15">
        <f t="shared" si="404"/>
        <v>42366</v>
      </c>
      <c r="X2365" s="15">
        <v>42321</v>
      </c>
      <c r="Y2365" s="15">
        <v>42366</v>
      </c>
      <c r="Z2365" t="str">
        <f t="shared" si="405"/>
        <v>November</v>
      </c>
      <c r="AA2365" t="str">
        <f t="shared" si="406"/>
        <v>December</v>
      </c>
    </row>
    <row r="2366" spans="1:27" ht="30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14" t="s">
        <v>8220</v>
      </c>
      <c r="G2366" t="s">
        <v>8224</v>
      </c>
      <c r="H2366" t="s">
        <v>8246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396"/>
        <v>0</v>
      </c>
      <c r="P2366" s="6" t="e">
        <f t="shared" si="397"/>
        <v>#DIV/0!</v>
      </c>
      <c r="Q2366" t="str">
        <f t="shared" si="398"/>
        <v>technology</v>
      </c>
      <c r="R2366" t="str">
        <f t="shared" si="399"/>
        <v>web</v>
      </c>
      <c r="S2366" s="28">
        <f t="shared" si="400"/>
        <v>42248.726342592585</v>
      </c>
      <c r="T2366" s="28">
        <f t="shared" si="401"/>
        <v>42303.726342592585</v>
      </c>
      <c r="U2366">
        <f t="shared" si="402"/>
        <v>2015</v>
      </c>
      <c r="V2366" s="15">
        <f t="shared" si="403"/>
        <v>42248</v>
      </c>
      <c r="W2366" s="15">
        <f t="shared" si="404"/>
        <v>42303</v>
      </c>
      <c r="X2366" s="15">
        <v>42248</v>
      </c>
      <c r="Y2366" s="15">
        <v>42303</v>
      </c>
      <c r="Z2366" t="str">
        <f t="shared" si="405"/>
        <v>September</v>
      </c>
      <c r="AA2366" t="str">
        <f t="shared" si="406"/>
        <v>October</v>
      </c>
    </row>
    <row r="2367" spans="1:27" ht="45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14" t="s">
        <v>8220</v>
      </c>
      <c r="G2367" t="s">
        <v>8237</v>
      </c>
      <c r="H2367" t="s">
        <v>8249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396"/>
        <v>0</v>
      </c>
      <c r="P2367" s="6" t="e">
        <f t="shared" si="397"/>
        <v>#DIV/0!</v>
      </c>
      <c r="Q2367" t="str">
        <f t="shared" si="398"/>
        <v>technology</v>
      </c>
      <c r="R2367" t="str">
        <f t="shared" si="399"/>
        <v>web</v>
      </c>
      <c r="S2367" s="28">
        <f t="shared" si="400"/>
        <v>42346.528067129628</v>
      </c>
      <c r="T2367" s="28">
        <f t="shared" si="401"/>
        <v>42386.749999999993</v>
      </c>
      <c r="U2367">
        <f t="shared" si="402"/>
        <v>2015</v>
      </c>
      <c r="V2367" s="15">
        <f t="shared" si="403"/>
        <v>42346</v>
      </c>
      <c r="W2367" s="15">
        <f t="shared" si="404"/>
        <v>42386</v>
      </c>
      <c r="X2367" s="15">
        <v>42346</v>
      </c>
      <c r="Y2367" s="15">
        <v>42386</v>
      </c>
      <c r="Z2367" t="str">
        <f t="shared" si="405"/>
        <v>December</v>
      </c>
      <c r="AA2367" t="str">
        <f t="shared" si="406"/>
        <v>January</v>
      </c>
    </row>
    <row r="2368" spans="1:27" ht="45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14" t="s">
        <v>8220</v>
      </c>
      <c r="G2368" t="s">
        <v>8225</v>
      </c>
      <c r="H2368" t="s">
        <v>8247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396"/>
        <v>10.52</v>
      </c>
      <c r="P2368" s="6">
        <f t="shared" si="397"/>
        <v>97.407407407407405</v>
      </c>
      <c r="Q2368" t="str">
        <f t="shared" si="398"/>
        <v>technology</v>
      </c>
      <c r="R2368" t="str">
        <f t="shared" si="399"/>
        <v>web</v>
      </c>
      <c r="S2368" s="28">
        <f t="shared" si="400"/>
        <v>42268.323298611103</v>
      </c>
      <c r="T2368" s="28">
        <f t="shared" si="401"/>
        <v>42298.323298611103</v>
      </c>
      <c r="U2368">
        <f t="shared" si="402"/>
        <v>2015</v>
      </c>
      <c r="V2368" s="15">
        <f t="shared" si="403"/>
        <v>42268</v>
      </c>
      <c r="W2368" s="15">
        <f t="shared" si="404"/>
        <v>42298</v>
      </c>
      <c r="X2368" s="15">
        <v>42268</v>
      </c>
      <c r="Y2368" s="15">
        <v>42298</v>
      </c>
      <c r="Z2368" t="str">
        <f t="shared" si="405"/>
        <v>September</v>
      </c>
      <c r="AA2368" t="str">
        <f t="shared" si="406"/>
        <v>October</v>
      </c>
    </row>
    <row r="2369" spans="1:27" ht="45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14" t="s">
        <v>8220</v>
      </c>
      <c r="G2369" t="s">
        <v>8224</v>
      </c>
      <c r="H2369" t="s">
        <v>8246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396"/>
        <v>1.34</v>
      </c>
      <c r="P2369" s="6">
        <f t="shared" si="397"/>
        <v>47.857142857142854</v>
      </c>
      <c r="Q2369" t="str">
        <f t="shared" si="398"/>
        <v>technology</v>
      </c>
      <c r="R2369" t="str">
        <f t="shared" si="399"/>
        <v>web</v>
      </c>
      <c r="S2369" s="28">
        <f t="shared" si="400"/>
        <v>42425.761759259258</v>
      </c>
      <c r="T2369" s="28">
        <f t="shared" si="401"/>
        <v>42485.720092592594</v>
      </c>
      <c r="U2369">
        <f t="shared" si="402"/>
        <v>2016</v>
      </c>
      <c r="V2369" s="15">
        <f t="shared" si="403"/>
        <v>42425</v>
      </c>
      <c r="W2369" s="15">
        <f t="shared" si="404"/>
        <v>42485</v>
      </c>
      <c r="X2369" s="15">
        <v>42425</v>
      </c>
      <c r="Y2369" s="15">
        <v>42485</v>
      </c>
      <c r="Z2369" t="str">
        <f t="shared" si="405"/>
        <v>February</v>
      </c>
      <c r="AA2369" t="str">
        <f t="shared" si="406"/>
        <v>April</v>
      </c>
    </row>
    <row r="2370" spans="1:27" ht="45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14" t="s">
        <v>8220</v>
      </c>
      <c r="G2370" t="s">
        <v>8224</v>
      </c>
      <c r="H2370" t="s">
        <v>8246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ref="O2370:O2433" si="407">SUM(E2370/D2370)*100</f>
        <v>0.25</v>
      </c>
      <c r="P2370" s="6">
        <f t="shared" ref="P2370:P2433" si="408">SUM(E2370/L2370)</f>
        <v>50</v>
      </c>
      <c r="Q2370" t="str">
        <f t="shared" si="398"/>
        <v>technology</v>
      </c>
      <c r="R2370" t="str">
        <f t="shared" si="399"/>
        <v>web</v>
      </c>
      <c r="S2370" s="28">
        <f t="shared" si="400"/>
        <v>42063.513483796291</v>
      </c>
      <c r="T2370" s="28">
        <f t="shared" si="401"/>
        <v>42108.471817129626</v>
      </c>
      <c r="U2370">
        <f t="shared" si="402"/>
        <v>2015</v>
      </c>
      <c r="V2370" s="15">
        <f t="shared" si="403"/>
        <v>42063</v>
      </c>
      <c r="W2370" s="15">
        <f t="shared" si="404"/>
        <v>42108</v>
      </c>
      <c r="X2370" s="15">
        <v>42063</v>
      </c>
      <c r="Y2370" s="15">
        <v>42108</v>
      </c>
      <c r="Z2370" t="str">
        <f t="shared" si="405"/>
        <v>February</v>
      </c>
      <c r="AA2370" t="str">
        <f t="shared" si="406"/>
        <v>April</v>
      </c>
    </row>
    <row r="2371" spans="1:27" ht="45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14" t="s">
        <v>8220</v>
      </c>
      <c r="G2371" t="s">
        <v>8224</v>
      </c>
      <c r="H2371" t="s">
        <v>8246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si="407"/>
        <v>0</v>
      </c>
      <c r="P2371" s="6" t="e">
        <f t="shared" si="408"/>
        <v>#DIV/0!</v>
      </c>
      <c r="Q2371" t="str">
        <f t="shared" ref="Q2371:Q2434" si="409">LEFT(N2371,FIND("/", N2371) - 1)</f>
        <v>technology</v>
      </c>
      <c r="R2371" t="str">
        <f t="shared" ref="R2371:R2434" si="410">RIGHT(N2371,LEN(N2371) - FIND("/",N2371))</f>
        <v>web</v>
      </c>
      <c r="S2371" s="28">
        <f t="shared" ref="S2371:S2434" si="411">(J2371/86400)+25569+(-5/24)</f>
        <v>42380.60429398148</v>
      </c>
      <c r="T2371" s="28">
        <f t="shared" ref="T2371:T2434" si="412">(I2371/86400)+25569+(-5/24)</f>
        <v>42410.60429398148</v>
      </c>
      <c r="U2371">
        <f t="shared" ref="U2371:U2434" si="413">YEAR(S2371)</f>
        <v>2016</v>
      </c>
      <c r="V2371" s="15">
        <f t="shared" ref="V2371:V2434" si="414">INT(S2371)</f>
        <v>42380</v>
      </c>
      <c r="W2371" s="15">
        <f t="shared" ref="W2371:W2434" si="415">INT(T2371)</f>
        <v>42410</v>
      </c>
      <c r="X2371" s="15">
        <v>42380</v>
      </c>
      <c r="Y2371" s="15">
        <v>42410</v>
      </c>
      <c r="Z2371" t="str">
        <f t="shared" ref="Z2371:Z2434" si="416">TEXT(V2371, "mmmm")</f>
        <v>January</v>
      </c>
      <c r="AA2371" t="str">
        <f t="shared" ref="AA2371:AA2434" si="417">TEXT(W2371, "mmmm")</f>
        <v>February</v>
      </c>
    </row>
    <row r="2372" spans="1:27" ht="45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14" t="s">
        <v>8220</v>
      </c>
      <c r="G2372" t="s">
        <v>8224</v>
      </c>
      <c r="H2372" t="s">
        <v>8246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407"/>
        <v>0.32800000000000001</v>
      </c>
      <c r="P2372" s="6">
        <f t="shared" si="408"/>
        <v>20.5</v>
      </c>
      <c r="Q2372" t="str">
        <f t="shared" si="409"/>
        <v>technology</v>
      </c>
      <c r="R2372" t="str">
        <f t="shared" si="410"/>
        <v>web</v>
      </c>
      <c r="S2372" s="28">
        <f t="shared" si="411"/>
        <v>41960.980798611105</v>
      </c>
      <c r="T2372" s="28">
        <f t="shared" si="412"/>
        <v>41990.980798611105</v>
      </c>
      <c r="U2372">
        <f t="shared" si="413"/>
        <v>2014</v>
      </c>
      <c r="V2372" s="15">
        <f t="shared" si="414"/>
        <v>41960</v>
      </c>
      <c r="W2372" s="15">
        <f t="shared" si="415"/>
        <v>41990</v>
      </c>
      <c r="X2372" s="15">
        <v>41960</v>
      </c>
      <c r="Y2372" s="15">
        <v>41990</v>
      </c>
      <c r="Z2372" t="str">
        <f t="shared" si="416"/>
        <v>November</v>
      </c>
      <c r="AA2372" t="str">
        <f t="shared" si="417"/>
        <v>December</v>
      </c>
    </row>
    <row r="2373" spans="1:27" ht="45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14" t="s">
        <v>8220</v>
      </c>
      <c r="G2373" t="s">
        <v>8224</v>
      </c>
      <c r="H2373" t="s">
        <v>8246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407"/>
        <v>0</v>
      </c>
      <c r="P2373" s="6" t="e">
        <f t="shared" si="408"/>
        <v>#DIV/0!</v>
      </c>
      <c r="Q2373" t="str">
        <f t="shared" si="409"/>
        <v>technology</v>
      </c>
      <c r="R2373" t="str">
        <f t="shared" si="410"/>
        <v>web</v>
      </c>
      <c r="S2373" s="28">
        <f t="shared" si="411"/>
        <v>42150.569398148145</v>
      </c>
      <c r="T2373" s="28">
        <f t="shared" si="412"/>
        <v>42180.569398148145</v>
      </c>
      <c r="U2373">
        <f t="shared" si="413"/>
        <v>2015</v>
      </c>
      <c r="V2373" s="15">
        <f t="shared" si="414"/>
        <v>42150</v>
      </c>
      <c r="W2373" s="15">
        <f t="shared" si="415"/>
        <v>42180</v>
      </c>
      <c r="X2373" s="15">
        <v>42150</v>
      </c>
      <c r="Y2373" s="15">
        <v>42180</v>
      </c>
      <c r="Z2373" t="str">
        <f t="shared" si="416"/>
        <v>May</v>
      </c>
      <c r="AA2373" t="str">
        <f t="shared" si="417"/>
        <v>June</v>
      </c>
    </row>
    <row r="2374" spans="1:27" ht="45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14" t="s">
        <v>8220</v>
      </c>
      <c r="G2374" t="s">
        <v>8226</v>
      </c>
      <c r="H2374" t="s">
        <v>8248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407"/>
        <v>3.2727272727272729</v>
      </c>
      <c r="P2374" s="6">
        <f t="shared" si="408"/>
        <v>30</v>
      </c>
      <c r="Q2374" t="str">
        <f t="shared" si="409"/>
        <v>technology</v>
      </c>
      <c r="R2374" t="str">
        <f t="shared" si="410"/>
        <v>web</v>
      </c>
      <c r="S2374" s="28">
        <f t="shared" si="411"/>
        <v>42087.860775462956</v>
      </c>
      <c r="T2374" s="28">
        <f t="shared" si="412"/>
        <v>42117.860775462956</v>
      </c>
      <c r="U2374">
        <f t="shared" si="413"/>
        <v>2015</v>
      </c>
      <c r="V2374" s="15">
        <f t="shared" si="414"/>
        <v>42087</v>
      </c>
      <c r="W2374" s="15">
        <f t="shared" si="415"/>
        <v>42117</v>
      </c>
      <c r="X2374" s="15">
        <v>42087</v>
      </c>
      <c r="Y2374" s="15">
        <v>42117</v>
      </c>
      <c r="Z2374" t="str">
        <f t="shared" si="416"/>
        <v>March</v>
      </c>
      <c r="AA2374" t="str">
        <f t="shared" si="417"/>
        <v>April</v>
      </c>
    </row>
    <row r="2375" spans="1:27" ht="30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14" t="s">
        <v>8220</v>
      </c>
      <c r="G2375" t="s">
        <v>8235</v>
      </c>
      <c r="H2375" t="s">
        <v>8255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407"/>
        <v>5.8823529411764705E-3</v>
      </c>
      <c r="P2375" s="6">
        <f t="shared" si="408"/>
        <v>50</v>
      </c>
      <c r="Q2375" t="str">
        <f t="shared" si="409"/>
        <v>technology</v>
      </c>
      <c r="R2375" t="str">
        <f t="shared" si="410"/>
        <v>web</v>
      </c>
      <c r="S2375" s="28">
        <f t="shared" si="411"/>
        <v>42215.453981481478</v>
      </c>
      <c r="T2375" s="28">
        <f t="shared" si="412"/>
        <v>42245.453981481478</v>
      </c>
      <c r="U2375">
        <f t="shared" si="413"/>
        <v>2015</v>
      </c>
      <c r="V2375" s="15">
        <f t="shared" si="414"/>
        <v>42215</v>
      </c>
      <c r="W2375" s="15">
        <f t="shared" si="415"/>
        <v>42245</v>
      </c>
      <c r="X2375" s="15">
        <v>42215</v>
      </c>
      <c r="Y2375" s="15">
        <v>42245</v>
      </c>
      <c r="Z2375" t="str">
        <f t="shared" si="416"/>
        <v>July</v>
      </c>
      <c r="AA2375" t="str">
        <f t="shared" si="417"/>
        <v>August</v>
      </c>
    </row>
    <row r="2376" spans="1:27" ht="45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14" t="s">
        <v>8220</v>
      </c>
      <c r="G2376" t="s">
        <v>8224</v>
      </c>
      <c r="H2376" t="s">
        <v>8246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407"/>
        <v>4.5454545454545456E-2</v>
      </c>
      <c r="P2376" s="6">
        <f t="shared" si="408"/>
        <v>10</v>
      </c>
      <c r="Q2376" t="str">
        <f t="shared" si="409"/>
        <v>technology</v>
      </c>
      <c r="R2376" t="str">
        <f t="shared" si="410"/>
        <v>web</v>
      </c>
      <c r="S2376" s="28">
        <f t="shared" si="411"/>
        <v>42017.634953703702</v>
      </c>
      <c r="T2376" s="28">
        <f t="shared" si="412"/>
        <v>42047.634953703702</v>
      </c>
      <c r="U2376">
        <f t="shared" si="413"/>
        <v>2015</v>
      </c>
      <c r="V2376" s="15">
        <f t="shared" si="414"/>
        <v>42017</v>
      </c>
      <c r="W2376" s="15">
        <f t="shared" si="415"/>
        <v>42047</v>
      </c>
      <c r="X2376" s="15">
        <v>42017</v>
      </c>
      <c r="Y2376" s="15">
        <v>42047</v>
      </c>
      <c r="Z2376" t="str">
        <f t="shared" si="416"/>
        <v>January</v>
      </c>
      <c r="AA2376" t="str">
        <f t="shared" si="417"/>
        <v>February</v>
      </c>
    </row>
    <row r="2377" spans="1:27" ht="45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14" t="s">
        <v>8220</v>
      </c>
      <c r="G2377" t="s">
        <v>8224</v>
      </c>
      <c r="H2377" t="s">
        <v>8246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407"/>
        <v>0</v>
      </c>
      <c r="P2377" s="6" t="e">
        <f t="shared" si="408"/>
        <v>#DIV/0!</v>
      </c>
      <c r="Q2377" t="str">
        <f t="shared" si="409"/>
        <v>technology</v>
      </c>
      <c r="R2377" t="str">
        <f t="shared" si="410"/>
        <v>web</v>
      </c>
      <c r="S2377" s="28">
        <f t="shared" si="411"/>
        <v>42592.627743055556</v>
      </c>
      <c r="T2377" s="28">
        <f t="shared" si="412"/>
        <v>42622.627743055556</v>
      </c>
      <c r="U2377">
        <f t="shared" si="413"/>
        <v>2016</v>
      </c>
      <c r="V2377" s="15">
        <f t="shared" si="414"/>
        <v>42592</v>
      </c>
      <c r="W2377" s="15">
        <f t="shared" si="415"/>
        <v>42622</v>
      </c>
      <c r="X2377" s="15">
        <v>42592</v>
      </c>
      <c r="Y2377" s="15">
        <v>42622</v>
      </c>
      <c r="Z2377" t="str">
        <f t="shared" si="416"/>
        <v>August</v>
      </c>
      <c r="AA2377" t="str">
        <f t="shared" si="417"/>
        <v>September</v>
      </c>
    </row>
    <row r="2378" spans="1:27" ht="45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14" t="s">
        <v>8220</v>
      </c>
      <c r="G2378" t="s">
        <v>8224</v>
      </c>
      <c r="H2378" t="s">
        <v>8246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407"/>
        <v>10.877666666666666</v>
      </c>
      <c r="P2378" s="6">
        <f t="shared" si="408"/>
        <v>81.582499999999996</v>
      </c>
      <c r="Q2378" t="str">
        <f t="shared" si="409"/>
        <v>technology</v>
      </c>
      <c r="R2378" t="str">
        <f t="shared" si="410"/>
        <v>web</v>
      </c>
      <c r="S2378" s="28">
        <f t="shared" si="411"/>
        <v>42318.717199074068</v>
      </c>
      <c r="T2378" s="28">
        <f t="shared" si="412"/>
        <v>42348.717199074068</v>
      </c>
      <c r="U2378">
        <f t="shared" si="413"/>
        <v>2015</v>
      </c>
      <c r="V2378" s="15">
        <f t="shared" si="414"/>
        <v>42318</v>
      </c>
      <c r="W2378" s="15">
        <f t="shared" si="415"/>
        <v>42348</v>
      </c>
      <c r="X2378" s="15">
        <v>42318</v>
      </c>
      <c r="Y2378" s="15">
        <v>42348</v>
      </c>
      <c r="Z2378" t="str">
        <f t="shared" si="416"/>
        <v>November</v>
      </c>
      <c r="AA2378" t="str">
        <f t="shared" si="417"/>
        <v>December</v>
      </c>
    </row>
    <row r="2379" spans="1:27" ht="45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14" t="s">
        <v>8220</v>
      </c>
      <c r="G2379" t="s">
        <v>8229</v>
      </c>
      <c r="H2379" t="s">
        <v>8251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407"/>
        <v>0</v>
      </c>
      <c r="P2379" s="6" t="e">
        <f t="shared" si="408"/>
        <v>#DIV/0!</v>
      </c>
      <c r="Q2379" t="str">
        <f t="shared" si="409"/>
        <v>technology</v>
      </c>
      <c r="R2379" t="str">
        <f t="shared" si="410"/>
        <v>web</v>
      </c>
      <c r="S2379" s="28">
        <f t="shared" si="411"/>
        <v>42669.661840277775</v>
      </c>
      <c r="T2379" s="28">
        <f t="shared" si="412"/>
        <v>42699.703506944446</v>
      </c>
      <c r="U2379">
        <f t="shared" si="413"/>
        <v>2016</v>
      </c>
      <c r="V2379" s="15">
        <f t="shared" si="414"/>
        <v>42669</v>
      </c>
      <c r="W2379" s="15">
        <f t="shared" si="415"/>
        <v>42699</v>
      </c>
      <c r="X2379" s="15">
        <v>42669</v>
      </c>
      <c r="Y2379" s="15">
        <v>42699</v>
      </c>
      <c r="Z2379" t="str">
        <f t="shared" si="416"/>
        <v>October</v>
      </c>
      <c r="AA2379" t="str">
        <f t="shared" si="417"/>
        <v>November</v>
      </c>
    </row>
    <row r="2380" spans="1:27" ht="30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14" t="s">
        <v>8220</v>
      </c>
      <c r="G2380" t="s">
        <v>8224</v>
      </c>
      <c r="H2380" t="s">
        <v>8246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407"/>
        <v>0</v>
      </c>
      <c r="P2380" s="6" t="e">
        <f t="shared" si="408"/>
        <v>#DIV/0!</v>
      </c>
      <c r="Q2380" t="str">
        <f t="shared" si="409"/>
        <v>technology</v>
      </c>
      <c r="R2380" t="str">
        <f t="shared" si="410"/>
        <v>web</v>
      </c>
      <c r="S2380" s="28">
        <f t="shared" si="411"/>
        <v>42212.804745370369</v>
      </c>
      <c r="T2380" s="28">
        <f t="shared" si="412"/>
        <v>42241.804745370369</v>
      </c>
      <c r="U2380">
        <f t="shared" si="413"/>
        <v>2015</v>
      </c>
      <c r="V2380" s="15">
        <f t="shared" si="414"/>
        <v>42212</v>
      </c>
      <c r="W2380" s="15">
        <f t="shared" si="415"/>
        <v>42241</v>
      </c>
      <c r="X2380" s="15">
        <v>42212</v>
      </c>
      <c r="Y2380" s="15">
        <v>42241</v>
      </c>
      <c r="Z2380" t="str">
        <f t="shared" si="416"/>
        <v>July</v>
      </c>
      <c r="AA2380" t="str">
        <f t="shared" si="417"/>
        <v>August</v>
      </c>
    </row>
    <row r="2381" spans="1:27" ht="30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14" t="s">
        <v>8220</v>
      </c>
      <c r="G2381" t="s">
        <v>8224</v>
      </c>
      <c r="H2381" t="s">
        <v>8246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407"/>
        <v>0</v>
      </c>
      <c r="P2381" s="6" t="e">
        <f t="shared" si="408"/>
        <v>#DIV/0!</v>
      </c>
      <c r="Q2381" t="str">
        <f t="shared" si="409"/>
        <v>technology</v>
      </c>
      <c r="R2381" t="str">
        <f t="shared" si="410"/>
        <v>web</v>
      </c>
      <c r="S2381" s="28">
        <f t="shared" si="411"/>
        <v>42236.808055555557</v>
      </c>
      <c r="T2381" s="28">
        <f t="shared" si="412"/>
        <v>42281.808055555557</v>
      </c>
      <c r="U2381">
        <f t="shared" si="413"/>
        <v>2015</v>
      </c>
      <c r="V2381" s="15">
        <f t="shared" si="414"/>
        <v>42236</v>
      </c>
      <c r="W2381" s="15">
        <f t="shared" si="415"/>
        <v>42281</v>
      </c>
      <c r="X2381" s="15">
        <v>42236</v>
      </c>
      <c r="Y2381" s="15">
        <v>42281</v>
      </c>
      <c r="Z2381" t="str">
        <f t="shared" si="416"/>
        <v>August</v>
      </c>
      <c r="AA2381" t="str">
        <f t="shared" si="417"/>
        <v>October</v>
      </c>
    </row>
    <row r="2382" spans="1:27" ht="45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14" t="s">
        <v>8220</v>
      </c>
      <c r="G2382" t="s">
        <v>8224</v>
      </c>
      <c r="H2382" t="s">
        <v>8246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407"/>
        <v>0.36666666666666664</v>
      </c>
      <c r="P2382" s="6">
        <f t="shared" si="408"/>
        <v>18.333333333333332</v>
      </c>
      <c r="Q2382" t="str">
        <f t="shared" si="409"/>
        <v>technology</v>
      </c>
      <c r="R2382" t="str">
        <f t="shared" si="410"/>
        <v>web</v>
      </c>
      <c r="S2382" s="28">
        <f t="shared" si="411"/>
        <v>42248.584976851846</v>
      </c>
      <c r="T2382" s="28">
        <f t="shared" si="412"/>
        <v>42278.584976851846</v>
      </c>
      <c r="U2382">
        <f t="shared" si="413"/>
        <v>2015</v>
      </c>
      <c r="V2382" s="15">
        <f t="shared" si="414"/>
        <v>42248</v>
      </c>
      <c r="W2382" s="15">
        <f t="shared" si="415"/>
        <v>42278</v>
      </c>
      <c r="X2382" s="15">
        <v>42248</v>
      </c>
      <c r="Y2382" s="15">
        <v>42278</v>
      </c>
      <c r="Z2382" t="str">
        <f t="shared" si="416"/>
        <v>September</v>
      </c>
      <c r="AA2382" t="str">
        <f t="shared" si="417"/>
        <v>October</v>
      </c>
    </row>
    <row r="2383" spans="1:27" ht="45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14" t="s">
        <v>8220</v>
      </c>
      <c r="G2383" t="s">
        <v>8224</v>
      </c>
      <c r="H2383" t="s">
        <v>8246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407"/>
        <v>1.8193398957730169</v>
      </c>
      <c r="P2383" s="6">
        <f t="shared" si="408"/>
        <v>224.42857142857142</v>
      </c>
      <c r="Q2383" t="str">
        <f t="shared" si="409"/>
        <v>technology</v>
      </c>
      <c r="R2383" t="str">
        <f t="shared" si="410"/>
        <v>web</v>
      </c>
      <c r="S2383" s="28">
        <f t="shared" si="411"/>
        <v>42074.727407407401</v>
      </c>
      <c r="T2383" s="28">
        <f t="shared" si="412"/>
        <v>42104.727407407401</v>
      </c>
      <c r="U2383">
        <f t="shared" si="413"/>
        <v>2015</v>
      </c>
      <c r="V2383" s="15">
        <f t="shared" si="414"/>
        <v>42074</v>
      </c>
      <c r="W2383" s="15">
        <f t="shared" si="415"/>
        <v>42104</v>
      </c>
      <c r="X2383" s="15">
        <v>42074</v>
      </c>
      <c r="Y2383" s="15">
        <v>42104</v>
      </c>
      <c r="Z2383" t="str">
        <f t="shared" si="416"/>
        <v>March</v>
      </c>
      <c r="AA2383" t="str">
        <f t="shared" si="417"/>
        <v>April</v>
      </c>
    </row>
    <row r="2384" spans="1:27" ht="60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14" t="s">
        <v>8220</v>
      </c>
      <c r="G2384" t="s">
        <v>8224</v>
      </c>
      <c r="H2384" t="s">
        <v>8246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407"/>
        <v>2.5</v>
      </c>
      <c r="P2384" s="6">
        <f t="shared" si="408"/>
        <v>37.5</v>
      </c>
      <c r="Q2384" t="str">
        <f t="shared" si="409"/>
        <v>technology</v>
      </c>
      <c r="R2384" t="str">
        <f t="shared" si="410"/>
        <v>web</v>
      </c>
      <c r="S2384" s="28">
        <f t="shared" si="411"/>
        <v>42194.979201388887</v>
      </c>
      <c r="T2384" s="28">
        <f t="shared" si="412"/>
        <v>42219.979201388887</v>
      </c>
      <c r="U2384">
        <f t="shared" si="413"/>
        <v>2015</v>
      </c>
      <c r="V2384" s="15">
        <f t="shared" si="414"/>
        <v>42194</v>
      </c>
      <c r="W2384" s="15">
        <f t="shared" si="415"/>
        <v>42219</v>
      </c>
      <c r="X2384" s="15">
        <v>42194</v>
      </c>
      <c r="Y2384" s="15">
        <v>42219</v>
      </c>
      <c r="Z2384" t="str">
        <f t="shared" si="416"/>
        <v>July</v>
      </c>
      <c r="AA2384" t="str">
        <f t="shared" si="417"/>
        <v>August</v>
      </c>
    </row>
    <row r="2385" spans="1:27" ht="45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14" t="s">
        <v>8220</v>
      </c>
      <c r="G2385" t="s">
        <v>8228</v>
      </c>
      <c r="H2385" t="s">
        <v>8250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407"/>
        <v>4.3499999999999996</v>
      </c>
      <c r="P2385" s="6">
        <f t="shared" si="408"/>
        <v>145</v>
      </c>
      <c r="Q2385" t="str">
        <f t="shared" si="409"/>
        <v>technology</v>
      </c>
      <c r="R2385" t="str">
        <f t="shared" si="410"/>
        <v>web</v>
      </c>
      <c r="S2385" s="28">
        <f t="shared" si="411"/>
        <v>42026.848460648143</v>
      </c>
      <c r="T2385" s="28">
        <f t="shared" si="412"/>
        <v>42056.848460648143</v>
      </c>
      <c r="U2385">
        <f t="shared" si="413"/>
        <v>2015</v>
      </c>
      <c r="V2385" s="15">
        <f t="shared" si="414"/>
        <v>42026</v>
      </c>
      <c r="W2385" s="15">
        <f t="shared" si="415"/>
        <v>42056</v>
      </c>
      <c r="X2385" s="15">
        <v>42026</v>
      </c>
      <c r="Y2385" s="15">
        <v>42056</v>
      </c>
      <c r="Z2385" t="str">
        <f t="shared" si="416"/>
        <v>January</v>
      </c>
      <c r="AA2385" t="str">
        <f t="shared" si="417"/>
        <v>February</v>
      </c>
    </row>
    <row r="2386" spans="1:27" ht="45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14" t="s">
        <v>8220</v>
      </c>
      <c r="G2386" t="s">
        <v>8224</v>
      </c>
      <c r="H2386" t="s">
        <v>8246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407"/>
        <v>0.8</v>
      </c>
      <c r="P2386" s="6">
        <f t="shared" si="408"/>
        <v>1</v>
      </c>
      <c r="Q2386" t="str">
        <f t="shared" si="409"/>
        <v>technology</v>
      </c>
      <c r="R2386" t="str">
        <f t="shared" si="410"/>
        <v>web</v>
      </c>
      <c r="S2386" s="28">
        <f t="shared" si="411"/>
        <v>41926.859293981477</v>
      </c>
      <c r="T2386" s="28">
        <f t="shared" si="412"/>
        <v>41956.900960648149</v>
      </c>
      <c r="U2386">
        <f t="shared" si="413"/>
        <v>2014</v>
      </c>
      <c r="V2386" s="15">
        <f t="shared" si="414"/>
        <v>41926</v>
      </c>
      <c r="W2386" s="15">
        <f t="shared" si="415"/>
        <v>41956</v>
      </c>
      <c r="X2386" s="15">
        <v>41926</v>
      </c>
      <c r="Y2386" s="15">
        <v>41956</v>
      </c>
      <c r="Z2386" t="str">
        <f t="shared" si="416"/>
        <v>October</v>
      </c>
      <c r="AA2386" t="str">
        <f t="shared" si="417"/>
        <v>November</v>
      </c>
    </row>
    <row r="2387" spans="1:27" ht="45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14" t="s">
        <v>8220</v>
      </c>
      <c r="G2387" t="s">
        <v>8224</v>
      </c>
      <c r="H2387" t="s">
        <v>8246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407"/>
        <v>1.2123076923076923</v>
      </c>
      <c r="P2387" s="6">
        <f t="shared" si="408"/>
        <v>112.57142857142857</v>
      </c>
      <c r="Q2387" t="str">
        <f t="shared" si="409"/>
        <v>technology</v>
      </c>
      <c r="R2387" t="str">
        <f t="shared" si="410"/>
        <v>web</v>
      </c>
      <c r="S2387" s="28">
        <f t="shared" si="411"/>
        <v>42191.493425925924</v>
      </c>
      <c r="T2387" s="28">
        <f t="shared" si="412"/>
        <v>42221.493425925924</v>
      </c>
      <c r="U2387">
        <f t="shared" si="413"/>
        <v>2015</v>
      </c>
      <c r="V2387" s="15">
        <f t="shared" si="414"/>
        <v>42191</v>
      </c>
      <c r="W2387" s="15">
        <f t="shared" si="415"/>
        <v>42221</v>
      </c>
      <c r="X2387" s="15">
        <v>42191</v>
      </c>
      <c r="Y2387" s="15">
        <v>42221</v>
      </c>
      <c r="Z2387" t="str">
        <f t="shared" si="416"/>
        <v>July</v>
      </c>
      <c r="AA2387" t="str">
        <f t="shared" si="417"/>
        <v>August</v>
      </c>
    </row>
    <row r="2388" spans="1:27" ht="45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14" t="s">
        <v>8220</v>
      </c>
      <c r="G2388" t="s">
        <v>8229</v>
      </c>
      <c r="H2388" t="s">
        <v>8251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407"/>
        <v>0</v>
      </c>
      <c r="P2388" s="6" t="e">
        <f t="shared" si="408"/>
        <v>#DIV/0!</v>
      </c>
      <c r="Q2388" t="str">
        <f t="shared" si="409"/>
        <v>technology</v>
      </c>
      <c r="R2388" t="str">
        <f t="shared" si="410"/>
        <v>web</v>
      </c>
      <c r="S2388" s="28">
        <f t="shared" si="411"/>
        <v>41954.629907407405</v>
      </c>
      <c r="T2388" s="28">
        <f t="shared" si="412"/>
        <v>42014.629907407405</v>
      </c>
      <c r="U2388">
        <f t="shared" si="413"/>
        <v>2014</v>
      </c>
      <c r="V2388" s="15">
        <f t="shared" si="414"/>
        <v>41954</v>
      </c>
      <c r="W2388" s="15">
        <f t="shared" si="415"/>
        <v>42014</v>
      </c>
      <c r="X2388" s="15">
        <v>41954</v>
      </c>
      <c r="Y2388" s="15">
        <v>42014</v>
      </c>
      <c r="Z2388" t="str">
        <f t="shared" si="416"/>
        <v>November</v>
      </c>
      <c r="AA2388" t="str">
        <f t="shared" si="417"/>
        <v>January</v>
      </c>
    </row>
    <row r="2389" spans="1:27" ht="45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14" t="s">
        <v>8220</v>
      </c>
      <c r="G2389" t="s">
        <v>8224</v>
      </c>
      <c r="H2389" t="s">
        <v>8246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407"/>
        <v>0.68399999999999994</v>
      </c>
      <c r="P2389" s="6">
        <f t="shared" si="408"/>
        <v>342</v>
      </c>
      <c r="Q2389" t="str">
        <f t="shared" si="409"/>
        <v>technology</v>
      </c>
      <c r="R2389" t="str">
        <f t="shared" si="410"/>
        <v>web</v>
      </c>
      <c r="S2389" s="28">
        <f t="shared" si="411"/>
        <v>42528.418287037035</v>
      </c>
      <c r="T2389" s="28">
        <f t="shared" si="412"/>
        <v>42573.418287037035</v>
      </c>
      <c r="U2389">
        <f t="shared" si="413"/>
        <v>2016</v>
      </c>
      <c r="V2389" s="15">
        <f t="shared" si="414"/>
        <v>42528</v>
      </c>
      <c r="W2389" s="15">
        <f t="shared" si="415"/>
        <v>42573</v>
      </c>
      <c r="X2389" s="15">
        <v>42528</v>
      </c>
      <c r="Y2389" s="15">
        <v>42573</v>
      </c>
      <c r="Z2389" t="str">
        <f t="shared" si="416"/>
        <v>June</v>
      </c>
      <c r="AA2389" t="str">
        <f t="shared" si="417"/>
        <v>July</v>
      </c>
    </row>
    <row r="2390" spans="1:27" ht="45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14" t="s">
        <v>8220</v>
      </c>
      <c r="G2390" t="s">
        <v>8224</v>
      </c>
      <c r="H2390" t="s">
        <v>8246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407"/>
        <v>1.2513513513513512</v>
      </c>
      <c r="P2390" s="6">
        <f t="shared" si="408"/>
        <v>57.875</v>
      </c>
      <c r="Q2390" t="str">
        <f t="shared" si="409"/>
        <v>technology</v>
      </c>
      <c r="R2390" t="str">
        <f t="shared" si="410"/>
        <v>web</v>
      </c>
      <c r="S2390" s="28">
        <f t="shared" si="411"/>
        <v>41989.645358796297</v>
      </c>
      <c r="T2390" s="28">
        <f t="shared" si="412"/>
        <v>42019.603472222218</v>
      </c>
      <c r="U2390">
        <f t="shared" si="413"/>
        <v>2014</v>
      </c>
      <c r="V2390" s="15">
        <f t="shared" si="414"/>
        <v>41989</v>
      </c>
      <c r="W2390" s="15">
        <f t="shared" si="415"/>
        <v>42019</v>
      </c>
      <c r="X2390" s="15">
        <v>41989</v>
      </c>
      <c r="Y2390" s="15">
        <v>42019</v>
      </c>
      <c r="Z2390" t="str">
        <f t="shared" si="416"/>
        <v>December</v>
      </c>
      <c r="AA2390" t="str">
        <f t="shared" si="417"/>
        <v>January</v>
      </c>
    </row>
    <row r="2391" spans="1:27" ht="45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14" t="s">
        <v>8220</v>
      </c>
      <c r="G2391" t="s">
        <v>8230</v>
      </c>
      <c r="H2391" t="s">
        <v>8249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407"/>
        <v>0.1875</v>
      </c>
      <c r="P2391" s="6">
        <f t="shared" si="408"/>
        <v>30</v>
      </c>
      <c r="Q2391" t="str">
        <f t="shared" si="409"/>
        <v>technology</v>
      </c>
      <c r="R2391" t="str">
        <f t="shared" si="410"/>
        <v>web</v>
      </c>
      <c r="S2391" s="28">
        <f t="shared" si="411"/>
        <v>42179.445046296292</v>
      </c>
      <c r="T2391" s="28">
        <f t="shared" si="412"/>
        <v>42210.707638888889</v>
      </c>
      <c r="U2391">
        <f t="shared" si="413"/>
        <v>2015</v>
      </c>
      <c r="V2391" s="15">
        <f t="shared" si="414"/>
        <v>42179</v>
      </c>
      <c r="W2391" s="15">
        <f t="shared" si="415"/>
        <v>42210</v>
      </c>
      <c r="X2391" s="15">
        <v>42179</v>
      </c>
      <c r="Y2391" s="15">
        <v>42210</v>
      </c>
      <c r="Z2391" t="str">
        <f t="shared" si="416"/>
        <v>June</v>
      </c>
      <c r="AA2391" t="str">
        <f t="shared" si="417"/>
        <v>July</v>
      </c>
    </row>
    <row r="2392" spans="1:27" ht="45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14" t="s">
        <v>8220</v>
      </c>
      <c r="G2392" t="s">
        <v>8226</v>
      </c>
      <c r="H2392" t="s">
        <v>8248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407"/>
        <v>0</v>
      </c>
      <c r="P2392" s="6" t="e">
        <f t="shared" si="408"/>
        <v>#DIV/0!</v>
      </c>
      <c r="Q2392" t="str">
        <f t="shared" si="409"/>
        <v>technology</v>
      </c>
      <c r="R2392" t="str">
        <f t="shared" si="410"/>
        <v>web</v>
      </c>
      <c r="S2392" s="28">
        <f t="shared" si="411"/>
        <v>41968.053981481477</v>
      </c>
      <c r="T2392" s="28">
        <f t="shared" si="412"/>
        <v>42008.053981481477</v>
      </c>
      <c r="U2392">
        <f t="shared" si="413"/>
        <v>2014</v>
      </c>
      <c r="V2392" s="15">
        <f t="shared" si="414"/>
        <v>41968</v>
      </c>
      <c r="W2392" s="15">
        <f t="shared" si="415"/>
        <v>42008</v>
      </c>
      <c r="X2392" s="15">
        <v>41968</v>
      </c>
      <c r="Y2392" s="15">
        <v>42008</v>
      </c>
      <c r="Z2392" t="str">
        <f t="shared" si="416"/>
        <v>November</v>
      </c>
      <c r="AA2392" t="str">
        <f t="shared" si="417"/>
        <v>January</v>
      </c>
    </row>
    <row r="2393" spans="1:27" ht="30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14" t="s">
        <v>8220</v>
      </c>
      <c r="G2393" t="s">
        <v>8224</v>
      </c>
      <c r="H2393" t="s">
        <v>8246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407"/>
        <v>0.125</v>
      </c>
      <c r="P2393" s="6">
        <f t="shared" si="408"/>
        <v>25</v>
      </c>
      <c r="Q2393" t="str">
        <f t="shared" si="409"/>
        <v>technology</v>
      </c>
      <c r="R2393" t="str">
        <f t="shared" si="410"/>
        <v>web</v>
      </c>
      <c r="S2393" s="28">
        <f t="shared" si="411"/>
        <v>42064.586157407401</v>
      </c>
      <c r="T2393" s="28">
        <f t="shared" si="412"/>
        <v>42094.544490740744</v>
      </c>
      <c r="U2393">
        <f t="shared" si="413"/>
        <v>2015</v>
      </c>
      <c r="V2393" s="15">
        <f t="shared" si="414"/>
        <v>42064</v>
      </c>
      <c r="W2393" s="15">
        <f t="shared" si="415"/>
        <v>42094</v>
      </c>
      <c r="X2393" s="15">
        <v>42064</v>
      </c>
      <c r="Y2393" s="15">
        <v>42094</v>
      </c>
      <c r="Z2393" t="str">
        <f t="shared" si="416"/>
        <v>March</v>
      </c>
      <c r="AA2393" t="str">
        <f t="shared" si="417"/>
        <v>March</v>
      </c>
    </row>
    <row r="2394" spans="1:27" ht="45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14" t="s">
        <v>8220</v>
      </c>
      <c r="G2394" t="s">
        <v>8224</v>
      </c>
      <c r="H2394" t="s">
        <v>8246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407"/>
        <v>0</v>
      </c>
      <c r="P2394" s="6" t="e">
        <f t="shared" si="408"/>
        <v>#DIV/0!</v>
      </c>
      <c r="Q2394" t="str">
        <f t="shared" si="409"/>
        <v>technology</v>
      </c>
      <c r="R2394" t="str">
        <f t="shared" si="410"/>
        <v>web</v>
      </c>
      <c r="S2394" s="28">
        <f t="shared" si="411"/>
        <v>42275.912303240737</v>
      </c>
      <c r="T2394" s="28">
        <f t="shared" si="412"/>
        <v>42305.912303240737</v>
      </c>
      <c r="U2394">
        <f t="shared" si="413"/>
        <v>2015</v>
      </c>
      <c r="V2394" s="15">
        <f t="shared" si="414"/>
        <v>42275</v>
      </c>
      <c r="W2394" s="15">
        <f t="shared" si="415"/>
        <v>42305</v>
      </c>
      <c r="X2394" s="15">
        <v>42275</v>
      </c>
      <c r="Y2394" s="15">
        <v>42305</v>
      </c>
      <c r="Z2394" t="str">
        <f t="shared" si="416"/>
        <v>September</v>
      </c>
      <c r="AA2394" t="str">
        <f t="shared" si="417"/>
        <v>October</v>
      </c>
    </row>
    <row r="2395" spans="1:27" ht="45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14" t="s">
        <v>8220</v>
      </c>
      <c r="G2395" t="s">
        <v>8224</v>
      </c>
      <c r="H2395" t="s">
        <v>8246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407"/>
        <v>0.05</v>
      </c>
      <c r="P2395" s="6">
        <f t="shared" si="408"/>
        <v>50</v>
      </c>
      <c r="Q2395" t="str">
        <f t="shared" si="409"/>
        <v>technology</v>
      </c>
      <c r="R2395" t="str">
        <f t="shared" si="410"/>
        <v>web</v>
      </c>
      <c r="S2395" s="28">
        <f t="shared" si="411"/>
        <v>42194.440011574072</v>
      </c>
      <c r="T2395" s="28">
        <f t="shared" si="412"/>
        <v>42224.440011574072</v>
      </c>
      <c r="U2395">
        <f t="shared" si="413"/>
        <v>2015</v>
      </c>
      <c r="V2395" s="15">
        <f t="shared" si="414"/>
        <v>42194</v>
      </c>
      <c r="W2395" s="15">
        <f t="shared" si="415"/>
        <v>42224</v>
      </c>
      <c r="X2395" s="15">
        <v>42194</v>
      </c>
      <c r="Y2395" s="15">
        <v>42224</v>
      </c>
      <c r="Z2395" t="str">
        <f t="shared" si="416"/>
        <v>July</v>
      </c>
      <c r="AA2395" t="str">
        <f t="shared" si="417"/>
        <v>August</v>
      </c>
    </row>
    <row r="2396" spans="1:27" ht="45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14" t="s">
        <v>8220</v>
      </c>
      <c r="G2396" t="s">
        <v>8241</v>
      </c>
      <c r="H2396" t="s">
        <v>8249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407"/>
        <v>0.06</v>
      </c>
      <c r="P2396" s="6">
        <f t="shared" si="408"/>
        <v>1.5</v>
      </c>
      <c r="Q2396" t="str">
        <f t="shared" si="409"/>
        <v>technology</v>
      </c>
      <c r="R2396" t="str">
        <f t="shared" si="410"/>
        <v>web</v>
      </c>
      <c r="S2396" s="28">
        <f t="shared" si="411"/>
        <v>42031.15385416666</v>
      </c>
      <c r="T2396" s="28">
        <f t="shared" si="412"/>
        <v>42061.15385416666</v>
      </c>
      <c r="U2396">
        <f t="shared" si="413"/>
        <v>2015</v>
      </c>
      <c r="V2396" s="15">
        <f t="shared" si="414"/>
        <v>42031</v>
      </c>
      <c r="W2396" s="15">
        <f t="shared" si="415"/>
        <v>42061</v>
      </c>
      <c r="X2396" s="15">
        <v>42031</v>
      </c>
      <c r="Y2396" s="15">
        <v>42061</v>
      </c>
      <c r="Z2396" t="str">
        <f t="shared" si="416"/>
        <v>January</v>
      </c>
      <c r="AA2396" t="str">
        <f t="shared" si="417"/>
        <v>February</v>
      </c>
    </row>
    <row r="2397" spans="1:27" ht="45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14" t="s">
        <v>8220</v>
      </c>
      <c r="G2397" t="s">
        <v>8224</v>
      </c>
      <c r="H2397" t="s">
        <v>8246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407"/>
        <v>0</v>
      </c>
      <c r="P2397" s="6" t="e">
        <f t="shared" si="408"/>
        <v>#DIV/0!</v>
      </c>
      <c r="Q2397" t="str">
        <f t="shared" si="409"/>
        <v>technology</v>
      </c>
      <c r="R2397" t="str">
        <f t="shared" si="410"/>
        <v>web</v>
      </c>
      <c r="S2397" s="28">
        <f t="shared" si="411"/>
        <v>42716.913043981483</v>
      </c>
      <c r="T2397" s="28">
        <f t="shared" si="412"/>
        <v>42745.164583333331</v>
      </c>
      <c r="U2397">
        <f t="shared" si="413"/>
        <v>2016</v>
      </c>
      <c r="V2397" s="15">
        <f t="shared" si="414"/>
        <v>42716</v>
      </c>
      <c r="W2397" s="15">
        <f t="shared" si="415"/>
        <v>42745</v>
      </c>
      <c r="X2397" s="15">
        <v>42716</v>
      </c>
      <c r="Y2397" s="15">
        <v>42745</v>
      </c>
      <c r="Z2397" t="str">
        <f t="shared" si="416"/>
        <v>December</v>
      </c>
      <c r="AA2397" t="str">
        <f t="shared" si="417"/>
        <v>January</v>
      </c>
    </row>
    <row r="2398" spans="1:27" ht="45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14" t="s">
        <v>8220</v>
      </c>
      <c r="G2398" t="s">
        <v>8240</v>
      </c>
      <c r="H2398" t="s">
        <v>8257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407"/>
        <v>0.2</v>
      </c>
      <c r="P2398" s="6">
        <f t="shared" si="408"/>
        <v>10</v>
      </c>
      <c r="Q2398" t="str">
        <f t="shared" si="409"/>
        <v>technology</v>
      </c>
      <c r="R2398" t="str">
        <f t="shared" si="410"/>
        <v>web</v>
      </c>
      <c r="S2398" s="28">
        <f t="shared" si="411"/>
        <v>42262.640717592592</v>
      </c>
      <c r="T2398" s="28">
        <f t="shared" si="412"/>
        <v>42292.640717592592</v>
      </c>
      <c r="U2398">
        <f t="shared" si="413"/>
        <v>2015</v>
      </c>
      <c r="V2398" s="15">
        <f t="shared" si="414"/>
        <v>42262</v>
      </c>
      <c r="W2398" s="15">
        <f t="shared" si="415"/>
        <v>42292</v>
      </c>
      <c r="X2398" s="15">
        <v>42262</v>
      </c>
      <c r="Y2398" s="15">
        <v>42292</v>
      </c>
      <c r="Z2398" t="str">
        <f t="shared" si="416"/>
        <v>September</v>
      </c>
      <c r="AA2398" t="str">
        <f t="shared" si="417"/>
        <v>October</v>
      </c>
    </row>
    <row r="2399" spans="1:27" ht="45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14" t="s">
        <v>8220</v>
      </c>
      <c r="G2399" t="s">
        <v>8224</v>
      </c>
      <c r="H2399" t="s">
        <v>8246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407"/>
        <v>0</v>
      </c>
      <c r="P2399" s="6" t="e">
        <f t="shared" si="408"/>
        <v>#DIV/0!</v>
      </c>
      <c r="Q2399" t="str">
        <f t="shared" si="409"/>
        <v>technology</v>
      </c>
      <c r="R2399" t="str">
        <f t="shared" si="410"/>
        <v>web</v>
      </c>
      <c r="S2399" s="28">
        <f t="shared" si="411"/>
        <v>41976.676574074074</v>
      </c>
      <c r="T2399" s="28">
        <f t="shared" si="412"/>
        <v>42006.676574074074</v>
      </c>
      <c r="U2399">
        <f t="shared" si="413"/>
        <v>2014</v>
      </c>
      <c r="V2399" s="15">
        <f t="shared" si="414"/>
        <v>41976</v>
      </c>
      <c r="W2399" s="15">
        <f t="shared" si="415"/>
        <v>42006</v>
      </c>
      <c r="X2399" s="15">
        <v>41976</v>
      </c>
      <c r="Y2399" s="15">
        <v>42006</v>
      </c>
      <c r="Z2399" t="str">
        <f t="shared" si="416"/>
        <v>December</v>
      </c>
      <c r="AA2399" t="str">
        <f t="shared" si="417"/>
        <v>January</v>
      </c>
    </row>
    <row r="2400" spans="1:27" ht="45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14" t="s">
        <v>8220</v>
      </c>
      <c r="G2400" t="s">
        <v>8224</v>
      </c>
      <c r="H2400" t="s">
        <v>8246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407"/>
        <v>0</v>
      </c>
      <c r="P2400" s="6" t="e">
        <f t="shared" si="408"/>
        <v>#DIV/0!</v>
      </c>
      <c r="Q2400" t="str">
        <f t="shared" si="409"/>
        <v>technology</v>
      </c>
      <c r="R2400" t="str">
        <f t="shared" si="410"/>
        <v>web</v>
      </c>
      <c r="S2400" s="28">
        <f t="shared" si="411"/>
        <v>42157.708148148151</v>
      </c>
      <c r="T2400" s="28">
        <f t="shared" si="412"/>
        <v>42187.708148148151</v>
      </c>
      <c r="U2400">
        <f t="shared" si="413"/>
        <v>2015</v>
      </c>
      <c r="V2400" s="15">
        <f t="shared" si="414"/>
        <v>42157</v>
      </c>
      <c r="W2400" s="15">
        <f t="shared" si="415"/>
        <v>42187</v>
      </c>
      <c r="X2400" s="15">
        <v>42157</v>
      </c>
      <c r="Y2400" s="15">
        <v>42187</v>
      </c>
      <c r="Z2400" t="str">
        <f t="shared" si="416"/>
        <v>June</v>
      </c>
      <c r="AA2400" t="str">
        <f t="shared" si="417"/>
        <v>July</v>
      </c>
    </row>
    <row r="2401" spans="1:27" ht="45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14" t="s">
        <v>8220</v>
      </c>
      <c r="G2401" t="s">
        <v>8235</v>
      </c>
      <c r="H2401" t="s">
        <v>8255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407"/>
        <v>0</v>
      </c>
      <c r="P2401" s="6" t="e">
        <f t="shared" si="408"/>
        <v>#DIV/0!</v>
      </c>
      <c r="Q2401" t="str">
        <f t="shared" si="409"/>
        <v>technology</v>
      </c>
      <c r="R2401" t="str">
        <f t="shared" si="410"/>
        <v>web</v>
      </c>
      <c r="S2401" s="28">
        <f t="shared" si="411"/>
        <v>41956.644745370366</v>
      </c>
      <c r="T2401" s="28">
        <f t="shared" si="412"/>
        <v>41991.644745370366</v>
      </c>
      <c r="U2401">
        <f t="shared" si="413"/>
        <v>2014</v>
      </c>
      <c r="V2401" s="15">
        <f t="shared" si="414"/>
        <v>41956</v>
      </c>
      <c r="W2401" s="15">
        <f t="shared" si="415"/>
        <v>41991</v>
      </c>
      <c r="X2401" s="15">
        <v>41956</v>
      </c>
      <c r="Y2401" s="15">
        <v>41991</v>
      </c>
      <c r="Z2401" t="str">
        <f t="shared" si="416"/>
        <v>November</v>
      </c>
      <c r="AA2401" t="str">
        <f t="shared" si="417"/>
        <v>December</v>
      </c>
    </row>
    <row r="2402" spans="1:27" ht="45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14" t="s">
        <v>8220</v>
      </c>
      <c r="G2402" t="s">
        <v>8226</v>
      </c>
      <c r="H2402" t="s">
        <v>8248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407"/>
        <v>0</v>
      </c>
      <c r="P2402" s="6" t="e">
        <f t="shared" si="408"/>
        <v>#DIV/0!</v>
      </c>
      <c r="Q2402" t="str">
        <f t="shared" si="409"/>
        <v>technology</v>
      </c>
      <c r="R2402" t="str">
        <f t="shared" si="410"/>
        <v>web</v>
      </c>
      <c r="S2402" s="28">
        <f t="shared" si="411"/>
        <v>42444.059768518513</v>
      </c>
      <c r="T2402" s="28">
        <f t="shared" si="412"/>
        <v>42474.059768518513</v>
      </c>
      <c r="U2402">
        <f t="shared" si="413"/>
        <v>2016</v>
      </c>
      <c r="V2402" s="15">
        <f t="shared" si="414"/>
        <v>42444</v>
      </c>
      <c r="W2402" s="15">
        <f t="shared" si="415"/>
        <v>42474</v>
      </c>
      <c r="X2402" s="15">
        <v>42444</v>
      </c>
      <c r="Y2402" s="15">
        <v>42474</v>
      </c>
      <c r="Z2402" t="str">
        <f t="shared" si="416"/>
        <v>March</v>
      </c>
      <c r="AA2402" t="str">
        <f t="shared" si="417"/>
        <v>April</v>
      </c>
    </row>
    <row r="2403" spans="1:27" ht="45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14" t="s">
        <v>8221</v>
      </c>
      <c r="G2403" t="s">
        <v>8224</v>
      </c>
      <c r="H2403" t="s">
        <v>8246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407"/>
        <v>0.71785714285714286</v>
      </c>
      <c r="P2403" s="6">
        <f t="shared" si="408"/>
        <v>22.333333333333332</v>
      </c>
      <c r="Q2403" t="str">
        <f t="shared" si="409"/>
        <v>food</v>
      </c>
      <c r="R2403" t="str">
        <f t="shared" si="410"/>
        <v>food trucks</v>
      </c>
      <c r="S2403" s="28">
        <f t="shared" si="411"/>
        <v>42374.614537037036</v>
      </c>
      <c r="T2403" s="28">
        <f t="shared" si="412"/>
        <v>42434.614537037036</v>
      </c>
      <c r="U2403">
        <f t="shared" si="413"/>
        <v>2016</v>
      </c>
      <c r="V2403" s="15">
        <f t="shared" si="414"/>
        <v>42374</v>
      </c>
      <c r="W2403" s="15">
        <f t="shared" si="415"/>
        <v>42434</v>
      </c>
      <c r="X2403" s="15">
        <v>42374</v>
      </c>
      <c r="Y2403" s="15">
        <v>42434</v>
      </c>
      <c r="Z2403" t="str">
        <f t="shared" si="416"/>
        <v>January</v>
      </c>
      <c r="AA2403" t="str">
        <f t="shared" si="417"/>
        <v>March</v>
      </c>
    </row>
    <row r="2404" spans="1:27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14" t="s">
        <v>8221</v>
      </c>
      <c r="G2404" t="s">
        <v>8224</v>
      </c>
      <c r="H2404" t="s">
        <v>8246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407"/>
        <v>0.43333333333333329</v>
      </c>
      <c r="P2404" s="6">
        <f t="shared" si="408"/>
        <v>52</v>
      </c>
      <c r="Q2404" t="str">
        <f t="shared" si="409"/>
        <v>food</v>
      </c>
      <c r="R2404" t="str">
        <f t="shared" si="410"/>
        <v>food trucks</v>
      </c>
      <c r="S2404" s="28">
        <f t="shared" si="411"/>
        <v>42107.47142361111</v>
      </c>
      <c r="T2404" s="28">
        <f t="shared" si="412"/>
        <v>42137.47142361111</v>
      </c>
      <c r="U2404">
        <f t="shared" si="413"/>
        <v>2015</v>
      </c>
      <c r="V2404" s="15">
        <f t="shared" si="414"/>
        <v>42107</v>
      </c>
      <c r="W2404" s="15">
        <f t="shared" si="415"/>
        <v>42137</v>
      </c>
      <c r="X2404" s="15">
        <v>42107</v>
      </c>
      <c r="Y2404" s="15">
        <v>42137</v>
      </c>
      <c r="Z2404" t="str">
        <f t="shared" si="416"/>
        <v>April</v>
      </c>
      <c r="AA2404" t="str">
        <f t="shared" si="417"/>
        <v>May</v>
      </c>
    </row>
    <row r="2405" spans="1:27" ht="45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14" t="s">
        <v>8221</v>
      </c>
      <c r="G2405" t="s">
        <v>8225</v>
      </c>
      <c r="H2405" t="s">
        <v>8247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407"/>
        <v>16.833333333333332</v>
      </c>
      <c r="P2405" s="6">
        <f t="shared" si="408"/>
        <v>16.833333333333332</v>
      </c>
      <c r="Q2405" t="str">
        <f t="shared" si="409"/>
        <v>food</v>
      </c>
      <c r="R2405" t="str">
        <f t="shared" si="410"/>
        <v>food trucks</v>
      </c>
      <c r="S2405" s="28">
        <f t="shared" si="411"/>
        <v>42399.67428240741</v>
      </c>
      <c r="T2405" s="28">
        <f t="shared" si="412"/>
        <v>42459.632615740738</v>
      </c>
      <c r="U2405">
        <f t="shared" si="413"/>
        <v>2016</v>
      </c>
      <c r="V2405" s="15">
        <f t="shared" si="414"/>
        <v>42399</v>
      </c>
      <c r="W2405" s="15">
        <f t="shared" si="415"/>
        <v>42459</v>
      </c>
      <c r="X2405" s="15">
        <v>42399</v>
      </c>
      <c r="Y2405" s="15">
        <v>42459</v>
      </c>
      <c r="Z2405" t="str">
        <f t="shared" si="416"/>
        <v>January</v>
      </c>
      <c r="AA2405" t="str">
        <f t="shared" si="417"/>
        <v>March</v>
      </c>
    </row>
    <row r="2406" spans="1:27" ht="45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14" t="s">
        <v>8221</v>
      </c>
      <c r="G2406" t="s">
        <v>8224</v>
      </c>
      <c r="H2406" t="s">
        <v>8246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407"/>
        <v>0</v>
      </c>
      <c r="P2406" s="6" t="e">
        <f t="shared" si="408"/>
        <v>#DIV/0!</v>
      </c>
      <c r="Q2406" t="str">
        <f t="shared" si="409"/>
        <v>food</v>
      </c>
      <c r="R2406" t="str">
        <f t="shared" si="410"/>
        <v>food trucks</v>
      </c>
      <c r="S2406" s="28">
        <f t="shared" si="411"/>
        <v>42341.831099537034</v>
      </c>
      <c r="T2406" s="28">
        <f t="shared" si="412"/>
        <v>42371.831099537034</v>
      </c>
      <c r="U2406">
        <f t="shared" si="413"/>
        <v>2015</v>
      </c>
      <c r="V2406" s="15">
        <f t="shared" si="414"/>
        <v>42341</v>
      </c>
      <c r="W2406" s="15">
        <f t="shared" si="415"/>
        <v>42371</v>
      </c>
      <c r="X2406" s="15">
        <v>42341</v>
      </c>
      <c r="Y2406" s="15">
        <v>42371</v>
      </c>
      <c r="Z2406" t="str">
        <f t="shared" si="416"/>
        <v>December</v>
      </c>
      <c r="AA2406" t="str">
        <f t="shared" si="417"/>
        <v>January</v>
      </c>
    </row>
    <row r="2407" spans="1:27" ht="3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14" t="s">
        <v>8221</v>
      </c>
      <c r="G2407" t="s">
        <v>8224</v>
      </c>
      <c r="H2407" t="s">
        <v>8246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407"/>
        <v>22.52</v>
      </c>
      <c r="P2407" s="6">
        <f t="shared" si="408"/>
        <v>56.3</v>
      </c>
      <c r="Q2407" t="str">
        <f t="shared" si="409"/>
        <v>food</v>
      </c>
      <c r="R2407" t="str">
        <f t="shared" si="410"/>
        <v>food trucks</v>
      </c>
      <c r="S2407" s="28">
        <f t="shared" si="411"/>
        <v>42595.377025462956</v>
      </c>
      <c r="T2407" s="28">
        <f t="shared" si="412"/>
        <v>42616.377025462956</v>
      </c>
      <c r="U2407">
        <f t="shared" si="413"/>
        <v>2016</v>
      </c>
      <c r="V2407" s="15">
        <f t="shared" si="414"/>
        <v>42595</v>
      </c>
      <c r="W2407" s="15">
        <f t="shared" si="415"/>
        <v>42616</v>
      </c>
      <c r="X2407" s="15">
        <v>42595</v>
      </c>
      <c r="Y2407" s="15">
        <v>42616</v>
      </c>
      <c r="Z2407" t="str">
        <f t="shared" si="416"/>
        <v>August</v>
      </c>
      <c r="AA2407" t="str">
        <f t="shared" si="417"/>
        <v>September</v>
      </c>
    </row>
    <row r="2408" spans="1:27" ht="45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14" t="s">
        <v>8221</v>
      </c>
      <c r="G2408" t="s">
        <v>8224</v>
      </c>
      <c r="H2408" t="s">
        <v>8246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407"/>
        <v>41.384615384615387</v>
      </c>
      <c r="P2408" s="6">
        <f t="shared" si="408"/>
        <v>84.0625</v>
      </c>
      <c r="Q2408" t="str">
        <f t="shared" si="409"/>
        <v>food</v>
      </c>
      <c r="R2408" t="str">
        <f t="shared" si="410"/>
        <v>food trucks</v>
      </c>
      <c r="S2408" s="28">
        <f t="shared" si="411"/>
        <v>41982.902662037035</v>
      </c>
      <c r="T2408" s="28">
        <f t="shared" si="412"/>
        <v>42022.902662037035</v>
      </c>
      <c r="U2408">
        <f t="shared" si="413"/>
        <v>2014</v>
      </c>
      <c r="V2408" s="15">
        <f t="shared" si="414"/>
        <v>41982</v>
      </c>
      <c r="W2408" s="15">
        <f t="shared" si="415"/>
        <v>42022</v>
      </c>
      <c r="X2408" s="15">
        <v>41982</v>
      </c>
      <c r="Y2408" s="15">
        <v>42022</v>
      </c>
      <c r="Z2408" t="str">
        <f t="shared" si="416"/>
        <v>December</v>
      </c>
      <c r="AA2408" t="str">
        <f t="shared" si="417"/>
        <v>January</v>
      </c>
    </row>
    <row r="2409" spans="1:27" ht="60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14" t="s">
        <v>8221</v>
      </c>
      <c r="G2409" t="s">
        <v>8224</v>
      </c>
      <c r="H2409" t="s">
        <v>8246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407"/>
        <v>25.259090909090908</v>
      </c>
      <c r="P2409" s="6">
        <f t="shared" si="408"/>
        <v>168.39393939393941</v>
      </c>
      <c r="Q2409" t="str">
        <f t="shared" si="409"/>
        <v>food</v>
      </c>
      <c r="R2409" t="str">
        <f t="shared" si="410"/>
        <v>food trucks</v>
      </c>
      <c r="S2409" s="28">
        <f t="shared" si="411"/>
        <v>42082.367222222216</v>
      </c>
      <c r="T2409" s="28">
        <f t="shared" si="412"/>
        <v>42105.041666666664</v>
      </c>
      <c r="U2409">
        <f t="shared" si="413"/>
        <v>2015</v>
      </c>
      <c r="V2409" s="15">
        <f t="shared" si="414"/>
        <v>42082</v>
      </c>
      <c r="W2409" s="15">
        <f t="shared" si="415"/>
        <v>42105</v>
      </c>
      <c r="X2409" s="15">
        <v>42082</v>
      </c>
      <c r="Y2409" s="15">
        <v>42105</v>
      </c>
      <c r="Z2409" t="str">
        <f t="shared" si="416"/>
        <v>March</v>
      </c>
      <c r="AA2409" t="str">
        <f t="shared" si="417"/>
        <v>April</v>
      </c>
    </row>
    <row r="2410" spans="1:27" ht="3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14" t="s">
        <v>8221</v>
      </c>
      <c r="G2410" t="s">
        <v>8224</v>
      </c>
      <c r="H2410" t="s">
        <v>8246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407"/>
        <v>0.2</v>
      </c>
      <c r="P2410" s="6">
        <f t="shared" si="408"/>
        <v>15</v>
      </c>
      <c r="Q2410" t="str">
        <f t="shared" si="409"/>
        <v>food</v>
      </c>
      <c r="R2410" t="str">
        <f t="shared" si="410"/>
        <v>food trucks</v>
      </c>
      <c r="S2410" s="28">
        <f t="shared" si="411"/>
        <v>41918.93237268518</v>
      </c>
      <c r="T2410" s="28">
        <f t="shared" si="412"/>
        <v>41948.974039351851</v>
      </c>
      <c r="U2410">
        <f t="shared" si="413"/>
        <v>2014</v>
      </c>
      <c r="V2410" s="15">
        <f t="shared" si="414"/>
        <v>41918</v>
      </c>
      <c r="W2410" s="15">
        <f t="shared" si="415"/>
        <v>41948</v>
      </c>
      <c r="X2410" s="15">
        <v>41918</v>
      </c>
      <c r="Y2410" s="15">
        <v>41948</v>
      </c>
      <c r="Z2410" t="str">
        <f t="shared" si="416"/>
        <v>October</v>
      </c>
      <c r="AA2410" t="str">
        <f t="shared" si="417"/>
        <v>November</v>
      </c>
    </row>
    <row r="2411" spans="1:27" ht="3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14" t="s">
        <v>8221</v>
      </c>
      <c r="G2411" t="s">
        <v>8224</v>
      </c>
      <c r="H2411" t="s">
        <v>8246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407"/>
        <v>1.8399999999999999</v>
      </c>
      <c r="P2411" s="6">
        <f t="shared" si="408"/>
        <v>76.666666666666671</v>
      </c>
      <c r="Q2411" t="str">
        <f t="shared" si="409"/>
        <v>food</v>
      </c>
      <c r="R2411" t="str">
        <f t="shared" si="410"/>
        <v>food trucks</v>
      </c>
      <c r="S2411" s="28">
        <f t="shared" si="411"/>
        <v>42204.667534722219</v>
      </c>
      <c r="T2411" s="28">
        <f t="shared" si="412"/>
        <v>42234.667534722219</v>
      </c>
      <c r="U2411">
        <f t="shared" si="413"/>
        <v>2015</v>
      </c>
      <c r="V2411" s="15">
        <f t="shared" si="414"/>
        <v>42204</v>
      </c>
      <c r="W2411" s="15">
        <f t="shared" si="415"/>
        <v>42234</v>
      </c>
      <c r="X2411" s="15">
        <v>42204</v>
      </c>
      <c r="Y2411" s="15">
        <v>42234</v>
      </c>
      <c r="Z2411" t="str">
        <f t="shared" si="416"/>
        <v>July</v>
      </c>
      <c r="AA2411" t="str">
        <f t="shared" si="417"/>
        <v>August</v>
      </c>
    </row>
    <row r="2412" spans="1:27" ht="60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14" t="s">
        <v>8221</v>
      </c>
      <c r="G2412" t="s">
        <v>8226</v>
      </c>
      <c r="H2412" t="s">
        <v>8248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407"/>
        <v>0</v>
      </c>
      <c r="P2412" s="6" t="e">
        <f t="shared" si="408"/>
        <v>#DIV/0!</v>
      </c>
      <c r="Q2412" t="str">
        <f t="shared" si="409"/>
        <v>food</v>
      </c>
      <c r="R2412" t="str">
        <f t="shared" si="410"/>
        <v>food trucks</v>
      </c>
      <c r="S2412" s="28">
        <f t="shared" si="411"/>
        <v>42224.199942129628</v>
      </c>
      <c r="T2412" s="28">
        <f t="shared" si="412"/>
        <v>42254.199942129628</v>
      </c>
      <c r="U2412">
        <f t="shared" si="413"/>
        <v>2015</v>
      </c>
      <c r="V2412" s="15">
        <f t="shared" si="414"/>
        <v>42224</v>
      </c>
      <c r="W2412" s="15">
        <f t="shared" si="415"/>
        <v>42254</v>
      </c>
      <c r="X2412" s="15">
        <v>42224</v>
      </c>
      <c r="Y2412" s="15">
        <v>42254</v>
      </c>
      <c r="Z2412" t="str">
        <f t="shared" si="416"/>
        <v>August</v>
      </c>
      <c r="AA2412" t="str">
        <f t="shared" si="417"/>
        <v>September</v>
      </c>
    </row>
    <row r="2413" spans="1:27" ht="45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14" t="s">
        <v>8221</v>
      </c>
      <c r="G2413" t="s">
        <v>8224</v>
      </c>
      <c r="H2413" t="s">
        <v>8246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407"/>
        <v>0.60399999999999998</v>
      </c>
      <c r="P2413" s="6">
        <f t="shared" si="408"/>
        <v>50.333333333333336</v>
      </c>
      <c r="Q2413" t="str">
        <f t="shared" si="409"/>
        <v>food</v>
      </c>
      <c r="R2413" t="str">
        <f t="shared" si="410"/>
        <v>food trucks</v>
      </c>
      <c r="S2413" s="28">
        <f t="shared" si="411"/>
        <v>42211.524097222216</v>
      </c>
      <c r="T2413" s="28">
        <f t="shared" si="412"/>
        <v>42241.524097222216</v>
      </c>
      <c r="U2413">
        <f t="shared" si="413"/>
        <v>2015</v>
      </c>
      <c r="V2413" s="15">
        <f t="shared" si="414"/>
        <v>42211</v>
      </c>
      <c r="W2413" s="15">
        <f t="shared" si="415"/>
        <v>42241</v>
      </c>
      <c r="X2413" s="15">
        <v>42211</v>
      </c>
      <c r="Y2413" s="15">
        <v>42241</v>
      </c>
      <c r="Z2413" t="str">
        <f t="shared" si="416"/>
        <v>July</v>
      </c>
      <c r="AA2413" t="str">
        <f t="shared" si="417"/>
        <v>August</v>
      </c>
    </row>
    <row r="2414" spans="1:27" ht="45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14" t="s">
        <v>8221</v>
      </c>
      <c r="G2414" t="s">
        <v>8230</v>
      </c>
      <c r="H2414" t="s">
        <v>8249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407"/>
        <v>0</v>
      </c>
      <c r="P2414" s="6" t="e">
        <f t="shared" si="408"/>
        <v>#DIV/0!</v>
      </c>
      <c r="Q2414" t="str">
        <f t="shared" si="409"/>
        <v>food</v>
      </c>
      <c r="R2414" t="str">
        <f t="shared" si="410"/>
        <v>food trucks</v>
      </c>
      <c r="S2414" s="28">
        <f t="shared" si="411"/>
        <v>42655.528622685182</v>
      </c>
      <c r="T2414" s="28">
        <f t="shared" si="412"/>
        <v>42700.570289351854</v>
      </c>
      <c r="U2414">
        <f t="shared" si="413"/>
        <v>2016</v>
      </c>
      <c r="V2414" s="15">
        <f t="shared" si="414"/>
        <v>42655</v>
      </c>
      <c r="W2414" s="15">
        <f t="shared" si="415"/>
        <v>42700</v>
      </c>
      <c r="X2414" s="15">
        <v>42655</v>
      </c>
      <c r="Y2414" s="15">
        <v>42700</v>
      </c>
      <c r="Z2414" t="str">
        <f t="shared" si="416"/>
        <v>October</v>
      </c>
      <c r="AA2414" t="str">
        <f t="shared" si="417"/>
        <v>November</v>
      </c>
    </row>
    <row r="2415" spans="1:27" ht="45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14" t="s">
        <v>8221</v>
      </c>
      <c r="G2415" t="s">
        <v>8224</v>
      </c>
      <c r="H2415" t="s">
        <v>8246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407"/>
        <v>0.83333333333333337</v>
      </c>
      <c r="P2415" s="6">
        <f t="shared" si="408"/>
        <v>8.3333333333333339</v>
      </c>
      <c r="Q2415" t="str">
        <f t="shared" si="409"/>
        <v>food</v>
      </c>
      <c r="R2415" t="str">
        <f t="shared" si="410"/>
        <v>food trucks</v>
      </c>
      <c r="S2415" s="28">
        <f t="shared" si="411"/>
        <v>41759.901412037034</v>
      </c>
      <c r="T2415" s="28">
        <f t="shared" si="412"/>
        <v>41790.770833333328</v>
      </c>
      <c r="U2415">
        <f t="shared" si="413"/>
        <v>2014</v>
      </c>
      <c r="V2415" s="15">
        <f t="shared" si="414"/>
        <v>41759</v>
      </c>
      <c r="W2415" s="15">
        <f t="shared" si="415"/>
        <v>41790</v>
      </c>
      <c r="X2415" s="15">
        <v>41759</v>
      </c>
      <c r="Y2415" s="15">
        <v>41790</v>
      </c>
      <c r="Z2415" t="str">
        <f t="shared" si="416"/>
        <v>April</v>
      </c>
      <c r="AA2415" t="str">
        <f t="shared" si="417"/>
        <v>May</v>
      </c>
    </row>
    <row r="2416" spans="1:27" ht="45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14" t="s">
        <v>8221</v>
      </c>
      <c r="G2416" t="s">
        <v>8224</v>
      </c>
      <c r="H2416" t="s">
        <v>8246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407"/>
        <v>3.0666666666666664</v>
      </c>
      <c r="P2416" s="6">
        <f t="shared" si="408"/>
        <v>35.384615384615387</v>
      </c>
      <c r="Q2416" t="str">
        <f t="shared" si="409"/>
        <v>food</v>
      </c>
      <c r="R2416" t="str">
        <f t="shared" si="410"/>
        <v>food trucks</v>
      </c>
      <c r="S2416" s="28">
        <f t="shared" si="411"/>
        <v>42198.486805555549</v>
      </c>
      <c r="T2416" s="28">
        <f t="shared" si="412"/>
        <v>42237.957638888889</v>
      </c>
      <c r="U2416">
        <f t="shared" si="413"/>
        <v>2015</v>
      </c>
      <c r="V2416" s="15">
        <f t="shared" si="414"/>
        <v>42198</v>
      </c>
      <c r="W2416" s="15">
        <f t="shared" si="415"/>
        <v>42237</v>
      </c>
      <c r="X2416" s="15">
        <v>42198</v>
      </c>
      <c r="Y2416" s="15">
        <v>42237</v>
      </c>
      <c r="Z2416" t="str">
        <f t="shared" si="416"/>
        <v>July</v>
      </c>
      <c r="AA2416" t="str">
        <f t="shared" si="417"/>
        <v>August</v>
      </c>
    </row>
    <row r="2417" spans="1:27" ht="45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14" t="s">
        <v>8221</v>
      </c>
      <c r="G2417" t="s">
        <v>8224</v>
      </c>
      <c r="H2417" t="s">
        <v>8246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407"/>
        <v>0.55833333333333335</v>
      </c>
      <c r="P2417" s="6">
        <f t="shared" si="408"/>
        <v>55.833333333333336</v>
      </c>
      <c r="Q2417" t="str">
        <f t="shared" si="409"/>
        <v>food</v>
      </c>
      <c r="R2417" t="str">
        <f t="shared" si="410"/>
        <v>food trucks</v>
      </c>
      <c r="S2417" s="28">
        <f t="shared" si="411"/>
        <v>42536.654467592591</v>
      </c>
      <c r="T2417" s="28">
        <f t="shared" si="412"/>
        <v>42566.654467592591</v>
      </c>
      <c r="U2417">
        <f t="shared" si="413"/>
        <v>2016</v>
      </c>
      <c r="V2417" s="15">
        <f t="shared" si="414"/>
        <v>42536</v>
      </c>
      <c r="W2417" s="15">
        <f t="shared" si="415"/>
        <v>42566</v>
      </c>
      <c r="X2417" s="15">
        <v>42536</v>
      </c>
      <c r="Y2417" s="15">
        <v>42566</v>
      </c>
      <c r="Z2417" t="str">
        <f t="shared" si="416"/>
        <v>June</v>
      </c>
      <c r="AA2417" t="str">
        <f t="shared" si="417"/>
        <v>July</v>
      </c>
    </row>
    <row r="2418" spans="1:27" ht="45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14" t="s">
        <v>8221</v>
      </c>
      <c r="G2418" t="s">
        <v>8224</v>
      </c>
      <c r="H2418" t="s">
        <v>8246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407"/>
        <v>2.5000000000000001E-2</v>
      </c>
      <c r="P2418" s="6">
        <f t="shared" si="408"/>
        <v>5</v>
      </c>
      <c r="Q2418" t="str">
        <f t="shared" si="409"/>
        <v>food</v>
      </c>
      <c r="R2418" t="str">
        <f t="shared" si="410"/>
        <v>food trucks</v>
      </c>
      <c r="S2418" s="28">
        <f t="shared" si="411"/>
        <v>42019.529432870368</v>
      </c>
      <c r="T2418" s="28">
        <f t="shared" si="412"/>
        <v>42077.416666666664</v>
      </c>
      <c r="U2418">
        <f t="shared" si="413"/>
        <v>2015</v>
      </c>
      <c r="V2418" s="15">
        <f t="shared" si="414"/>
        <v>42019</v>
      </c>
      <c r="W2418" s="15">
        <f t="shared" si="415"/>
        <v>42077</v>
      </c>
      <c r="X2418" s="15">
        <v>42019</v>
      </c>
      <c r="Y2418" s="15">
        <v>42077</v>
      </c>
      <c r="Z2418" t="str">
        <f t="shared" si="416"/>
        <v>January</v>
      </c>
      <c r="AA2418" t="str">
        <f t="shared" si="417"/>
        <v>March</v>
      </c>
    </row>
    <row r="2419" spans="1:27" ht="45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14" t="s">
        <v>8221</v>
      </c>
      <c r="G2419" t="s">
        <v>8224</v>
      </c>
      <c r="H2419" t="s">
        <v>8246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407"/>
        <v>0</v>
      </c>
      <c r="P2419" s="6" t="e">
        <f t="shared" si="408"/>
        <v>#DIV/0!</v>
      </c>
      <c r="Q2419" t="str">
        <f t="shared" si="409"/>
        <v>food</v>
      </c>
      <c r="R2419" t="str">
        <f t="shared" si="410"/>
        <v>food trucks</v>
      </c>
      <c r="S2419" s="28">
        <f t="shared" si="411"/>
        <v>41831.675775462958</v>
      </c>
      <c r="T2419" s="28">
        <f t="shared" si="412"/>
        <v>41861.675775462958</v>
      </c>
      <c r="U2419">
        <f t="shared" si="413"/>
        <v>2014</v>
      </c>
      <c r="V2419" s="15">
        <f t="shared" si="414"/>
        <v>41831</v>
      </c>
      <c r="W2419" s="15">
        <f t="shared" si="415"/>
        <v>41861</v>
      </c>
      <c r="X2419" s="15">
        <v>41831</v>
      </c>
      <c r="Y2419" s="15">
        <v>41861</v>
      </c>
      <c r="Z2419" t="str">
        <f t="shared" si="416"/>
        <v>July</v>
      </c>
      <c r="AA2419" t="str">
        <f t="shared" si="417"/>
        <v>August</v>
      </c>
    </row>
    <row r="2420" spans="1:27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14" t="s">
        <v>8221</v>
      </c>
      <c r="G2420" t="s">
        <v>8224</v>
      </c>
      <c r="H2420" t="s">
        <v>8246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407"/>
        <v>0.02</v>
      </c>
      <c r="P2420" s="6">
        <f t="shared" si="408"/>
        <v>1</v>
      </c>
      <c r="Q2420" t="str">
        <f t="shared" si="409"/>
        <v>food</v>
      </c>
      <c r="R2420" t="str">
        <f t="shared" si="410"/>
        <v>food trucks</v>
      </c>
      <c r="S2420" s="28">
        <f t="shared" si="411"/>
        <v>42027.648657407401</v>
      </c>
      <c r="T2420" s="28">
        <f t="shared" si="412"/>
        <v>42087.606990740744</v>
      </c>
      <c r="U2420">
        <f t="shared" si="413"/>
        <v>2015</v>
      </c>
      <c r="V2420" s="15">
        <f t="shared" si="414"/>
        <v>42027</v>
      </c>
      <c r="W2420" s="15">
        <f t="shared" si="415"/>
        <v>42087</v>
      </c>
      <c r="X2420" s="15">
        <v>42027</v>
      </c>
      <c r="Y2420" s="15">
        <v>42087</v>
      </c>
      <c r="Z2420" t="str">
        <f t="shared" si="416"/>
        <v>January</v>
      </c>
      <c r="AA2420" t="str">
        <f t="shared" si="417"/>
        <v>March</v>
      </c>
    </row>
    <row r="2421" spans="1:27" ht="45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14" t="s">
        <v>8221</v>
      </c>
      <c r="G2421" t="s">
        <v>8224</v>
      </c>
      <c r="H2421" t="s">
        <v>8246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407"/>
        <v>0</v>
      </c>
      <c r="P2421" s="6" t="e">
        <f t="shared" si="408"/>
        <v>#DIV/0!</v>
      </c>
      <c r="Q2421" t="str">
        <f t="shared" si="409"/>
        <v>food</v>
      </c>
      <c r="R2421" t="str">
        <f t="shared" si="410"/>
        <v>food trucks</v>
      </c>
      <c r="S2421" s="28">
        <f t="shared" si="411"/>
        <v>41993.529965277776</v>
      </c>
      <c r="T2421" s="28">
        <f t="shared" si="412"/>
        <v>42053.529965277776</v>
      </c>
      <c r="U2421">
        <f t="shared" si="413"/>
        <v>2014</v>
      </c>
      <c r="V2421" s="15">
        <f t="shared" si="414"/>
        <v>41993</v>
      </c>
      <c r="W2421" s="15">
        <f t="shared" si="415"/>
        <v>42053</v>
      </c>
      <c r="X2421" s="15">
        <v>41993</v>
      </c>
      <c r="Y2421" s="15">
        <v>42053</v>
      </c>
      <c r="Z2421" t="str">
        <f t="shared" si="416"/>
        <v>December</v>
      </c>
      <c r="AA2421" t="str">
        <f t="shared" si="417"/>
        <v>February</v>
      </c>
    </row>
    <row r="2422" spans="1:27" ht="45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14" t="s">
        <v>8221</v>
      </c>
      <c r="G2422" t="s">
        <v>8224</v>
      </c>
      <c r="H2422" t="s">
        <v>8246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407"/>
        <v>14.825133372851216</v>
      </c>
      <c r="P2422" s="6">
        <f t="shared" si="408"/>
        <v>69.472222222222229</v>
      </c>
      <c r="Q2422" t="str">
        <f t="shared" si="409"/>
        <v>food</v>
      </c>
      <c r="R2422" t="str">
        <f t="shared" si="410"/>
        <v>food trucks</v>
      </c>
      <c r="S2422" s="28">
        <f t="shared" si="411"/>
        <v>41892.820543981477</v>
      </c>
      <c r="T2422" s="28">
        <f t="shared" si="412"/>
        <v>41952.862210648142</v>
      </c>
      <c r="U2422">
        <f t="shared" si="413"/>
        <v>2014</v>
      </c>
      <c r="V2422" s="15">
        <f t="shared" si="414"/>
        <v>41892</v>
      </c>
      <c r="W2422" s="15">
        <f t="shared" si="415"/>
        <v>41952</v>
      </c>
      <c r="X2422" s="15">
        <v>41892</v>
      </c>
      <c r="Y2422" s="15">
        <v>41952</v>
      </c>
      <c r="Z2422" t="str">
        <f t="shared" si="416"/>
        <v>September</v>
      </c>
      <c r="AA2422" t="str">
        <f t="shared" si="417"/>
        <v>November</v>
      </c>
    </row>
    <row r="2423" spans="1:27" ht="3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14" t="s">
        <v>8221</v>
      </c>
      <c r="G2423" t="s">
        <v>8224</v>
      </c>
      <c r="H2423" t="s">
        <v>8246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407"/>
        <v>1.6666666666666666E-2</v>
      </c>
      <c r="P2423" s="6">
        <f t="shared" si="408"/>
        <v>1</v>
      </c>
      <c r="Q2423" t="str">
        <f t="shared" si="409"/>
        <v>food</v>
      </c>
      <c r="R2423" t="str">
        <f t="shared" si="410"/>
        <v>food trucks</v>
      </c>
      <c r="S2423" s="28">
        <f t="shared" si="411"/>
        <v>42026.479120370372</v>
      </c>
      <c r="T2423" s="28">
        <f t="shared" si="412"/>
        <v>42056.479120370372</v>
      </c>
      <c r="U2423">
        <f t="shared" si="413"/>
        <v>2015</v>
      </c>
      <c r="V2423" s="15">
        <f t="shared" si="414"/>
        <v>42026</v>
      </c>
      <c r="W2423" s="15">
        <f t="shared" si="415"/>
        <v>42056</v>
      </c>
      <c r="X2423" s="15">
        <v>42026</v>
      </c>
      <c r="Y2423" s="15">
        <v>42056</v>
      </c>
      <c r="Z2423" t="str">
        <f t="shared" si="416"/>
        <v>January</v>
      </c>
      <c r="AA2423" t="str">
        <f t="shared" si="417"/>
        <v>February</v>
      </c>
    </row>
    <row r="2424" spans="1:27" ht="30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14" t="s">
        <v>8221</v>
      </c>
      <c r="G2424" t="s">
        <v>8224</v>
      </c>
      <c r="H2424" t="s">
        <v>8246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407"/>
        <v>0.2</v>
      </c>
      <c r="P2424" s="6">
        <f t="shared" si="408"/>
        <v>1</v>
      </c>
      <c r="Q2424" t="str">
        <f t="shared" si="409"/>
        <v>food</v>
      </c>
      <c r="R2424" t="str">
        <f t="shared" si="410"/>
        <v>food trucks</v>
      </c>
      <c r="S2424" s="28">
        <f t="shared" si="411"/>
        <v>42044.516620370363</v>
      </c>
      <c r="T2424" s="28">
        <f t="shared" si="412"/>
        <v>42074.474953703706</v>
      </c>
      <c r="U2424">
        <f t="shared" si="413"/>
        <v>2015</v>
      </c>
      <c r="V2424" s="15">
        <f t="shared" si="414"/>
        <v>42044</v>
      </c>
      <c r="W2424" s="15">
        <f t="shared" si="415"/>
        <v>42074</v>
      </c>
      <c r="X2424" s="15">
        <v>42044</v>
      </c>
      <c r="Y2424" s="15">
        <v>42074</v>
      </c>
      <c r="Z2424" t="str">
        <f t="shared" si="416"/>
        <v>February</v>
      </c>
      <c r="AA2424" t="str">
        <f t="shared" si="417"/>
        <v>March</v>
      </c>
    </row>
    <row r="2425" spans="1:27" ht="45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14" t="s">
        <v>8221</v>
      </c>
      <c r="G2425" t="s">
        <v>8224</v>
      </c>
      <c r="H2425" t="s">
        <v>8246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407"/>
        <v>1.3333333333333334E-2</v>
      </c>
      <c r="P2425" s="6">
        <f t="shared" si="408"/>
        <v>8</v>
      </c>
      <c r="Q2425" t="str">
        <f t="shared" si="409"/>
        <v>food</v>
      </c>
      <c r="R2425" t="str">
        <f t="shared" si="410"/>
        <v>food trucks</v>
      </c>
      <c r="S2425" s="28">
        <f t="shared" si="411"/>
        <v>41974.496412037035</v>
      </c>
      <c r="T2425" s="28">
        <f t="shared" si="412"/>
        <v>42004.496412037035</v>
      </c>
      <c r="U2425">
        <f t="shared" si="413"/>
        <v>2014</v>
      </c>
      <c r="V2425" s="15">
        <f t="shared" si="414"/>
        <v>41974</v>
      </c>
      <c r="W2425" s="15">
        <f t="shared" si="415"/>
        <v>42004</v>
      </c>
      <c r="X2425" s="15">
        <v>41974</v>
      </c>
      <c r="Y2425" s="15">
        <v>42004</v>
      </c>
      <c r="Z2425" t="str">
        <f t="shared" si="416"/>
        <v>December</v>
      </c>
      <c r="AA2425" t="str">
        <f t="shared" si="417"/>
        <v>December</v>
      </c>
    </row>
    <row r="2426" spans="1:27" ht="30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14" t="s">
        <v>8221</v>
      </c>
      <c r="G2426" t="s">
        <v>8224</v>
      </c>
      <c r="H2426" t="s">
        <v>8246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407"/>
        <v>1.24</v>
      </c>
      <c r="P2426" s="6">
        <f t="shared" si="408"/>
        <v>34.444444444444443</v>
      </c>
      <c r="Q2426" t="str">
        <f t="shared" si="409"/>
        <v>food</v>
      </c>
      <c r="R2426" t="str">
        <f t="shared" si="410"/>
        <v>food trucks</v>
      </c>
      <c r="S2426" s="28">
        <f t="shared" si="411"/>
        <v>41909.684120370366</v>
      </c>
      <c r="T2426" s="28">
        <f t="shared" si="412"/>
        <v>41939.684120370366</v>
      </c>
      <c r="U2426">
        <f t="shared" si="413"/>
        <v>2014</v>
      </c>
      <c r="V2426" s="15">
        <f t="shared" si="414"/>
        <v>41909</v>
      </c>
      <c r="W2426" s="15">
        <f t="shared" si="415"/>
        <v>41939</v>
      </c>
      <c r="X2426" s="15">
        <v>41909</v>
      </c>
      <c r="Y2426" s="15">
        <v>41939</v>
      </c>
      <c r="Z2426" t="str">
        <f t="shared" si="416"/>
        <v>September</v>
      </c>
      <c r="AA2426" t="str">
        <f t="shared" si="417"/>
        <v>October</v>
      </c>
    </row>
    <row r="2427" spans="1:27" ht="45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14" t="s">
        <v>8221</v>
      </c>
      <c r="G2427" t="s">
        <v>8224</v>
      </c>
      <c r="H2427" t="s">
        <v>8246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407"/>
        <v>2.8571428571428574E-2</v>
      </c>
      <c r="P2427" s="6">
        <f t="shared" si="408"/>
        <v>1</v>
      </c>
      <c r="Q2427" t="str">
        <f t="shared" si="409"/>
        <v>food</v>
      </c>
      <c r="R2427" t="str">
        <f t="shared" si="410"/>
        <v>food trucks</v>
      </c>
      <c r="S2427" s="28">
        <f t="shared" si="411"/>
        <v>42502.705428240741</v>
      </c>
      <c r="T2427" s="28">
        <f t="shared" si="412"/>
        <v>42517.711111111108</v>
      </c>
      <c r="U2427">
        <f t="shared" si="413"/>
        <v>2016</v>
      </c>
      <c r="V2427" s="15">
        <f t="shared" si="414"/>
        <v>42502</v>
      </c>
      <c r="W2427" s="15">
        <f t="shared" si="415"/>
        <v>42517</v>
      </c>
      <c r="X2427" s="15">
        <v>42502</v>
      </c>
      <c r="Y2427" s="15">
        <v>42517</v>
      </c>
      <c r="Z2427" t="str">
        <f t="shared" si="416"/>
        <v>May</v>
      </c>
      <c r="AA2427" t="str">
        <f t="shared" si="417"/>
        <v>May</v>
      </c>
    </row>
    <row r="2428" spans="1:27" ht="45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14" t="s">
        <v>8221</v>
      </c>
      <c r="G2428" t="s">
        <v>8224</v>
      </c>
      <c r="H2428" t="s">
        <v>8246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407"/>
        <v>0</v>
      </c>
      <c r="P2428" s="6" t="e">
        <f t="shared" si="408"/>
        <v>#DIV/0!</v>
      </c>
      <c r="Q2428" t="str">
        <f t="shared" si="409"/>
        <v>food</v>
      </c>
      <c r="R2428" t="str">
        <f t="shared" si="410"/>
        <v>food trucks</v>
      </c>
      <c r="S2428" s="28">
        <f t="shared" si="411"/>
        <v>42163.961712962962</v>
      </c>
      <c r="T2428" s="28">
        <f t="shared" si="412"/>
        <v>42223.961712962962</v>
      </c>
      <c r="U2428">
        <f t="shared" si="413"/>
        <v>2015</v>
      </c>
      <c r="V2428" s="15">
        <f t="shared" si="414"/>
        <v>42163</v>
      </c>
      <c r="W2428" s="15">
        <f t="shared" si="415"/>
        <v>42223</v>
      </c>
      <c r="X2428" s="15">
        <v>42163</v>
      </c>
      <c r="Y2428" s="15">
        <v>42223</v>
      </c>
      <c r="Z2428" t="str">
        <f t="shared" si="416"/>
        <v>June</v>
      </c>
      <c r="AA2428" t="str">
        <f t="shared" si="417"/>
        <v>August</v>
      </c>
    </row>
    <row r="2429" spans="1:27" ht="30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14" t="s">
        <v>8221</v>
      </c>
      <c r="G2429" t="s">
        <v>8224</v>
      </c>
      <c r="H2429" t="s">
        <v>8246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407"/>
        <v>2E-3</v>
      </c>
      <c r="P2429" s="6">
        <f t="shared" si="408"/>
        <v>1</v>
      </c>
      <c r="Q2429" t="str">
        <f t="shared" si="409"/>
        <v>food</v>
      </c>
      <c r="R2429" t="str">
        <f t="shared" si="410"/>
        <v>food trucks</v>
      </c>
      <c r="S2429" s="28">
        <f t="shared" si="411"/>
        <v>42412.110335648147</v>
      </c>
      <c r="T2429" s="28">
        <f t="shared" si="412"/>
        <v>42452.068668981483</v>
      </c>
      <c r="U2429">
        <f t="shared" si="413"/>
        <v>2016</v>
      </c>
      <c r="V2429" s="15">
        <f t="shared" si="414"/>
        <v>42412</v>
      </c>
      <c r="W2429" s="15">
        <f t="shared" si="415"/>
        <v>42452</v>
      </c>
      <c r="X2429" s="15">
        <v>42412</v>
      </c>
      <c r="Y2429" s="15">
        <v>42452</v>
      </c>
      <c r="Z2429" t="str">
        <f t="shared" si="416"/>
        <v>February</v>
      </c>
      <c r="AA2429" t="str">
        <f t="shared" si="417"/>
        <v>March</v>
      </c>
    </row>
    <row r="2430" spans="1:27" ht="30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14" t="s">
        <v>8221</v>
      </c>
      <c r="G2430" t="s">
        <v>8224</v>
      </c>
      <c r="H2430" t="s">
        <v>8246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407"/>
        <v>2.8571428571428571E-3</v>
      </c>
      <c r="P2430" s="6">
        <f t="shared" si="408"/>
        <v>1</v>
      </c>
      <c r="Q2430" t="str">
        <f t="shared" si="409"/>
        <v>food</v>
      </c>
      <c r="R2430" t="str">
        <f t="shared" si="410"/>
        <v>food trucks</v>
      </c>
      <c r="S2430" s="28">
        <f t="shared" si="411"/>
        <v>42045.575821759259</v>
      </c>
      <c r="T2430" s="28">
        <f t="shared" si="412"/>
        <v>42075.534155092588</v>
      </c>
      <c r="U2430">
        <f t="shared" si="413"/>
        <v>2015</v>
      </c>
      <c r="V2430" s="15">
        <f t="shared" si="414"/>
        <v>42045</v>
      </c>
      <c r="W2430" s="15">
        <f t="shared" si="415"/>
        <v>42075</v>
      </c>
      <c r="X2430" s="15">
        <v>42045</v>
      </c>
      <c r="Y2430" s="15">
        <v>42075</v>
      </c>
      <c r="Z2430" t="str">
        <f t="shared" si="416"/>
        <v>February</v>
      </c>
      <c r="AA2430" t="str">
        <f t="shared" si="417"/>
        <v>March</v>
      </c>
    </row>
    <row r="2431" spans="1:27" ht="45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14" t="s">
        <v>8221</v>
      </c>
      <c r="G2431" t="s">
        <v>8234</v>
      </c>
      <c r="H2431" t="s">
        <v>8254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407"/>
        <v>1.4321428571428572</v>
      </c>
      <c r="P2431" s="6">
        <f t="shared" si="408"/>
        <v>501.25</v>
      </c>
      <c r="Q2431" t="str">
        <f t="shared" si="409"/>
        <v>food</v>
      </c>
      <c r="R2431" t="str">
        <f t="shared" si="410"/>
        <v>food trucks</v>
      </c>
      <c r="S2431" s="28">
        <f t="shared" si="411"/>
        <v>42734.670902777776</v>
      </c>
      <c r="T2431" s="28">
        <f t="shared" si="412"/>
        <v>42771.488888888889</v>
      </c>
      <c r="U2431">
        <f t="shared" si="413"/>
        <v>2016</v>
      </c>
      <c r="V2431" s="15">
        <f t="shared" si="414"/>
        <v>42734</v>
      </c>
      <c r="W2431" s="15">
        <f t="shared" si="415"/>
        <v>42771</v>
      </c>
      <c r="X2431" s="15">
        <v>42734</v>
      </c>
      <c r="Y2431" s="15">
        <v>42771</v>
      </c>
      <c r="Z2431" t="str">
        <f t="shared" si="416"/>
        <v>December</v>
      </c>
      <c r="AA2431" t="str">
        <f t="shared" si="417"/>
        <v>February</v>
      </c>
    </row>
    <row r="2432" spans="1:27" ht="45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14" t="s">
        <v>8221</v>
      </c>
      <c r="G2432" t="s">
        <v>8224</v>
      </c>
      <c r="H2432" t="s">
        <v>8246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407"/>
        <v>0.70000000000000007</v>
      </c>
      <c r="P2432" s="6">
        <f t="shared" si="408"/>
        <v>10.5</v>
      </c>
      <c r="Q2432" t="str">
        <f t="shared" si="409"/>
        <v>food</v>
      </c>
      <c r="R2432" t="str">
        <f t="shared" si="410"/>
        <v>food trucks</v>
      </c>
      <c r="S2432" s="28">
        <f t="shared" si="411"/>
        <v>42381.922499999993</v>
      </c>
      <c r="T2432" s="28">
        <f t="shared" si="412"/>
        <v>42411.922499999993</v>
      </c>
      <c r="U2432">
        <f t="shared" si="413"/>
        <v>2016</v>
      </c>
      <c r="V2432" s="15">
        <f t="shared" si="414"/>
        <v>42381</v>
      </c>
      <c r="W2432" s="15">
        <f t="shared" si="415"/>
        <v>42411</v>
      </c>
      <c r="X2432" s="15">
        <v>42381</v>
      </c>
      <c r="Y2432" s="15">
        <v>42411</v>
      </c>
      <c r="Z2432" t="str">
        <f t="shared" si="416"/>
        <v>January</v>
      </c>
      <c r="AA2432" t="str">
        <f t="shared" si="417"/>
        <v>February</v>
      </c>
    </row>
    <row r="2433" spans="1:27" ht="30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14" t="s">
        <v>8221</v>
      </c>
      <c r="G2433" t="s">
        <v>8224</v>
      </c>
      <c r="H2433" t="s">
        <v>8246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407"/>
        <v>2E-3</v>
      </c>
      <c r="P2433" s="6">
        <f t="shared" si="408"/>
        <v>1</v>
      </c>
      <c r="Q2433" t="str">
        <f t="shared" si="409"/>
        <v>food</v>
      </c>
      <c r="R2433" t="str">
        <f t="shared" si="410"/>
        <v>food trucks</v>
      </c>
      <c r="S2433" s="28">
        <f t="shared" si="411"/>
        <v>42488.891354166662</v>
      </c>
      <c r="T2433" s="28">
        <f t="shared" si="412"/>
        <v>42548.891354166662</v>
      </c>
      <c r="U2433">
        <f t="shared" si="413"/>
        <v>2016</v>
      </c>
      <c r="V2433" s="15">
        <f t="shared" si="414"/>
        <v>42488</v>
      </c>
      <c r="W2433" s="15">
        <f t="shared" si="415"/>
        <v>42548</v>
      </c>
      <c r="X2433" s="15">
        <v>42488</v>
      </c>
      <c r="Y2433" s="15">
        <v>42548</v>
      </c>
      <c r="Z2433" t="str">
        <f t="shared" si="416"/>
        <v>April</v>
      </c>
      <c r="AA2433" t="str">
        <f t="shared" si="417"/>
        <v>June</v>
      </c>
    </row>
    <row r="2434" spans="1:27" ht="45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14" t="s">
        <v>8221</v>
      </c>
      <c r="G2434" t="s">
        <v>8224</v>
      </c>
      <c r="H2434" t="s">
        <v>8246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ref="O2434:O2497" si="418">SUM(E2434/D2434)*100</f>
        <v>1.4285714285714287E-2</v>
      </c>
      <c r="P2434" s="6">
        <f t="shared" ref="P2434:P2497" si="419">SUM(E2434/L2434)</f>
        <v>1</v>
      </c>
      <c r="Q2434" t="str">
        <f t="shared" si="409"/>
        <v>food</v>
      </c>
      <c r="R2434" t="str">
        <f t="shared" si="410"/>
        <v>food trucks</v>
      </c>
      <c r="S2434" s="28">
        <f t="shared" si="411"/>
        <v>42041.010381944441</v>
      </c>
      <c r="T2434" s="28">
        <f t="shared" si="412"/>
        <v>42071.010381944441</v>
      </c>
      <c r="U2434">
        <f t="shared" si="413"/>
        <v>2015</v>
      </c>
      <c r="V2434" s="15">
        <f t="shared" si="414"/>
        <v>42041</v>
      </c>
      <c r="W2434" s="15">
        <f t="shared" si="415"/>
        <v>42071</v>
      </c>
      <c r="X2434" s="15">
        <v>42041</v>
      </c>
      <c r="Y2434" s="15">
        <v>42071</v>
      </c>
      <c r="Z2434" t="str">
        <f t="shared" si="416"/>
        <v>February</v>
      </c>
      <c r="AA2434" t="str">
        <f t="shared" si="417"/>
        <v>March</v>
      </c>
    </row>
    <row r="2435" spans="1:27" ht="45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14" t="s">
        <v>8221</v>
      </c>
      <c r="G2435" t="s">
        <v>8224</v>
      </c>
      <c r="H2435" t="s">
        <v>8246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si="418"/>
        <v>0</v>
      </c>
      <c r="P2435" s="6" t="e">
        <f t="shared" si="419"/>
        <v>#DIV/0!</v>
      </c>
      <c r="Q2435" t="str">
        <f t="shared" ref="Q2435:Q2498" si="420">LEFT(N2435,FIND("/", N2435) - 1)</f>
        <v>food</v>
      </c>
      <c r="R2435" t="str">
        <f t="shared" ref="R2435:R2498" si="421">RIGHT(N2435,LEN(N2435) - FIND("/",N2435))</f>
        <v>food trucks</v>
      </c>
      <c r="S2435" s="28">
        <f t="shared" ref="S2435:S2498" si="422">(J2435/86400)+25569+(-5/24)</f>
        <v>42397.691469907404</v>
      </c>
      <c r="T2435" s="28">
        <f t="shared" ref="T2435:T2498" si="423">(I2435/86400)+25569+(-5/24)</f>
        <v>42427.691469907404</v>
      </c>
      <c r="U2435">
        <f t="shared" ref="U2435:U2498" si="424">YEAR(S2435)</f>
        <v>2016</v>
      </c>
      <c r="V2435" s="15">
        <f t="shared" ref="V2435:V2498" si="425">INT(S2435)</f>
        <v>42397</v>
      </c>
      <c r="W2435" s="15">
        <f t="shared" ref="W2435:W2498" si="426">INT(T2435)</f>
        <v>42427</v>
      </c>
      <c r="X2435" s="15">
        <v>42397</v>
      </c>
      <c r="Y2435" s="15">
        <v>42427</v>
      </c>
      <c r="Z2435" t="str">
        <f t="shared" ref="Z2435:Z2498" si="427">TEXT(V2435, "mmmm")</f>
        <v>January</v>
      </c>
      <c r="AA2435" t="str">
        <f t="shared" ref="AA2435:AA2498" si="428">TEXT(W2435, "mmmm")</f>
        <v>February</v>
      </c>
    </row>
    <row r="2436" spans="1:27" ht="45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14" t="s">
        <v>8221</v>
      </c>
      <c r="G2436" t="s">
        <v>8224</v>
      </c>
      <c r="H2436" t="s">
        <v>8246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418"/>
        <v>0.13</v>
      </c>
      <c r="P2436" s="6">
        <f t="shared" si="419"/>
        <v>13</v>
      </c>
      <c r="Q2436" t="str">
        <f t="shared" si="420"/>
        <v>food</v>
      </c>
      <c r="R2436" t="str">
        <f t="shared" si="421"/>
        <v>food trucks</v>
      </c>
      <c r="S2436" s="28">
        <f t="shared" si="422"/>
        <v>42179.977708333332</v>
      </c>
      <c r="T2436" s="28">
        <f t="shared" si="423"/>
        <v>42219.977708333332</v>
      </c>
      <c r="U2436">
        <f t="shared" si="424"/>
        <v>2015</v>
      </c>
      <c r="V2436" s="15">
        <f t="shared" si="425"/>
        <v>42179</v>
      </c>
      <c r="W2436" s="15">
        <f t="shared" si="426"/>
        <v>42219</v>
      </c>
      <c r="X2436" s="15">
        <v>42179</v>
      </c>
      <c r="Y2436" s="15">
        <v>42219</v>
      </c>
      <c r="Z2436" t="str">
        <f t="shared" si="427"/>
        <v>June</v>
      </c>
      <c r="AA2436" t="str">
        <f t="shared" si="428"/>
        <v>August</v>
      </c>
    </row>
    <row r="2437" spans="1:27" ht="45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14" t="s">
        <v>8221</v>
      </c>
      <c r="G2437" t="s">
        <v>8235</v>
      </c>
      <c r="H2437" t="s">
        <v>8255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418"/>
        <v>0.48960000000000004</v>
      </c>
      <c r="P2437" s="6">
        <f t="shared" si="419"/>
        <v>306</v>
      </c>
      <c r="Q2437" t="str">
        <f t="shared" si="420"/>
        <v>food</v>
      </c>
      <c r="R2437" t="str">
        <f t="shared" si="421"/>
        <v>food trucks</v>
      </c>
      <c r="S2437" s="28">
        <f t="shared" si="422"/>
        <v>42252.069282407407</v>
      </c>
      <c r="T2437" s="28">
        <f t="shared" si="423"/>
        <v>42282.069282407407</v>
      </c>
      <c r="U2437">
        <f t="shared" si="424"/>
        <v>2015</v>
      </c>
      <c r="V2437" s="15">
        <f t="shared" si="425"/>
        <v>42252</v>
      </c>
      <c r="W2437" s="15">
        <f t="shared" si="426"/>
        <v>42282</v>
      </c>
      <c r="X2437" s="15">
        <v>42252</v>
      </c>
      <c r="Y2437" s="15">
        <v>42282</v>
      </c>
      <c r="Z2437" t="str">
        <f t="shared" si="427"/>
        <v>September</v>
      </c>
      <c r="AA2437" t="str">
        <f t="shared" si="428"/>
        <v>October</v>
      </c>
    </row>
    <row r="2438" spans="1:27" ht="45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14" t="s">
        <v>8221</v>
      </c>
      <c r="G2438" t="s">
        <v>8229</v>
      </c>
      <c r="H2438" t="s">
        <v>8251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418"/>
        <v>3.8461538461538464E-2</v>
      </c>
      <c r="P2438" s="6">
        <f t="shared" si="419"/>
        <v>22.5</v>
      </c>
      <c r="Q2438" t="str">
        <f t="shared" si="420"/>
        <v>food</v>
      </c>
      <c r="R2438" t="str">
        <f t="shared" si="421"/>
        <v>food trucks</v>
      </c>
      <c r="S2438" s="28">
        <f t="shared" si="422"/>
        <v>42338.407060185178</v>
      </c>
      <c r="T2438" s="28">
        <f t="shared" si="423"/>
        <v>42398.407060185178</v>
      </c>
      <c r="U2438">
        <f t="shared" si="424"/>
        <v>2015</v>
      </c>
      <c r="V2438" s="15">
        <f t="shared" si="425"/>
        <v>42338</v>
      </c>
      <c r="W2438" s="15">
        <f t="shared" si="426"/>
        <v>42398</v>
      </c>
      <c r="X2438" s="15">
        <v>42338</v>
      </c>
      <c r="Y2438" s="15">
        <v>42398</v>
      </c>
      <c r="Z2438" t="str">
        <f t="shared" si="427"/>
        <v>November</v>
      </c>
      <c r="AA2438" t="str">
        <f t="shared" si="428"/>
        <v>January</v>
      </c>
    </row>
    <row r="2439" spans="1:27" ht="45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14" t="s">
        <v>8221</v>
      </c>
      <c r="G2439" t="s">
        <v>8224</v>
      </c>
      <c r="H2439" t="s">
        <v>8246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418"/>
        <v>0</v>
      </c>
      <c r="P2439" s="6" t="e">
        <f t="shared" si="419"/>
        <v>#DIV/0!</v>
      </c>
      <c r="Q2439" t="str">
        <f t="shared" si="420"/>
        <v>food</v>
      </c>
      <c r="R2439" t="str">
        <f t="shared" si="421"/>
        <v>food trucks</v>
      </c>
      <c r="S2439" s="28">
        <f t="shared" si="422"/>
        <v>42031.756805555553</v>
      </c>
      <c r="T2439" s="28">
        <f t="shared" si="423"/>
        <v>42080.541666666664</v>
      </c>
      <c r="U2439">
        <f t="shared" si="424"/>
        <v>2015</v>
      </c>
      <c r="V2439" s="15">
        <f t="shared" si="425"/>
        <v>42031</v>
      </c>
      <c r="W2439" s="15">
        <f t="shared" si="426"/>
        <v>42080</v>
      </c>
      <c r="X2439" s="15">
        <v>42031</v>
      </c>
      <c r="Y2439" s="15">
        <v>42080</v>
      </c>
      <c r="Z2439" t="str">
        <f t="shared" si="427"/>
        <v>January</v>
      </c>
      <c r="AA2439" t="str">
        <f t="shared" si="428"/>
        <v>March</v>
      </c>
    </row>
    <row r="2440" spans="1:27" ht="4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14" t="s">
        <v>8221</v>
      </c>
      <c r="G2440" t="s">
        <v>8224</v>
      </c>
      <c r="H2440" t="s">
        <v>8246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418"/>
        <v>0.33333333333333337</v>
      </c>
      <c r="P2440" s="6">
        <f t="shared" si="419"/>
        <v>50</v>
      </c>
      <c r="Q2440" t="str">
        <f t="shared" si="420"/>
        <v>food</v>
      </c>
      <c r="R2440" t="str">
        <f t="shared" si="421"/>
        <v>food trucks</v>
      </c>
      <c r="S2440" s="28">
        <f t="shared" si="422"/>
        <v>42285.706736111104</v>
      </c>
      <c r="T2440" s="28">
        <f t="shared" si="423"/>
        <v>42345.748402777775</v>
      </c>
      <c r="U2440">
        <f t="shared" si="424"/>
        <v>2015</v>
      </c>
      <c r="V2440" s="15">
        <f t="shared" si="425"/>
        <v>42285</v>
      </c>
      <c r="W2440" s="15">
        <f t="shared" si="426"/>
        <v>42345</v>
      </c>
      <c r="X2440" s="15">
        <v>42285</v>
      </c>
      <c r="Y2440" s="15">
        <v>42345</v>
      </c>
      <c r="Z2440" t="str">
        <f t="shared" si="427"/>
        <v>October</v>
      </c>
      <c r="AA2440" t="str">
        <f t="shared" si="428"/>
        <v>December</v>
      </c>
    </row>
    <row r="2441" spans="1:27" ht="4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14" t="s">
        <v>8221</v>
      </c>
      <c r="G2441" t="s">
        <v>8224</v>
      </c>
      <c r="H2441" t="s">
        <v>8246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418"/>
        <v>0</v>
      </c>
      <c r="P2441" s="6" t="e">
        <f t="shared" si="419"/>
        <v>#DIV/0!</v>
      </c>
      <c r="Q2441" t="str">
        <f t="shared" si="420"/>
        <v>food</v>
      </c>
      <c r="R2441" t="str">
        <f t="shared" si="421"/>
        <v>food trucks</v>
      </c>
      <c r="S2441" s="28">
        <f t="shared" si="422"/>
        <v>42265.610289351847</v>
      </c>
      <c r="T2441" s="28">
        <f t="shared" si="423"/>
        <v>42295.610289351847</v>
      </c>
      <c r="U2441">
        <f t="shared" si="424"/>
        <v>2015</v>
      </c>
      <c r="V2441" s="15">
        <f t="shared" si="425"/>
        <v>42265</v>
      </c>
      <c r="W2441" s="15">
        <f t="shared" si="426"/>
        <v>42295</v>
      </c>
      <c r="X2441" s="15">
        <v>42265</v>
      </c>
      <c r="Y2441" s="15">
        <v>42295</v>
      </c>
      <c r="Z2441" t="str">
        <f t="shared" si="427"/>
        <v>September</v>
      </c>
      <c r="AA2441" t="str">
        <f t="shared" si="428"/>
        <v>October</v>
      </c>
    </row>
    <row r="2442" spans="1:27" ht="30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14" t="s">
        <v>8221</v>
      </c>
      <c r="G2442" t="s">
        <v>8242</v>
      </c>
      <c r="H2442" t="s">
        <v>8249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418"/>
        <v>0.2</v>
      </c>
      <c r="P2442" s="6">
        <f t="shared" si="419"/>
        <v>5</v>
      </c>
      <c r="Q2442" t="str">
        <f t="shared" si="420"/>
        <v>food</v>
      </c>
      <c r="R2442" t="str">
        <f t="shared" si="421"/>
        <v>food trucks</v>
      </c>
      <c r="S2442" s="28">
        <f t="shared" si="422"/>
        <v>42383.691122685188</v>
      </c>
      <c r="T2442" s="28">
        <f t="shared" si="423"/>
        <v>42413.691122685188</v>
      </c>
      <c r="U2442">
        <f t="shared" si="424"/>
        <v>2016</v>
      </c>
      <c r="V2442" s="15">
        <f t="shared" si="425"/>
        <v>42383</v>
      </c>
      <c r="W2442" s="15">
        <f t="shared" si="426"/>
        <v>42413</v>
      </c>
      <c r="X2442" s="15">
        <v>42383</v>
      </c>
      <c r="Y2442" s="15">
        <v>42413</v>
      </c>
      <c r="Z2442" t="str">
        <f t="shared" si="427"/>
        <v>January</v>
      </c>
      <c r="AA2442" t="str">
        <f t="shared" si="428"/>
        <v>February</v>
      </c>
    </row>
    <row r="2443" spans="1:27" ht="3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14" t="s">
        <v>8219</v>
      </c>
      <c r="G2443" t="s">
        <v>8224</v>
      </c>
      <c r="H2443" t="s">
        <v>8246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418"/>
        <v>107.88</v>
      </c>
      <c r="P2443" s="6">
        <f t="shared" si="419"/>
        <v>74.22935779816514</v>
      </c>
      <c r="Q2443" t="str">
        <f t="shared" si="420"/>
        <v>food</v>
      </c>
      <c r="R2443" t="str">
        <f t="shared" si="421"/>
        <v>small batch</v>
      </c>
      <c r="S2443" s="28">
        <f t="shared" si="422"/>
        <v>42186.917291666665</v>
      </c>
      <c r="T2443" s="28">
        <f t="shared" si="423"/>
        <v>42207.999305555553</v>
      </c>
      <c r="U2443">
        <f t="shared" si="424"/>
        <v>2015</v>
      </c>
      <c r="V2443" s="15">
        <f t="shared" si="425"/>
        <v>42186</v>
      </c>
      <c r="W2443" s="15">
        <f t="shared" si="426"/>
        <v>42207</v>
      </c>
      <c r="X2443" s="15">
        <v>42186</v>
      </c>
      <c r="Y2443" s="15">
        <v>42207</v>
      </c>
      <c r="Z2443" t="str">
        <f t="shared" si="427"/>
        <v>July</v>
      </c>
      <c r="AA2443" t="str">
        <f t="shared" si="428"/>
        <v>July</v>
      </c>
    </row>
    <row r="2444" spans="1:27" ht="30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14" t="s">
        <v>8219</v>
      </c>
      <c r="G2444" t="s">
        <v>8224</v>
      </c>
      <c r="H2444" t="s">
        <v>8246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418"/>
        <v>125.94166666666666</v>
      </c>
      <c r="P2444" s="6">
        <f t="shared" si="419"/>
        <v>81.252688172043008</v>
      </c>
      <c r="Q2444" t="str">
        <f t="shared" si="420"/>
        <v>food</v>
      </c>
      <c r="R2444" t="str">
        <f t="shared" si="421"/>
        <v>small batch</v>
      </c>
      <c r="S2444" s="28">
        <f t="shared" si="422"/>
        <v>42052.458657407406</v>
      </c>
      <c r="T2444" s="28">
        <f t="shared" si="423"/>
        <v>42082.416990740741</v>
      </c>
      <c r="U2444">
        <f t="shared" si="424"/>
        <v>2015</v>
      </c>
      <c r="V2444" s="15">
        <f t="shared" si="425"/>
        <v>42052</v>
      </c>
      <c r="W2444" s="15">
        <f t="shared" si="426"/>
        <v>42082</v>
      </c>
      <c r="X2444" s="15">
        <v>42052</v>
      </c>
      <c r="Y2444" s="15">
        <v>42082</v>
      </c>
      <c r="Z2444" t="str">
        <f t="shared" si="427"/>
        <v>February</v>
      </c>
      <c r="AA2444" t="str">
        <f t="shared" si="428"/>
        <v>March</v>
      </c>
    </row>
    <row r="2445" spans="1:27" ht="45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14" t="s">
        <v>8219</v>
      </c>
      <c r="G2445" t="s">
        <v>8224</v>
      </c>
      <c r="H2445" t="s">
        <v>8246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418"/>
        <v>202.51495</v>
      </c>
      <c r="P2445" s="6">
        <f t="shared" si="419"/>
        <v>130.23469453376205</v>
      </c>
      <c r="Q2445" t="str">
        <f t="shared" si="420"/>
        <v>food</v>
      </c>
      <c r="R2445" t="str">
        <f t="shared" si="421"/>
        <v>small batch</v>
      </c>
      <c r="S2445" s="28">
        <f t="shared" si="422"/>
        <v>41836.416921296295</v>
      </c>
      <c r="T2445" s="28">
        <f t="shared" si="423"/>
        <v>41866.416921296295</v>
      </c>
      <c r="U2445">
        <f t="shared" si="424"/>
        <v>2014</v>
      </c>
      <c r="V2445" s="15">
        <f t="shared" si="425"/>
        <v>41836</v>
      </c>
      <c r="W2445" s="15">
        <f t="shared" si="426"/>
        <v>41866</v>
      </c>
      <c r="X2445" s="15">
        <v>41836</v>
      </c>
      <c r="Y2445" s="15">
        <v>41866</v>
      </c>
      <c r="Z2445" t="str">
        <f t="shared" si="427"/>
        <v>July</v>
      </c>
      <c r="AA2445" t="str">
        <f t="shared" si="428"/>
        <v>August</v>
      </c>
    </row>
    <row r="2446" spans="1:27" ht="45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14" t="s">
        <v>8219</v>
      </c>
      <c r="G2446" t="s">
        <v>8224</v>
      </c>
      <c r="H2446" t="s">
        <v>8246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418"/>
        <v>108.60000000000001</v>
      </c>
      <c r="P2446" s="6">
        <f t="shared" si="419"/>
        <v>53.409836065573771</v>
      </c>
      <c r="Q2446" t="str">
        <f t="shared" si="420"/>
        <v>food</v>
      </c>
      <c r="R2446" t="str">
        <f t="shared" si="421"/>
        <v>small batch</v>
      </c>
      <c r="S2446" s="28">
        <f t="shared" si="422"/>
        <v>42485.54619212963</v>
      </c>
      <c r="T2446" s="28">
        <f t="shared" si="423"/>
        <v>42515.54619212963</v>
      </c>
      <c r="U2446">
        <f t="shared" si="424"/>
        <v>2016</v>
      </c>
      <c r="V2446" s="15">
        <f t="shared" si="425"/>
        <v>42485</v>
      </c>
      <c r="W2446" s="15">
        <f t="shared" si="426"/>
        <v>42515</v>
      </c>
      <c r="X2446" s="15">
        <v>42485</v>
      </c>
      <c r="Y2446" s="15">
        <v>42515</v>
      </c>
      <c r="Z2446" t="str">
        <f t="shared" si="427"/>
        <v>April</v>
      </c>
      <c r="AA2446" t="str">
        <f t="shared" si="428"/>
        <v>May</v>
      </c>
    </row>
    <row r="2447" spans="1:27" ht="60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14" t="s">
        <v>8219</v>
      </c>
      <c r="G2447" t="s">
        <v>8224</v>
      </c>
      <c r="H2447" t="s">
        <v>8246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418"/>
        <v>172.8</v>
      </c>
      <c r="P2447" s="6">
        <f t="shared" si="419"/>
        <v>75.130434782608702</v>
      </c>
      <c r="Q2447" t="str">
        <f t="shared" si="420"/>
        <v>food</v>
      </c>
      <c r="R2447" t="str">
        <f t="shared" si="421"/>
        <v>small batch</v>
      </c>
      <c r="S2447" s="28">
        <f t="shared" si="422"/>
        <v>42242.981724537036</v>
      </c>
      <c r="T2447" s="28">
        <f t="shared" si="423"/>
        <v>42272.981724537036</v>
      </c>
      <c r="U2447">
        <f t="shared" si="424"/>
        <v>2015</v>
      </c>
      <c r="V2447" s="15">
        <f t="shared" si="425"/>
        <v>42242</v>
      </c>
      <c r="W2447" s="15">
        <f t="shared" si="426"/>
        <v>42272</v>
      </c>
      <c r="X2447" s="15">
        <v>42242</v>
      </c>
      <c r="Y2447" s="15">
        <v>42272</v>
      </c>
      <c r="Z2447" t="str">
        <f t="shared" si="427"/>
        <v>August</v>
      </c>
      <c r="AA2447" t="str">
        <f t="shared" si="428"/>
        <v>September</v>
      </c>
    </row>
    <row r="2448" spans="1:27" ht="45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14" t="s">
        <v>8219</v>
      </c>
      <c r="G2448" t="s">
        <v>8224</v>
      </c>
      <c r="H2448" t="s">
        <v>8246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418"/>
        <v>167.98</v>
      </c>
      <c r="P2448" s="6">
        <f t="shared" si="419"/>
        <v>75.666666666666671</v>
      </c>
      <c r="Q2448" t="str">
        <f t="shared" si="420"/>
        <v>food</v>
      </c>
      <c r="R2448" t="str">
        <f t="shared" si="421"/>
        <v>small batch</v>
      </c>
      <c r="S2448" s="28">
        <f t="shared" si="422"/>
        <v>42670.394340277773</v>
      </c>
      <c r="T2448" s="28">
        <f t="shared" si="423"/>
        <v>42700.436006944445</v>
      </c>
      <c r="U2448">
        <f t="shared" si="424"/>
        <v>2016</v>
      </c>
      <c r="V2448" s="15">
        <f t="shared" si="425"/>
        <v>42670</v>
      </c>
      <c r="W2448" s="15">
        <f t="shared" si="426"/>
        <v>42700</v>
      </c>
      <c r="X2448" s="15">
        <v>42670</v>
      </c>
      <c r="Y2448" s="15">
        <v>42700</v>
      </c>
      <c r="Z2448" t="str">
        <f t="shared" si="427"/>
        <v>October</v>
      </c>
      <c r="AA2448" t="str">
        <f t="shared" si="428"/>
        <v>November</v>
      </c>
    </row>
    <row r="2449" spans="1:27" ht="45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14" t="s">
        <v>8219</v>
      </c>
      <c r="G2449" t="s">
        <v>8224</v>
      </c>
      <c r="H2449" t="s">
        <v>8246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418"/>
        <v>427.20000000000005</v>
      </c>
      <c r="P2449" s="6">
        <f t="shared" si="419"/>
        <v>31.691394658753708</v>
      </c>
      <c r="Q2449" t="str">
        <f t="shared" si="420"/>
        <v>food</v>
      </c>
      <c r="R2449" t="str">
        <f t="shared" si="421"/>
        <v>small batch</v>
      </c>
      <c r="S2449" s="28">
        <f t="shared" si="422"/>
        <v>42654.26149305555</v>
      </c>
      <c r="T2449" s="28">
        <f t="shared" si="423"/>
        <v>42685.958333333336</v>
      </c>
      <c r="U2449">
        <f t="shared" si="424"/>
        <v>2016</v>
      </c>
      <c r="V2449" s="15">
        <f t="shared" si="425"/>
        <v>42654</v>
      </c>
      <c r="W2449" s="15">
        <f t="shared" si="426"/>
        <v>42685</v>
      </c>
      <c r="X2449" s="15">
        <v>42654</v>
      </c>
      <c r="Y2449" s="15">
        <v>42685</v>
      </c>
      <c r="Z2449" t="str">
        <f t="shared" si="427"/>
        <v>October</v>
      </c>
      <c r="AA2449" t="str">
        <f t="shared" si="428"/>
        <v>November</v>
      </c>
    </row>
    <row r="2450" spans="1:27" ht="45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14" t="s">
        <v>8219</v>
      </c>
      <c r="G2450" t="s">
        <v>8224</v>
      </c>
      <c r="H2450" t="s">
        <v>8246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418"/>
        <v>107.5</v>
      </c>
      <c r="P2450" s="6">
        <f t="shared" si="419"/>
        <v>47.777777777777779</v>
      </c>
      <c r="Q2450" t="str">
        <f t="shared" si="420"/>
        <v>food</v>
      </c>
      <c r="R2450" t="str">
        <f t="shared" si="421"/>
        <v>small batch</v>
      </c>
      <c r="S2450" s="28">
        <f t="shared" si="422"/>
        <v>42607.107789351845</v>
      </c>
      <c r="T2450" s="28">
        <f t="shared" si="423"/>
        <v>42613.025000000001</v>
      </c>
      <c r="U2450">
        <f t="shared" si="424"/>
        <v>2016</v>
      </c>
      <c r="V2450" s="15">
        <f t="shared" si="425"/>
        <v>42607</v>
      </c>
      <c r="W2450" s="15">
        <f t="shared" si="426"/>
        <v>42613</v>
      </c>
      <c r="X2450" s="15">
        <v>42607</v>
      </c>
      <c r="Y2450" s="15">
        <v>42613</v>
      </c>
      <c r="Z2450" t="str">
        <f t="shared" si="427"/>
        <v>August</v>
      </c>
      <c r="AA2450" t="str">
        <f t="shared" si="428"/>
        <v>August</v>
      </c>
    </row>
    <row r="2451" spans="1:27" ht="45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14" t="s">
        <v>8219</v>
      </c>
      <c r="G2451" t="s">
        <v>8224</v>
      </c>
      <c r="H2451" t="s">
        <v>8246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418"/>
        <v>108</v>
      </c>
      <c r="P2451" s="6">
        <f t="shared" si="419"/>
        <v>90</v>
      </c>
      <c r="Q2451" t="str">
        <f t="shared" si="420"/>
        <v>food</v>
      </c>
      <c r="R2451" t="str">
        <f t="shared" si="421"/>
        <v>small batch</v>
      </c>
      <c r="S2451" s="28">
        <f t="shared" si="422"/>
        <v>41942.934201388889</v>
      </c>
      <c r="T2451" s="28">
        <f t="shared" si="423"/>
        <v>41972.975868055553</v>
      </c>
      <c r="U2451">
        <f t="shared" si="424"/>
        <v>2014</v>
      </c>
      <c r="V2451" s="15">
        <f t="shared" si="425"/>
        <v>41942</v>
      </c>
      <c r="W2451" s="15">
        <f t="shared" si="426"/>
        <v>41972</v>
      </c>
      <c r="X2451" s="15">
        <v>41942</v>
      </c>
      <c r="Y2451" s="15">
        <v>41972</v>
      </c>
      <c r="Z2451" t="str">
        <f t="shared" si="427"/>
        <v>October</v>
      </c>
      <c r="AA2451" t="str">
        <f t="shared" si="428"/>
        <v>November</v>
      </c>
    </row>
    <row r="2452" spans="1:27" ht="45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14" t="s">
        <v>8219</v>
      </c>
      <c r="G2452" t="s">
        <v>8224</v>
      </c>
      <c r="H2452" t="s">
        <v>8246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418"/>
        <v>101.53353333333335</v>
      </c>
      <c r="P2452" s="6">
        <f t="shared" si="419"/>
        <v>149.31401960784314</v>
      </c>
      <c r="Q2452" t="str">
        <f t="shared" si="420"/>
        <v>food</v>
      </c>
      <c r="R2452" t="str">
        <f t="shared" si="421"/>
        <v>small batch</v>
      </c>
      <c r="S2452" s="28">
        <f t="shared" si="422"/>
        <v>41901.864074074074</v>
      </c>
      <c r="T2452" s="28">
        <f t="shared" si="423"/>
        <v>41939.924305555549</v>
      </c>
      <c r="U2452">
        <f t="shared" si="424"/>
        <v>2014</v>
      </c>
      <c r="V2452" s="15">
        <f t="shared" si="425"/>
        <v>41901</v>
      </c>
      <c r="W2452" s="15">
        <f t="shared" si="426"/>
        <v>41939</v>
      </c>
      <c r="X2452" s="15">
        <v>41901</v>
      </c>
      <c r="Y2452" s="15">
        <v>41939</v>
      </c>
      <c r="Z2452" t="str">
        <f t="shared" si="427"/>
        <v>September</v>
      </c>
      <c r="AA2452" t="str">
        <f t="shared" si="428"/>
        <v>October</v>
      </c>
    </row>
    <row r="2453" spans="1:27" ht="45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14" t="s">
        <v>8219</v>
      </c>
      <c r="G2453" t="s">
        <v>8224</v>
      </c>
      <c r="H2453" t="s">
        <v>8246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418"/>
        <v>115.45</v>
      </c>
      <c r="P2453" s="6">
        <f t="shared" si="419"/>
        <v>62.06989247311828</v>
      </c>
      <c r="Q2453" t="str">
        <f t="shared" si="420"/>
        <v>food</v>
      </c>
      <c r="R2453" t="str">
        <f t="shared" si="421"/>
        <v>small batch</v>
      </c>
      <c r="S2453" s="28">
        <f t="shared" si="422"/>
        <v>42779.700115740743</v>
      </c>
      <c r="T2453" s="28">
        <f t="shared" si="423"/>
        <v>42799.700115740743</v>
      </c>
      <c r="U2453">
        <f t="shared" si="424"/>
        <v>2017</v>
      </c>
      <c r="V2453" s="15">
        <f t="shared" si="425"/>
        <v>42779</v>
      </c>
      <c r="W2453" s="15">
        <f t="shared" si="426"/>
        <v>42799</v>
      </c>
      <c r="X2453" s="15">
        <v>42779</v>
      </c>
      <c r="Y2453" s="15">
        <v>42799</v>
      </c>
      <c r="Z2453" t="str">
        <f t="shared" si="427"/>
        <v>February</v>
      </c>
      <c r="AA2453" t="str">
        <f t="shared" si="428"/>
        <v>March</v>
      </c>
    </row>
    <row r="2454" spans="1:27" ht="45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14" t="s">
        <v>8219</v>
      </c>
      <c r="G2454" t="s">
        <v>8224</v>
      </c>
      <c r="H2454" t="s">
        <v>8246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418"/>
        <v>133.5</v>
      </c>
      <c r="P2454" s="6">
        <f t="shared" si="419"/>
        <v>53.4</v>
      </c>
      <c r="Q2454" t="str">
        <f t="shared" si="420"/>
        <v>food</v>
      </c>
      <c r="R2454" t="str">
        <f t="shared" si="421"/>
        <v>small batch</v>
      </c>
      <c r="S2454" s="28">
        <f t="shared" si="422"/>
        <v>42338.635416666664</v>
      </c>
      <c r="T2454" s="28">
        <f t="shared" si="423"/>
        <v>42367.749999999993</v>
      </c>
      <c r="U2454">
        <f t="shared" si="424"/>
        <v>2015</v>
      </c>
      <c r="V2454" s="15">
        <f t="shared" si="425"/>
        <v>42338</v>
      </c>
      <c r="W2454" s="15">
        <f t="shared" si="426"/>
        <v>42367</v>
      </c>
      <c r="X2454" s="15">
        <v>42338</v>
      </c>
      <c r="Y2454" s="15">
        <v>42367</v>
      </c>
      <c r="Z2454" t="str">
        <f t="shared" si="427"/>
        <v>November</v>
      </c>
      <c r="AA2454" t="str">
        <f t="shared" si="428"/>
        <v>December</v>
      </c>
    </row>
    <row r="2455" spans="1:27" ht="45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14" t="s">
        <v>8219</v>
      </c>
      <c r="G2455" t="s">
        <v>8224</v>
      </c>
      <c r="H2455" t="s">
        <v>8246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418"/>
        <v>154.69999999999999</v>
      </c>
      <c r="P2455" s="6">
        <f t="shared" si="419"/>
        <v>69.268656716417908</v>
      </c>
      <c r="Q2455" t="str">
        <f t="shared" si="420"/>
        <v>food</v>
      </c>
      <c r="R2455" t="str">
        <f t="shared" si="421"/>
        <v>small batch</v>
      </c>
      <c r="S2455" s="28">
        <f t="shared" si="422"/>
        <v>42738.483900462961</v>
      </c>
      <c r="T2455" s="28">
        <f t="shared" si="423"/>
        <v>42768.483900462961</v>
      </c>
      <c r="U2455">
        <f t="shared" si="424"/>
        <v>2017</v>
      </c>
      <c r="V2455" s="15">
        <f t="shared" si="425"/>
        <v>42738</v>
      </c>
      <c r="W2455" s="15">
        <f t="shared" si="426"/>
        <v>42768</v>
      </c>
      <c r="X2455" s="15">
        <v>42738</v>
      </c>
      <c r="Y2455" s="15">
        <v>42768</v>
      </c>
      <c r="Z2455" t="str">
        <f t="shared" si="427"/>
        <v>January</v>
      </c>
      <c r="AA2455" t="str">
        <f t="shared" si="428"/>
        <v>February</v>
      </c>
    </row>
    <row r="2456" spans="1:27" ht="45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14" t="s">
        <v>8219</v>
      </c>
      <c r="G2456" t="s">
        <v>8224</v>
      </c>
      <c r="H2456" t="s">
        <v>8246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418"/>
        <v>100.84571428571429</v>
      </c>
      <c r="P2456" s="6">
        <f t="shared" si="419"/>
        <v>271.50769230769231</v>
      </c>
      <c r="Q2456" t="str">
        <f t="shared" si="420"/>
        <v>food</v>
      </c>
      <c r="R2456" t="str">
        <f t="shared" si="421"/>
        <v>small batch</v>
      </c>
      <c r="S2456" s="28">
        <f t="shared" si="422"/>
        <v>42769.993148148147</v>
      </c>
      <c r="T2456" s="28">
        <f t="shared" si="423"/>
        <v>42804.993148148147</v>
      </c>
      <c r="U2456">
        <f t="shared" si="424"/>
        <v>2017</v>
      </c>
      <c r="V2456" s="15">
        <f t="shared" si="425"/>
        <v>42769</v>
      </c>
      <c r="W2456" s="15">
        <f t="shared" si="426"/>
        <v>42804</v>
      </c>
      <c r="X2456" s="15">
        <v>42769</v>
      </c>
      <c r="Y2456" s="15">
        <v>42804</v>
      </c>
      <c r="Z2456" t="str">
        <f t="shared" si="427"/>
        <v>February</v>
      </c>
      <c r="AA2456" t="str">
        <f t="shared" si="428"/>
        <v>March</v>
      </c>
    </row>
    <row r="2457" spans="1:27" ht="45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14" t="s">
        <v>8219</v>
      </c>
      <c r="G2457" t="s">
        <v>8224</v>
      </c>
      <c r="H2457" t="s">
        <v>8246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418"/>
        <v>182</v>
      </c>
      <c r="P2457" s="6">
        <f t="shared" si="419"/>
        <v>34.125</v>
      </c>
      <c r="Q2457" t="str">
        <f t="shared" si="420"/>
        <v>food</v>
      </c>
      <c r="R2457" t="str">
        <f t="shared" si="421"/>
        <v>small batch</v>
      </c>
      <c r="S2457" s="28">
        <f t="shared" si="422"/>
        <v>42452.573495370372</v>
      </c>
      <c r="T2457" s="28">
        <f t="shared" si="423"/>
        <v>42480.573495370372</v>
      </c>
      <c r="U2457">
        <f t="shared" si="424"/>
        <v>2016</v>
      </c>
      <c r="V2457" s="15">
        <f t="shared" si="425"/>
        <v>42452</v>
      </c>
      <c r="W2457" s="15">
        <f t="shared" si="426"/>
        <v>42480</v>
      </c>
      <c r="X2457" s="15">
        <v>42452</v>
      </c>
      <c r="Y2457" s="15">
        <v>42480</v>
      </c>
      <c r="Z2457" t="str">
        <f t="shared" si="427"/>
        <v>March</v>
      </c>
      <c r="AA2457" t="str">
        <f t="shared" si="428"/>
        <v>April</v>
      </c>
    </row>
    <row r="2458" spans="1:27" ht="45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14" t="s">
        <v>8219</v>
      </c>
      <c r="G2458" t="s">
        <v>8224</v>
      </c>
      <c r="H2458" t="s">
        <v>8246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418"/>
        <v>180.86666666666667</v>
      </c>
      <c r="P2458" s="6">
        <f t="shared" si="419"/>
        <v>40.492537313432834</v>
      </c>
      <c r="Q2458" t="str">
        <f t="shared" si="420"/>
        <v>food</v>
      </c>
      <c r="R2458" t="str">
        <f t="shared" si="421"/>
        <v>small batch</v>
      </c>
      <c r="S2458" s="28">
        <f t="shared" si="422"/>
        <v>42761.752766203703</v>
      </c>
      <c r="T2458" s="28">
        <f t="shared" si="423"/>
        <v>42791.752766203703</v>
      </c>
      <c r="U2458">
        <f t="shared" si="424"/>
        <v>2017</v>
      </c>
      <c r="V2458" s="15">
        <f t="shared" si="425"/>
        <v>42761</v>
      </c>
      <c r="W2458" s="15">
        <f t="shared" si="426"/>
        <v>42791</v>
      </c>
      <c r="X2458" s="15">
        <v>42761</v>
      </c>
      <c r="Y2458" s="15">
        <v>42791</v>
      </c>
      <c r="Z2458" t="str">
        <f t="shared" si="427"/>
        <v>January</v>
      </c>
      <c r="AA2458" t="str">
        <f t="shared" si="428"/>
        <v>February</v>
      </c>
    </row>
    <row r="2459" spans="1:27" ht="45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14" t="s">
        <v>8219</v>
      </c>
      <c r="G2459" t="s">
        <v>8224</v>
      </c>
      <c r="H2459" t="s">
        <v>8246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418"/>
        <v>102.30434782608695</v>
      </c>
      <c r="P2459" s="6">
        <f t="shared" si="419"/>
        <v>189.75806451612902</v>
      </c>
      <c r="Q2459" t="str">
        <f t="shared" si="420"/>
        <v>food</v>
      </c>
      <c r="R2459" t="str">
        <f t="shared" si="421"/>
        <v>small batch</v>
      </c>
      <c r="S2459" s="28">
        <f t="shared" si="422"/>
        <v>42423.394166666665</v>
      </c>
      <c r="T2459" s="28">
        <f t="shared" si="423"/>
        <v>42453.352500000001</v>
      </c>
      <c r="U2459">
        <f t="shared" si="424"/>
        <v>2016</v>
      </c>
      <c r="V2459" s="15">
        <f t="shared" si="425"/>
        <v>42423</v>
      </c>
      <c r="W2459" s="15">
        <f t="shared" si="426"/>
        <v>42453</v>
      </c>
      <c r="X2459" s="15">
        <v>42423</v>
      </c>
      <c r="Y2459" s="15">
        <v>42453</v>
      </c>
      <c r="Z2459" t="str">
        <f t="shared" si="427"/>
        <v>February</v>
      </c>
      <c r="AA2459" t="str">
        <f t="shared" si="428"/>
        <v>March</v>
      </c>
    </row>
    <row r="2460" spans="1:27" ht="45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14" t="s">
        <v>8219</v>
      </c>
      <c r="G2460" t="s">
        <v>8224</v>
      </c>
      <c r="H2460" t="s">
        <v>8246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418"/>
        <v>110.17999999999999</v>
      </c>
      <c r="P2460" s="6">
        <f t="shared" si="419"/>
        <v>68.862499999999997</v>
      </c>
      <c r="Q2460" t="str">
        <f t="shared" si="420"/>
        <v>food</v>
      </c>
      <c r="R2460" t="str">
        <f t="shared" si="421"/>
        <v>small batch</v>
      </c>
      <c r="S2460" s="28">
        <f t="shared" si="422"/>
        <v>42495.663402777776</v>
      </c>
      <c r="T2460" s="28">
        <f t="shared" si="423"/>
        <v>42530.583333333336</v>
      </c>
      <c r="U2460">
        <f t="shared" si="424"/>
        <v>2016</v>
      </c>
      <c r="V2460" s="15">
        <f t="shared" si="425"/>
        <v>42495</v>
      </c>
      <c r="W2460" s="15">
        <f t="shared" si="426"/>
        <v>42530</v>
      </c>
      <c r="X2460" s="15">
        <v>42495</v>
      </c>
      <c r="Y2460" s="15">
        <v>42530</v>
      </c>
      <c r="Z2460" t="str">
        <f t="shared" si="427"/>
        <v>May</v>
      </c>
      <c r="AA2460" t="str">
        <f t="shared" si="428"/>
        <v>June</v>
      </c>
    </row>
    <row r="2461" spans="1:27" ht="45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14" t="s">
        <v>8219</v>
      </c>
      <c r="G2461" t="s">
        <v>8224</v>
      </c>
      <c r="H2461" t="s">
        <v>8246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418"/>
        <v>102.25</v>
      </c>
      <c r="P2461" s="6">
        <f t="shared" si="419"/>
        <v>108.77659574468085</v>
      </c>
      <c r="Q2461" t="str">
        <f t="shared" si="420"/>
        <v>food</v>
      </c>
      <c r="R2461" t="str">
        <f t="shared" si="421"/>
        <v>small batch</v>
      </c>
      <c r="S2461" s="28">
        <f t="shared" si="422"/>
        <v>42407.429224537038</v>
      </c>
      <c r="T2461" s="28">
        <f t="shared" si="423"/>
        <v>42452.387557870366</v>
      </c>
      <c r="U2461">
        <f t="shared" si="424"/>
        <v>2016</v>
      </c>
      <c r="V2461" s="15">
        <f t="shared" si="425"/>
        <v>42407</v>
      </c>
      <c r="W2461" s="15">
        <f t="shared" si="426"/>
        <v>42452</v>
      </c>
      <c r="X2461" s="15">
        <v>42407</v>
      </c>
      <c r="Y2461" s="15">
        <v>42452</v>
      </c>
      <c r="Z2461" t="str">
        <f t="shared" si="427"/>
        <v>February</v>
      </c>
      <c r="AA2461" t="str">
        <f t="shared" si="428"/>
        <v>March</v>
      </c>
    </row>
    <row r="2462" spans="1:27" ht="45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14" t="s">
        <v>8219</v>
      </c>
      <c r="G2462" t="s">
        <v>8224</v>
      </c>
      <c r="H2462" t="s">
        <v>8246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418"/>
        <v>100.78823529411764</v>
      </c>
      <c r="P2462" s="6">
        <f t="shared" si="419"/>
        <v>125.98529411764706</v>
      </c>
      <c r="Q2462" t="str">
        <f t="shared" si="420"/>
        <v>food</v>
      </c>
      <c r="R2462" t="str">
        <f t="shared" si="421"/>
        <v>small batch</v>
      </c>
      <c r="S2462" s="28">
        <f t="shared" si="422"/>
        <v>42703.978784722225</v>
      </c>
      <c r="T2462" s="28">
        <f t="shared" si="423"/>
        <v>42737.970138888886</v>
      </c>
      <c r="U2462">
        <f t="shared" si="424"/>
        <v>2016</v>
      </c>
      <c r="V2462" s="15">
        <f t="shared" si="425"/>
        <v>42703</v>
      </c>
      <c r="W2462" s="15">
        <f t="shared" si="426"/>
        <v>42737</v>
      </c>
      <c r="X2462" s="15">
        <v>42703</v>
      </c>
      <c r="Y2462" s="15">
        <v>42737</v>
      </c>
      <c r="Z2462" t="str">
        <f t="shared" si="427"/>
        <v>November</v>
      </c>
      <c r="AA2462" t="str">
        <f t="shared" si="428"/>
        <v>January</v>
      </c>
    </row>
    <row r="2463" spans="1:27" ht="45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14" t="s">
        <v>8219</v>
      </c>
      <c r="G2463" t="s">
        <v>8224</v>
      </c>
      <c r="H2463" t="s">
        <v>8246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418"/>
        <v>103.8</v>
      </c>
      <c r="P2463" s="6">
        <f t="shared" si="419"/>
        <v>90.523255813953483</v>
      </c>
      <c r="Q2463" t="str">
        <f t="shared" si="420"/>
        <v>music</v>
      </c>
      <c r="R2463" t="str">
        <f t="shared" si="421"/>
        <v>indie rock</v>
      </c>
      <c r="S2463" s="28">
        <f t="shared" si="422"/>
        <v>40783.804363425923</v>
      </c>
      <c r="T2463" s="28">
        <f t="shared" si="423"/>
        <v>40816.916666666664</v>
      </c>
      <c r="U2463">
        <f t="shared" si="424"/>
        <v>2011</v>
      </c>
      <c r="V2463" s="15">
        <f t="shared" si="425"/>
        <v>40783</v>
      </c>
      <c r="W2463" s="15">
        <f t="shared" si="426"/>
        <v>40816</v>
      </c>
      <c r="X2463" s="15">
        <v>40783</v>
      </c>
      <c r="Y2463" s="15">
        <v>40816</v>
      </c>
      <c r="Z2463" t="str">
        <f t="shared" si="427"/>
        <v>August</v>
      </c>
      <c r="AA2463" t="str">
        <f t="shared" si="428"/>
        <v>September</v>
      </c>
    </row>
    <row r="2464" spans="1:27" ht="45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14" t="s">
        <v>8219</v>
      </c>
      <c r="G2464" t="s">
        <v>8224</v>
      </c>
      <c r="H2464" t="s">
        <v>8246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418"/>
        <v>110.70833333333334</v>
      </c>
      <c r="P2464" s="6">
        <f t="shared" si="419"/>
        <v>28.880434782608695</v>
      </c>
      <c r="Q2464" t="str">
        <f t="shared" si="420"/>
        <v>music</v>
      </c>
      <c r="R2464" t="str">
        <f t="shared" si="421"/>
        <v>indie rock</v>
      </c>
      <c r="S2464" s="28">
        <f t="shared" si="422"/>
        <v>41088.977962962963</v>
      </c>
      <c r="T2464" s="28">
        <f t="shared" si="423"/>
        <v>41108.977962962963</v>
      </c>
      <c r="U2464">
        <f t="shared" si="424"/>
        <v>2012</v>
      </c>
      <c r="V2464" s="15">
        <f t="shared" si="425"/>
        <v>41088</v>
      </c>
      <c r="W2464" s="15">
        <f t="shared" si="426"/>
        <v>41108</v>
      </c>
      <c r="X2464" s="15">
        <v>41088</v>
      </c>
      <c r="Y2464" s="15">
        <v>41108</v>
      </c>
      <c r="Z2464" t="str">
        <f t="shared" si="427"/>
        <v>June</v>
      </c>
      <c r="AA2464" t="str">
        <f t="shared" si="428"/>
        <v>July</v>
      </c>
    </row>
    <row r="2465" spans="1:27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14" t="s">
        <v>8219</v>
      </c>
      <c r="G2465" t="s">
        <v>8224</v>
      </c>
      <c r="H2465" t="s">
        <v>8246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418"/>
        <v>116.25000000000001</v>
      </c>
      <c r="P2465" s="6">
        <f t="shared" si="419"/>
        <v>31</v>
      </c>
      <c r="Q2465" t="str">
        <f t="shared" si="420"/>
        <v>music</v>
      </c>
      <c r="R2465" t="str">
        <f t="shared" si="421"/>
        <v>indie rock</v>
      </c>
      <c r="S2465" s="28">
        <f t="shared" si="422"/>
        <v>41340.903067129628</v>
      </c>
      <c r="T2465" s="28">
        <f t="shared" si="423"/>
        <v>41380.583333333328</v>
      </c>
      <c r="U2465">
        <f t="shared" si="424"/>
        <v>2013</v>
      </c>
      <c r="V2465" s="15">
        <f t="shared" si="425"/>
        <v>41340</v>
      </c>
      <c r="W2465" s="15">
        <f t="shared" si="426"/>
        <v>41380</v>
      </c>
      <c r="X2465" s="15">
        <v>41340</v>
      </c>
      <c r="Y2465" s="15">
        <v>41380</v>
      </c>
      <c r="Z2465" t="str">
        <f t="shared" si="427"/>
        <v>March</v>
      </c>
      <c r="AA2465" t="str">
        <f t="shared" si="428"/>
        <v>April</v>
      </c>
    </row>
    <row r="2466" spans="1:27" ht="45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14" t="s">
        <v>8219</v>
      </c>
      <c r="G2466" t="s">
        <v>8229</v>
      </c>
      <c r="H2466" t="s">
        <v>8251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418"/>
        <v>111.1</v>
      </c>
      <c r="P2466" s="6">
        <f t="shared" si="419"/>
        <v>51.674418604651166</v>
      </c>
      <c r="Q2466" t="str">
        <f t="shared" si="420"/>
        <v>music</v>
      </c>
      <c r="R2466" t="str">
        <f t="shared" si="421"/>
        <v>indie rock</v>
      </c>
      <c r="S2466" s="28">
        <f t="shared" si="422"/>
        <v>42248.692094907405</v>
      </c>
      <c r="T2466" s="28">
        <f t="shared" si="423"/>
        <v>42277.603472222218</v>
      </c>
      <c r="U2466">
        <f t="shared" si="424"/>
        <v>2015</v>
      </c>
      <c r="V2466" s="15">
        <f t="shared" si="425"/>
        <v>42248</v>
      </c>
      <c r="W2466" s="15">
        <f t="shared" si="426"/>
        <v>42277</v>
      </c>
      <c r="X2466" s="15">
        <v>42248</v>
      </c>
      <c r="Y2466" s="15">
        <v>42277</v>
      </c>
      <c r="Z2466" t="str">
        <f t="shared" si="427"/>
        <v>September</v>
      </c>
      <c r="AA2466" t="str">
        <f t="shared" si="428"/>
        <v>September</v>
      </c>
    </row>
    <row r="2467" spans="1:27" ht="30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14" t="s">
        <v>8219</v>
      </c>
      <c r="G2467" t="s">
        <v>8224</v>
      </c>
      <c r="H2467" t="s">
        <v>8246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418"/>
        <v>180.14285714285714</v>
      </c>
      <c r="P2467" s="6">
        <f t="shared" si="419"/>
        <v>26.270833333333332</v>
      </c>
      <c r="Q2467" t="str">
        <f t="shared" si="420"/>
        <v>music</v>
      </c>
      <c r="R2467" t="str">
        <f t="shared" si="421"/>
        <v>indie rock</v>
      </c>
      <c r="S2467" s="28">
        <f t="shared" si="422"/>
        <v>41145.510972222219</v>
      </c>
      <c r="T2467" s="28">
        <f t="shared" si="423"/>
        <v>41175.510972222219</v>
      </c>
      <c r="U2467">
        <f t="shared" si="424"/>
        <v>2012</v>
      </c>
      <c r="V2467" s="15">
        <f t="shared" si="425"/>
        <v>41145</v>
      </c>
      <c r="W2467" s="15">
        <f t="shared" si="426"/>
        <v>41175</v>
      </c>
      <c r="X2467" s="15">
        <v>41145</v>
      </c>
      <c r="Y2467" s="15">
        <v>41175</v>
      </c>
      <c r="Z2467" t="str">
        <f t="shared" si="427"/>
        <v>August</v>
      </c>
      <c r="AA2467" t="str">
        <f t="shared" si="428"/>
        <v>September</v>
      </c>
    </row>
    <row r="2468" spans="1:27" ht="45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14" t="s">
        <v>8219</v>
      </c>
      <c r="G2468" t="s">
        <v>8224</v>
      </c>
      <c r="H2468" t="s">
        <v>8246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418"/>
        <v>100</v>
      </c>
      <c r="P2468" s="6">
        <f t="shared" si="419"/>
        <v>48.07692307692308</v>
      </c>
      <c r="Q2468" t="str">
        <f t="shared" si="420"/>
        <v>music</v>
      </c>
      <c r="R2468" t="str">
        <f t="shared" si="421"/>
        <v>indie rock</v>
      </c>
      <c r="S2468" s="28">
        <f t="shared" si="422"/>
        <v>41372.894131944442</v>
      </c>
      <c r="T2468" s="28">
        <f t="shared" si="423"/>
        <v>41402.894131944442</v>
      </c>
      <c r="U2468">
        <f t="shared" si="424"/>
        <v>2013</v>
      </c>
      <c r="V2468" s="15">
        <f t="shared" si="425"/>
        <v>41372</v>
      </c>
      <c r="W2468" s="15">
        <f t="shared" si="426"/>
        <v>41402</v>
      </c>
      <c r="X2468" s="15">
        <v>41372</v>
      </c>
      <c r="Y2468" s="15">
        <v>41402</v>
      </c>
      <c r="Z2468" t="str">
        <f t="shared" si="427"/>
        <v>April</v>
      </c>
      <c r="AA2468" t="str">
        <f t="shared" si="428"/>
        <v>May</v>
      </c>
    </row>
    <row r="2469" spans="1:27" ht="45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14" t="s">
        <v>8219</v>
      </c>
      <c r="G2469" t="s">
        <v>8224</v>
      </c>
      <c r="H2469" t="s">
        <v>8246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418"/>
        <v>118.5</v>
      </c>
      <c r="P2469" s="6">
        <f t="shared" si="419"/>
        <v>27.558139534883722</v>
      </c>
      <c r="Q2469" t="str">
        <f t="shared" si="420"/>
        <v>music</v>
      </c>
      <c r="R2469" t="str">
        <f t="shared" si="421"/>
        <v>indie rock</v>
      </c>
      <c r="S2469" s="28">
        <f t="shared" si="422"/>
        <v>41025.665868055556</v>
      </c>
      <c r="T2469" s="28">
        <f t="shared" si="423"/>
        <v>41039.5</v>
      </c>
      <c r="U2469">
        <f t="shared" si="424"/>
        <v>2012</v>
      </c>
      <c r="V2469" s="15">
        <f t="shared" si="425"/>
        <v>41025</v>
      </c>
      <c r="W2469" s="15">
        <f t="shared" si="426"/>
        <v>41039</v>
      </c>
      <c r="X2469" s="15">
        <v>41025</v>
      </c>
      <c r="Y2469" s="15">
        <v>41039</v>
      </c>
      <c r="Z2469" t="str">
        <f t="shared" si="427"/>
        <v>April</v>
      </c>
      <c r="AA2469" t="str">
        <f t="shared" si="428"/>
        <v>May</v>
      </c>
    </row>
    <row r="2470" spans="1:27" ht="3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14" t="s">
        <v>8219</v>
      </c>
      <c r="G2470" t="s">
        <v>8224</v>
      </c>
      <c r="H2470" t="s">
        <v>8246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418"/>
        <v>107.21700000000001</v>
      </c>
      <c r="P2470" s="6">
        <f t="shared" si="419"/>
        <v>36.97137931034483</v>
      </c>
      <c r="Q2470" t="str">
        <f t="shared" si="420"/>
        <v>music</v>
      </c>
      <c r="R2470" t="str">
        <f t="shared" si="421"/>
        <v>indie rock</v>
      </c>
      <c r="S2470" s="28">
        <f t="shared" si="422"/>
        <v>41173.945844907408</v>
      </c>
      <c r="T2470" s="28">
        <f t="shared" si="423"/>
        <v>41210</v>
      </c>
      <c r="U2470">
        <f t="shared" si="424"/>
        <v>2012</v>
      </c>
      <c r="V2470" s="15">
        <f t="shared" si="425"/>
        <v>41173</v>
      </c>
      <c r="W2470" s="15">
        <f t="shared" si="426"/>
        <v>41210</v>
      </c>
      <c r="X2470" s="15">
        <v>41173</v>
      </c>
      <c r="Y2470" s="15">
        <v>41210</v>
      </c>
      <c r="Z2470" t="str">
        <f t="shared" si="427"/>
        <v>September</v>
      </c>
      <c r="AA2470" t="str">
        <f t="shared" si="428"/>
        <v>October</v>
      </c>
    </row>
    <row r="2471" spans="1:27" ht="45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14" t="s">
        <v>8219</v>
      </c>
      <c r="G2471" t="s">
        <v>8224</v>
      </c>
      <c r="H2471" t="s">
        <v>8246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418"/>
        <v>113.66666666666667</v>
      </c>
      <c r="P2471" s="6">
        <f t="shared" si="419"/>
        <v>29.021276595744681</v>
      </c>
      <c r="Q2471" t="str">
        <f t="shared" si="420"/>
        <v>music</v>
      </c>
      <c r="R2471" t="str">
        <f t="shared" si="421"/>
        <v>indie rock</v>
      </c>
      <c r="S2471" s="28">
        <f t="shared" si="422"/>
        <v>40557.221400462957</v>
      </c>
      <c r="T2471" s="28">
        <f t="shared" si="423"/>
        <v>40582.221400462957</v>
      </c>
      <c r="U2471">
        <f t="shared" si="424"/>
        <v>2011</v>
      </c>
      <c r="V2471" s="15">
        <f t="shared" si="425"/>
        <v>40557</v>
      </c>
      <c r="W2471" s="15">
        <f t="shared" si="426"/>
        <v>40582</v>
      </c>
      <c r="X2471" s="15">
        <v>40557</v>
      </c>
      <c r="Y2471" s="15">
        <v>40582</v>
      </c>
      <c r="Z2471" t="str">
        <f t="shared" si="427"/>
        <v>January</v>
      </c>
      <c r="AA2471" t="str">
        <f t="shared" si="428"/>
        <v>February</v>
      </c>
    </row>
    <row r="2472" spans="1:27" ht="45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14" t="s">
        <v>8219</v>
      </c>
      <c r="G2472" t="s">
        <v>8224</v>
      </c>
      <c r="H2472" t="s">
        <v>8246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418"/>
        <v>103.16400000000002</v>
      </c>
      <c r="P2472" s="6">
        <f t="shared" si="419"/>
        <v>28.65666666666667</v>
      </c>
      <c r="Q2472" t="str">
        <f t="shared" si="420"/>
        <v>music</v>
      </c>
      <c r="R2472" t="str">
        <f t="shared" si="421"/>
        <v>indie rock</v>
      </c>
      <c r="S2472" s="28">
        <f t="shared" si="422"/>
        <v>41022.866377314815</v>
      </c>
      <c r="T2472" s="28">
        <f t="shared" si="423"/>
        <v>41052.866377314815</v>
      </c>
      <c r="U2472">
        <f t="shared" si="424"/>
        <v>2012</v>
      </c>
      <c r="V2472" s="15">
        <f t="shared" si="425"/>
        <v>41022</v>
      </c>
      <c r="W2472" s="15">
        <f t="shared" si="426"/>
        <v>41052</v>
      </c>
      <c r="X2472" s="15">
        <v>41022</v>
      </c>
      <c r="Y2472" s="15">
        <v>41052</v>
      </c>
      <c r="Z2472" t="str">
        <f t="shared" si="427"/>
        <v>April</v>
      </c>
      <c r="AA2472" t="str">
        <f t="shared" si="428"/>
        <v>May</v>
      </c>
    </row>
    <row r="2473" spans="1:27" ht="45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14" t="s">
        <v>8219</v>
      </c>
      <c r="G2473" t="s">
        <v>8224</v>
      </c>
      <c r="H2473" t="s">
        <v>8246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418"/>
        <v>128</v>
      </c>
      <c r="P2473" s="6">
        <f t="shared" si="419"/>
        <v>37.647058823529413</v>
      </c>
      <c r="Q2473" t="str">
        <f t="shared" si="420"/>
        <v>music</v>
      </c>
      <c r="R2473" t="str">
        <f t="shared" si="421"/>
        <v>indie rock</v>
      </c>
      <c r="S2473" s="28">
        <f t="shared" si="422"/>
        <v>40893.784629629627</v>
      </c>
      <c r="T2473" s="28">
        <f t="shared" si="423"/>
        <v>40933.784629629627</v>
      </c>
      <c r="U2473">
        <f t="shared" si="424"/>
        <v>2011</v>
      </c>
      <c r="V2473" s="15">
        <f t="shared" si="425"/>
        <v>40893</v>
      </c>
      <c r="W2473" s="15">
        <f t="shared" si="426"/>
        <v>40933</v>
      </c>
      <c r="X2473" s="15">
        <v>40893</v>
      </c>
      <c r="Y2473" s="15">
        <v>40933</v>
      </c>
      <c r="Z2473" t="str">
        <f t="shared" si="427"/>
        <v>December</v>
      </c>
      <c r="AA2473" t="str">
        <f t="shared" si="428"/>
        <v>January</v>
      </c>
    </row>
    <row r="2474" spans="1:27" ht="45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14" t="s">
        <v>8219</v>
      </c>
      <c r="G2474" t="s">
        <v>8224</v>
      </c>
      <c r="H2474" t="s">
        <v>8246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418"/>
        <v>135.76026666666667</v>
      </c>
      <c r="P2474" s="6">
        <f t="shared" si="419"/>
        <v>97.904038461538462</v>
      </c>
      <c r="Q2474" t="str">
        <f t="shared" si="420"/>
        <v>music</v>
      </c>
      <c r="R2474" t="str">
        <f t="shared" si="421"/>
        <v>indie rock</v>
      </c>
      <c r="S2474" s="28">
        <f t="shared" si="422"/>
        <v>40353.907175925924</v>
      </c>
      <c r="T2474" s="28">
        <f t="shared" si="423"/>
        <v>40424.835416666661</v>
      </c>
      <c r="U2474">
        <f t="shared" si="424"/>
        <v>2010</v>
      </c>
      <c r="V2474" s="15">
        <f t="shared" si="425"/>
        <v>40353</v>
      </c>
      <c r="W2474" s="15">
        <f t="shared" si="426"/>
        <v>40424</v>
      </c>
      <c r="X2474" s="15">
        <v>40353</v>
      </c>
      <c r="Y2474" s="15">
        <v>40424</v>
      </c>
      <c r="Z2474" t="str">
        <f t="shared" si="427"/>
        <v>June</v>
      </c>
      <c r="AA2474" t="str">
        <f t="shared" si="428"/>
        <v>September</v>
      </c>
    </row>
    <row r="2475" spans="1:27" ht="45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14" t="s">
        <v>8219</v>
      </c>
      <c r="G2475" t="s">
        <v>8224</v>
      </c>
      <c r="H2475" t="s">
        <v>8246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418"/>
        <v>100</v>
      </c>
      <c r="P2475" s="6">
        <f t="shared" si="419"/>
        <v>42.553191489361701</v>
      </c>
      <c r="Q2475" t="str">
        <f t="shared" si="420"/>
        <v>music</v>
      </c>
      <c r="R2475" t="str">
        <f t="shared" si="421"/>
        <v>indie rock</v>
      </c>
      <c r="S2475" s="28">
        <f t="shared" si="422"/>
        <v>41193.540150462963</v>
      </c>
      <c r="T2475" s="28">
        <f t="shared" si="423"/>
        <v>41223.581817129627</v>
      </c>
      <c r="U2475">
        <f t="shared" si="424"/>
        <v>2012</v>
      </c>
      <c r="V2475" s="15">
        <f t="shared" si="425"/>
        <v>41193</v>
      </c>
      <c r="W2475" s="15">
        <f t="shared" si="426"/>
        <v>41223</v>
      </c>
      <c r="X2475" s="15">
        <v>41193</v>
      </c>
      <c r="Y2475" s="15">
        <v>41223</v>
      </c>
      <c r="Z2475" t="str">
        <f t="shared" si="427"/>
        <v>October</v>
      </c>
      <c r="AA2475" t="str">
        <f t="shared" si="428"/>
        <v>November</v>
      </c>
    </row>
    <row r="2476" spans="1:27" ht="45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14" t="s">
        <v>8219</v>
      </c>
      <c r="G2476" t="s">
        <v>8224</v>
      </c>
      <c r="H2476" t="s">
        <v>8246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418"/>
        <v>100.00360000000002</v>
      </c>
      <c r="P2476" s="6">
        <f t="shared" si="419"/>
        <v>131.58368421052631</v>
      </c>
      <c r="Q2476" t="str">
        <f t="shared" si="420"/>
        <v>music</v>
      </c>
      <c r="R2476" t="str">
        <f t="shared" si="421"/>
        <v>indie rock</v>
      </c>
      <c r="S2476" s="28">
        <f t="shared" si="422"/>
        <v>40416.80296296296</v>
      </c>
      <c r="T2476" s="28">
        <f t="shared" si="423"/>
        <v>40461.80296296296</v>
      </c>
      <c r="U2476">
        <f t="shared" si="424"/>
        <v>2010</v>
      </c>
      <c r="V2476" s="15">
        <f t="shared" si="425"/>
        <v>40416</v>
      </c>
      <c r="W2476" s="15">
        <f t="shared" si="426"/>
        <v>40461</v>
      </c>
      <c r="X2476" s="15">
        <v>40416</v>
      </c>
      <c r="Y2476" s="15">
        <v>40461</v>
      </c>
      <c r="Z2476" t="str">
        <f t="shared" si="427"/>
        <v>August</v>
      </c>
      <c r="AA2476" t="str">
        <f t="shared" si="428"/>
        <v>October</v>
      </c>
    </row>
    <row r="2477" spans="1:27" ht="3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14" t="s">
        <v>8219</v>
      </c>
      <c r="G2477" t="s">
        <v>8224</v>
      </c>
      <c r="H2477" t="s">
        <v>8246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418"/>
        <v>104.71999999999998</v>
      </c>
      <c r="P2477" s="6">
        <f t="shared" si="419"/>
        <v>32.320987654320987</v>
      </c>
      <c r="Q2477" t="str">
        <f t="shared" si="420"/>
        <v>music</v>
      </c>
      <c r="R2477" t="str">
        <f t="shared" si="421"/>
        <v>indie rock</v>
      </c>
      <c r="S2477" s="28">
        <f t="shared" si="422"/>
        <v>40310.079340277771</v>
      </c>
      <c r="T2477" s="28">
        <f t="shared" si="423"/>
        <v>40369.708333333328</v>
      </c>
      <c r="U2477">
        <f t="shared" si="424"/>
        <v>2010</v>
      </c>
      <c r="V2477" s="15">
        <f t="shared" si="425"/>
        <v>40310</v>
      </c>
      <c r="W2477" s="15">
        <f t="shared" si="426"/>
        <v>40369</v>
      </c>
      <c r="X2477" s="15">
        <v>40310</v>
      </c>
      <c r="Y2477" s="15">
        <v>40369</v>
      </c>
      <c r="Z2477" t="str">
        <f t="shared" si="427"/>
        <v>May</v>
      </c>
      <c r="AA2477" t="str">
        <f t="shared" si="428"/>
        <v>July</v>
      </c>
    </row>
    <row r="2478" spans="1:27" ht="45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14" t="s">
        <v>8219</v>
      </c>
      <c r="G2478" t="s">
        <v>8224</v>
      </c>
      <c r="H2478" t="s">
        <v>8246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418"/>
        <v>105.02249999999999</v>
      </c>
      <c r="P2478" s="6">
        <f t="shared" si="419"/>
        <v>61.103999999999999</v>
      </c>
      <c r="Q2478" t="str">
        <f t="shared" si="420"/>
        <v>music</v>
      </c>
      <c r="R2478" t="str">
        <f t="shared" si="421"/>
        <v>indie rock</v>
      </c>
      <c r="S2478" s="28">
        <f t="shared" si="422"/>
        <v>41913.120023148142</v>
      </c>
      <c r="T2478" s="28">
        <f t="shared" si="423"/>
        <v>41946.161689814813</v>
      </c>
      <c r="U2478">
        <f t="shared" si="424"/>
        <v>2014</v>
      </c>
      <c r="V2478" s="15">
        <f t="shared" si="425"/>
        <v>41913</v>
      </c>
      <c r="W2478" s="15">
        <f t="shared" si="426"/>
        <v>41946</v>
      </c>
      <c r="X2478" s="15">
        <v>41913</v>
      </c>
      <c r="Y2478" s="15">
        <v>41946</v>
      </c>
      <c r="Z2478" t="str">
        <f t="shared" si="427"/>
        <v>October</v>
      </c>
      <c r="AA2478" t="str">
        <f t="shared" si="428"/>
        <v>November</v>
      </c>
    </row>
    <row r="2479" spans="1:27" ht="30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14" t="s">
        <v>8219</v>
      </c>
      <c r="G2479" t="s">
        <v>8224</v>
      </c>
      <c r="H2479" t="s">
        <v>8246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418"/>
        <v>171.33333333333334</v>
      </c>
      <c r="P2479" s="6">
        <f t="shared" si="419"/>
        <v>31.341463414634145</v>
      </c>
      <c r="Q2479" t="str">
        <f t="shared" si="420"/>
        <v>music</v>
      </c>
      <c r="R2479" t="str">
        <f t="shared" si="421"/>
        <v>indie rock</v>
      </c>
      <c r="S2479" s="28">
        <f t="shared" si="422"/>
        <v>41088.483159722222</v>
      </c>
      <c r="T2479" s="28">
        <f t="shared" si="423"/>
        <v>41133.483159722222</v>
      </c>
      <c r="U2479">
        <f t="shared" si="424"/>
        <v>2012</v>
      </c>
      <c r="V2479" s="15">
        <f t="shared" si="425"/>
        <v>41088</v>
      </c>
      <c r="W2479" s="15">
        <f t="shared" si="426"/>
        <v>41133</v>
      </c>
      <c r="X2479" s="15">
        <v>41088</v>
      </c>
      <c r="Y2479" s="15">
        <v>41133</v>
      </c>
      <c r="Z2479" t="str">
        <f t="shared" si="427"/>
        <v>June</v>
      </c>
      <c r="AA2479" t="str">
        <f t="shared" si="428"/>
        <v>August</v>
      </c>
    </row>
    <row r="2480" spans="1:27" ht="45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14" t="s">
        <v>8219</v>
      </c>
      <c r="G2480" t="s">
        <v>8224</v>
      </c>
      <c r="H2480" t="s">
        <v>8246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418"/>
        <v>127.49999999999999</v>
      </c>
      <c r="P2480" s="6">
        <f t="shared" si="419"/>
        <v>129.1139240506329</v>
      </c>
      <c r="Q2480" t="str">
        <f t="shared" si="420"/>
        <v>music</v>
      </c>
      <c r="R2480" t="str">
        <f t="shared" si="421"/>
        <v>indie rock</v>
      </c>
      <c r="S2480" s="28">
        <f t="shared" si="422"/>
        <v>41257.742048611108</v>
      </c>
      <c r="T2480" s="28">
        <f t="shared" si="423"/>
        <v>41287.742048611108</v>
      </c>
      <c r="U2480">
        <f t="shared" si="424"/>
        <v>2012</v>
      </c>
      <c r="V2480" s="15">
        <f t="shared" si="425"/>
        <v>41257</v>
      </c>
      <c r="W2480" s="15">
        <f t="shared" si="426"/>
        <v>41287</v>
      </c>
      <c r="X2480" s="15">
        <v>41257</v>
      </c>
      <c r="Y2480" s="15">
        <v>41287</v>
      </c>
      <c r="Z2480" t="str">
        <f t="shared" si="427"/>
        <v>December</v>
      </c>
      <c r="AA2480" t="str">
        <f t="shared" si="428"/>
        <v>January</v>
      </c>
    </row>
    <row r="2481" spans="1:27" ht="30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14" t="s">
        <v>8219</v>
      </c>
      <c r="G2481" t="s">
        <v>8224</v>
      </c>
      <c r="H2481" t="s">
        <v>8246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418"/>
        <v>133.44333333333333</v>
      </c>
      <c r="P2481" s="6">
        <f t="shared" si="419"/>
        <v>25.020624999999999</v>
      </c>
      <c r="Q2481" t="str">
        <f t="shared" si="420"/>
        <v>music</v>
      </c>
      <c r="R2481" t="str">
        <f t="shared" si="421"/>
        <v>indie rock</v>
      </c>
      <c r="S2481" s="28">
        <f t="shared" si="422"/>
        <v>41107.518449074072</v>
      </c>
      <c r="T2481" s="28">
        <f t="shared" si="423"/>
        <v>41117.875</v>
      </c>
      <c r="U2481">
        <f t="shared" si="424"/>
        <v>2012</v>
      </c>
      <c r="V2481" s="15">
        <f t="shared" si="425"/>
        <v>41107</v>
      </c>
      <c r="W2481" s="15">
        <f t="shared" si="426"/>
        <v>41117</v>
      </c>
      <c r="X2481" s="15">
        <v>41107</v>
      </c>
      <c r="Y2481" s="15">
        <v>41117</v>
      </c>
      <c r="Z2481" t="str">
        <f t="shared" si="427"/>
        <v>July</v>
      </c>
      <c r="AA2481" t="str">
        <f t="shared" si="428"/>
        <v>July</v>
      </c>
    </row>
    <row r="2482" spans="1:27" ht="45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14" t="s">
        <v>8219</v>
      </c>
      <c r="G2482" t="s">
        <v>8224</v>
      </c>
      <c r="H2482" t="s">
        <v>8246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418"/>
        <v>100</v>
      </c>
      <c r="P2482" s="6">
        <f t="shared" si="419"/>
        <v>250</v>
      </c>
      <c r="Q2482" t="str">
        <f t="shared" si="420"/>
        <v>music</v>
      </c>
      <c r="R2482" t="str">
        <f t="shared" si="421"/>
        <v>indie rock</v>
      </c>
      <c r="S2482" s="28">
        <f t="shared" si="422"/>
        <v>42227.727824074071</v>
      </c>
      <c r="T2482" s="28">
        <f t="shared" si="423"/>
        <v>42287.727824074071</v>
      </c>
      <c r="U2482">
        <f t="shared" si="424"/>
        <v>2015</v>
      </c>
      <c r="V2482" s="15">
        <f t="shared" si="425"/>
        <v>42227</v>
      </c>
      <c r="W2482" s="15">
        <f t="shared" si="426"/>
        <v>42287</v>
      </c>
      <c r="X2482" s="15">
        <v>42227</v>
      </c>
      <c r="Y2482" s="15">
        <v>42287</v>
      </c>
      <c r="Z2482" t="str">
        <f t="shared" si="427"/>
        <v>August</v>
      </c>
      <c r="AA2482" t="str">
        <f t="shared" si="428"/>
        <v>October</v>
      </c>
    </row>
    <row r="2483" spans="1:27" ht="45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14" t="s">
        <v>8219</v>
      </c>
      <c r="G2483" t="s">
        <v>8224</v>
      </c>
      <c r="H2483" t="s">
        <v>8246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418"/>
        <v>112.91099999999999</v>
      </c>
      <c r="P2483" s="6">
        <f t="shared" si="419"/>
        <v>47.541473684210523</v>
      </c>
      <c r="Q2483" t="str">
        <f t="shared" si="420"/>
        <v>music</v>
      </c>
      <c r="R2483" t="str">
        <f t="shared" si="421"/>
        <v>indie rock</v>
      </c>
      <c r="S2483" s="28">
        <f t="shared" si="422"/>
        <v>40999.437592592592</v>
      </c>
      <c r="T2483" s="28">
        <f t="shared" si="423"/>
        <v>41029.437592592592</v>
      </c>
      <c r="U2483">
        <f t="shared" si="424"/>
        <v>2012</v>
      </c>
      <c r="V2483" s="15">
        <f t="shared" si="425"/>
        <v>40999</v>
      </c>
      <c r="W2483" s="15">
        <f t="shared" si="426"/>
        <v>41029</v>
      </c>
      <c r="X2483" s="15">
        <v>40999</v>
      </c>
      <c r="Y2483" s="15">
        <v>41029</v>
      </c>
      <c r="Z2483" t="str">
        <f t="shared" si="427"/>
        <v>March</v>
      </c>
      <c r="AA2483" t="str">
        <f t="shared" si="428"/>
        <v>April</v>
      </c>
    </row>
    <row r="2484" spans="1:27" ht="45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14" t="s">
        <v>8219</v>
      </c>
      <c r="G2484" t="s">
        <v>8224</v>
      </c>
      <c r="H2484" t="s">
        <v>8246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418"/>
        <v>100.1</v>
      </c>
      <c r="P2484" s="6">
        <f t="shared" si="419"/>
        <v>40.04</v>
      </c>
      <c r="Q2484" t="str">
        <f t="shared" si="420"/>
        <v>music</v>
      </c>
      <c r="R2484" t="str">
        <f t="shared" si="421"/>
        <v>indie rock</v>
      </c>
      <c r="S2484" s="28">
        <f t="shared" si="422"/>
        <v>40711.573877314811</v>
      </c>
      <c r="T2484" s="28">
        <f t="shared" si="423"/>
        <v>40756.573877314811</v>
      </c>
      <c r="U2484">
        <f t="shared" si="424"/>
        <v>2011</v>
      </c>
      <c r="V2484" s="15">
        <f t="shared" si="425"/>
        <v>40711</v>
      </c>
      <c r="W2484" s="15">
        <f t="shared" si="426"/>
        <v>40756</v>
      </c>
      <c r="X2484" s="15">
        <v>40711</v>
      </c>
      <c r="Y2484" s="15">
        <v>40756</v>
      </c>
      <c r="Z2484" t="str">
        <f t="shared" si="427"/>
        <v>June</v>
      </c>
      <c r="AA2484" t="str">
        <f t="shared" si="428"/>
        <v>August</v>
      </c>
    </row>
    <row r="2485" spans="1:27" ht="3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14" t="s">
        <v>8219</v>
      </c>
      <c r="G2485" t="s">
        <v>8224</v>
      </c>
      <c r="H2485" t="s">
        <v>8246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418"/>
        <v>113.72727272727272</v>
      </c>
      <c r="P2485" s="6">
        <f t="shared" si="419"/>
        <v>65.84210526315789</v>
      </c>
      <c r="Q2485" t="str">
        <f t="shared" si="420"/>
        <v>music</v>
      </c>
      <c r="R2485" t="str">
        <f t="shared" si="421"/>
        <v>indie rock</v>
      </c>
      <c r="S2485" s="28">
        <f t="shared" si="422"/>
        <v>40970.541701388887</v>
      </c>
      <c r="T2485" s="28">
        <f t="shared" si="423"/>
        <v>41030.500034722216</v>
      </c>
      <c r="U2485">
        <f t="shared" si="424"/>
        <v>2012</v>
      </c>
      <c r="V2485" s="15">
        <f t="shared" si="425"/>
        <v>40970</v>
      </c>
      <c r="W2485" s="15">
        <f t="shared" si="426"/>
        <v>41030</v>
      </c>
      <c r="X2485" s="15">
        <v>40970</v>
      </c>
      <c r="Y2485" s="15">
        <v>41030</v>
      </c>
      <c r="Z2485" t="str">
        <f t="shared" si="427"/>
        <v>March</v>
      </c>
      <c r="AA2485" t="str">
        <f t="shared" si="428"/>
        <v>May</v>
      </c>
    </row>
    <row r="2486" spans="1:27" ht="45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14" t="s">
        <v>8219</v>
      </c>
      <c r="G2486" t="s">
        <v>8224</v>
      </c>
      <c r="H2486" t="s">
        <v>8246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418"/>
        <v>119.31742857142855</v>
      </c>
      <c r="P2486" s="6">
        <f t="shared" si="419"/>
        <v>46.401222222222216</v>
      </c>
      <c r="Q2486" t="str">
        <f t="shared" si="420"/>
        <v>music</v>
      </c>
      <c r="R2486" t="str">
        <f t="shared" si="421"/>
        <v>indie rock</v>
      </c>
      <c r="S2486" s="28">
        <f t="shared" si="422"/>
        <v>40771.708368055552</v>
      </c>
      <c r="T2486" s="28">
        <f t="shared" si="423"/>
        <v>40801.708368055552</v>
      </c>
      <c r="U2486">
        <f t="shared" si="424"/>
        <v>2011</v>
      </c>
      <c r="V2486" s="15">
        <f t="shared" si="425"/>
        <v>40771</v>
      </c>
      <c r="W2486" s="15">
        <f t="shared" si="426"/>
        <v>40801</v>
      </c>
      <c r="X2486" s="15">
        <v>40771</v>
      </c>
      <c r="Y2486" s="15">
        <v>40801</v>
      </c>
      <c r="Z2486" t="str">
        <f t="shared" si="427"/>
        <v>August</v>
      </c>
      <c r="AA2486" t="str">
        <f t="shared" si="428"/>
        <v>September</v>
      </c>
    </row>
    <row r="2487" spans="1:27" ht="45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14" t="s">
        <v>8219</v>
      </c>
      <c r="G2487" t="s">
        <v>8224</v>
      </c>
      <c r="H2487" t="s">
        <v>8246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418"/>
        <v>103.25</v>
      </c>
      <c r="P2487" s="6">
        <f t="shared" si="419"/>
        <v>50.365853658536587</v>
      </c>
      <c r="Q2487" t="str">
        <f t="shared" si="420"/>
        <v>music</v>
      </c>
      <c r="R2487" t="str">
        <f t="shared" si="421"/>
        <v>indie rock</v>
      </c>
      <c r="S2487" s="28">
        <f t="shared" si="422"/>
        <v>40793.790266203701</v>
      </c>
      <c r="T2487" s="28">
        <f t="shared" si="423"/>
        <v>40828.790266203701</v>
      </c>
      <c r="U2487">
        <f t="shared" si="424"/>
        <v>2011</v>
      </c>
      <c r="V2487" s="15">
        <f t="shared" si="425"/>
        <v>40793</v>
      </c>
      <c r="W2487" s="15">
        <f t="shared" si="426"/>
        <v>40828</v>
      </c>
      <c r="X2487" s="15">
        <v>40793</v>
      </c>
      <c r="Y2487" s="15">
        <v>40828</v>
      </c>
      <c r="Z2487" t="str">
        <f t="shared" si="427"/>
        <v>September</v>
      </c>
      <c r="AA2487" t="str">
        <f t="shared" si="428"/>
        <v>October</v>
      </c>
    </row>
    <row r="2488" spans="1:27" ht="45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14" t="s">
        <v>8219</v>
      </c>
      <c r="G2488" t="s">
        <v>8224</v>
      </c>
      <c r="H2488" t="s">
        <v>8246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418"/>
        <v>265.66666666666669</v>
      </c>
      <c r="P2488" s="6">
        <f t="shared" si="419"/>
        <v>26.566666666666666</v>
      </c>
      <c r="Q2488" t="str">
        <f t="shared" si="420"/>
        <v>music</v>
      </c>
      <c r="R2488" t="str">
        <f t="shared" si="421"/>
        <v>indie rock</v>
      </c>
      <c r="S2488" s="28">
        <f t="shared" si="422"/>
        <v>40991.499722222223</v>
      </c>
      <c r="T2488" s="28">
        <f t="shared" si="423"/>
        <v>41021.499722222223</v>
      </c>
      <c r="U2488">
        <f t="shared" si="424"/>
        <v>2012</v>
      </c>
      <c r="V2488" s="15">
        <f t="shared" si="425"/>
        <v>40991</v>
      </c>
      <c r="W2488" s="15">
        <f t="shared" si="426"/>
        <v>41021</v>
      </c>
      <c r="X2488" s="15">
        <v>40991</v>
      </c>
      <c r="Y2488" s="15">
        <v>41021</v>
      </c>
      <c r="Z2488" t="str">
        <f t="shared" si="427"/>
        <v>March</v>
      </c>
      <c r="AA2488" t="str">
        <f t="shared" si="428"/>
        <v>April</v>
      </c>
    </row>
    <row r="2489" spans="1:27" ht="45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14" t="s">
        <v>8219</v>
      </c>
      <c r="G2489" t="s">
        <v>8224</v>
      </c>
      <c r="H2489" t="s">
        <v>8246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418"/>
        <v>100.05066666666667</v>
      </c>
      <c r="P2489" s="6">
        <f t="shared" si="419"/>
        <v>39.493684210526318</v>
      </c>
      <c r="Q2489" t="str">
        <f t="shared" si="420"/>
        <v>music</v>
      </c>
      <c r="R2489" t="str">
        <f t="shared" si="421"/>
        <v>indie rock</v>
      </c>
      <c r="S2489" s="28">
        <f t="shared" si="422"/>
        <v>41025.874965277777</v>
      </c>
      <c r="T2489" s="28">
        <f t="shared" si="423"/>
        <v>41055.874965277777</v>
      </c>
      <c r="U2489">
        <f t="shared" si="424"/>
        <v>2012</v>
      </c>
      <c r="V2489" s="15">
        <f t="shared" si="425"/>
        <v>41025</v>
      </c>
      <c r="W2489" s="15">
        <f t="shared" si="426"/>
        <v>41055</v>
      </c>
      <c r="X2489" s="15">
        <v>41025</v>
      </c>
      <c r="Y2489" s="15">
        <v>41055</v>
      </c>
      <c r="Z2489" t="str">
        <f t="shared" si="427"/>
        <v>April</v>
      </c>
      <c r="AA2489" t="str">
        <f t="shared" si="428"/>
        <v>May</v>
      </c>
    </row>
    <row r="2490" spans="1:27" ht="45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14" t="s">
        <v>8219</v>
      </c>
      <c r="G2490" t="s">
        <v>8224</v>
      </c>
      <c r="H2490" t="s">
        <v>8246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418"/>
        <v>106.69999999999999</v>
      </c>
      <c r="P2490" s="6">
        <f t="shared" si="419"/>
        <v>49.246153846153845</v>
      </c>
      <c r="Q2490" t="str">
        <f t="shared" si="420"/>
        <v>music</v>
      </c>
      <c r="R2490" t="str">
        <f t="shared" si="421"/>
        <v>indie rock</v>
      </c>
      <c r="S2490" s="28">
        <f t="shared" si="422"/>
        <v>40833.424861111111</v>
      </c>
      <c r="T2490" s="28">
        <f t="shared" si="423"/>
        <v>40863.466527777775</v>
      </c>
      <c r="U2490">
        <f t="shared" si="424"/>
        <v>2011</v>
      </c>
      <c r="V2490" s="15">
        <f t="shared" si="425"/>
        <v>40833</v>
      </c>
      <c r="W2490" s="15">
        <f t="shared" si="426"/>
        <v>40863</v>
      </c>
      <c r="X2490" s="15">
        <v>40833</v>
      </c>
      <c r="Y2490" s="15">
        <v>40863</v>
      </c>
      <c r="Z2490" t="str">
        <f t="shared" si="427"/>
        <v>October</v>
      </c>
      <c r="AA2490" t="str">
        <f t="shared" si="428"/>
        <v>November</v>
      </c>
    </row>
    <row r="2491" spans="1:27" ht="45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14" t="s">
        <v>8219</v>
      </c>
      <c r="G2491" t="s">
        <v>8224</v>
      </c>
      <c r="H2491" t="s">
        <v>8246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418"/>
        <v>133.67142857142858</v>
      </c>
      <c r="P2491" s="6">
        <f t="shared" si="419"/>
        <v>62.38</v>
      </c>
      <c r="Q2491" t="str">
        <f t="shared" si="420"/>
        <v>music</v>
      </c>
      <c r="R2491" t="str">
        <f t="shared" si="421"/>
        <v>indie rock</v>
      </c>
      <c r="S2491" s="28">
        <f t="shared" si="422"/>
        <v>41373.481932870367</v>
      </c>
      <c r="T2491" s="28">
        <f t="shared" si="423"/>
        <v>41403.481932870367</v>
      </c>
      <c r="U2491">
        <f t="shared" si="424"/>
        <v>2013</v>
      </c>
      <c r="V2491" s="15">
        <f t="shared" si="425"/>
        <v>41373</v>
      </c>
      <c r="W2491" s="15">
        <f t="shared" si="426"/>
        <v>41403</v>
      </c>
      <c r="X2491" s="15">
        <v>41373</v>
      </c>
      <c r="Y2491" s="15">
        <v>41403</v>
      </c>
      <c r="Z2491" t="str">
        <f t="shared" si="427"/>
        <v>April</v>
      </c>
      <c r="AA2491" t="str">
        <f t="shared" si="428"/>
        <v>May</v>
      </c>
    </row>
    <row r="2492" spans="1:27" ht="45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14" t="s">
        <v>8219</v>
      </c>
      <c r="G2492" t="s">
        <v>8224</v>
      </c>
      <c r="H2492" t="s">
        <v>8246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418"/>
        <v>121.39999999999999</v>
      </c>
      <c r="P2492" s="6">
        <f t="shared" si="419"/>
        <v>37.9375</v>
      </c>
      <c r="Q2492" t="str">
        <f t="shared" si="420"/>
        <v>music</v>
      </c>
      <c r="R2492" t="str">
        <f t="shared" si="421"/>
        <v>indie rock</v>
      </c>
      <c r="S2492" s="28">
        <f t="shared" si="422"/>
        <v>41023.01939814815</v>
      </c>
      <c r="T2492" s="28">
        <f t="shared" si="423"/>
        <v>41083.01939814815</v>
      </c>
      <c r="U2492">
        <f t="shared" si="424"/>
        <v>2012</v>
      </c>
      <c r="V2492" s="15">
        <f t="shared" si="425"/>
        <v>41023</v>
      </c>
      <c r="W2492" s="15">
        <f t="shared" si="426"/>
        <v>41083</v>
      </c>
      <c r="X2492" s="15">
        <v>41023</v>
      </c>
      <c r="Y2492" s="15">
        <v>41083</v>
      </c>
      <c r="Z2492" t="str">
        <f t="shared" si="427"/>
        <v>April</v>
      </c>
      <c r="AA2492" t="str">
        <f t="shared" si="428"/>
        <v>June</v>
      </c>
    </row>
    <row r="2493" spans="1:27" ht="45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14" t="s">
        <v>8219</v>
      </c>
      <c r="G2493" t="s">
        <v>8224</v>
      </c>
      <c r="H2493" t="s">
        <v>8246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418"/>
        <v>103.2</v>
      </c>
      <c r="P2493" s="6">
        <f t="shared" si="419"/>
        <v>51.6</v>
      </c>
      <c r="Q2493" t="str">
        <f t="shared" si="420"/>
        <v>music</v>
      </c>
      <c r="R2493" t="str">
        <f t="shared" si="421"/>
        <v>indie rock</v>
      </c>
      <c r="S2493" s="28">
        <f t="shared" si="422"/>
        <v>40542.630949074075</v>
      </c>
      <c r="T2493" s="28">
        <f t="shared" si="423"/>
        <v>40558.868750000001</v>
      </c>
      <c r="U2493">
        <f t="shared" si="424"/>
        <v>2010</v>
      </c>
      <c r="V2493" s="15">
        <f t="shared" si="425"/>
        <v>40542</v>
      </c>
      <c r="W2493" s="15">
        <f t="shared" si="426"/>
        <v>40558</v>
      </c>
      <c r="X2493" s="15">
        <v>40542</v>
      </c>
      <c r="Y2493" s="15">
        <v>40558</v>
      </c>
      <c r="Z2493" t="str">
        <f t="shared" si="427"/>
        <v>December</v>
      </c>
      <c r="AA2493" t="str">
        <f t="shared" si="428"/>
        <v>January</v>
      </c>
    </row>
    <row r="2494" spans="1:27" ht="3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14" t="s">
        <v>8219</v>
      </c>
      <c r="G2494" t="s">
        <v>8224</v>
      </c>
      <c r="H2494" t="s">
        <v>8246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418"/>
        <v>125</v>
      </c>
      <c r="P2494" s="6">
        <f t="shared" si="419"/>
        <v>27.777777777777779</v>
      </c>
      <c r="Q2494" t="str">
        <f t="shared" si="420"/>
        <v>music</v>
      </c>
      <c r="R2494" t="str">
        <f t="shared" si="421"/>
        <v>indie rock</v>
      </c>
      <c r="S2494" s="28">
        <f t="shared" si="422"/>
        <v>41024.777638888889</v>
      </c>
      <c r="T2494" s="28">
        <f t="shared" si="423"/>
        <v>41076.207638888889</v>
      </c>
      <c r="U2494">
        <f t="shared" si="424"/>
        <v>2012</v>
      </c>
      <c r="V2494" s="15">
        <f t="shared" si="425"/>
        <v>41024</v>
      </c>
      <c r="W2494" s="15">
        <f t="shared" si="426"/>
        <v>41076</v>
      </c>
      <c r="X2494" s="15">
        <v>41024</v>
      </c>
      <c r="Y2494" s="15">
        <v>41076</v>
      </c>
      <c r="Z2494" t="str">
        <f t="shared" si="427"/>
        <v>April</v>
      </c>
      <c r="AA2494" t="str">
        <f t="shared" si="428"/>
        <v>June</v>
      </c>
    </row>
    <row r="2495" spans="1:27" ht="45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14" t="s">
        <v>8219</v>
      </c>
      <c r="G2495" t="s">
        <v>8224</v>
      </c>
      <c r="H2495" t="s">
        <v>8246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418"/>
        <v>128.69999999999999</v>
      </c>
      <c r="P2495" s="6">
        <f t="shared" si="419"/>
        <v>99.382239382239376</v>
      </c>
      <c r="Q2495" t="str">
        <f t="shared" si="420"/>
        <v>music</v>
      </c>
      <c r="R2495" t="str">
        <f t="shared" si="421"/>
        <v>indie rock</v>
      </c>
      <c r="S2495" s="28">
        <f t="shared" si="422"/>
        <v>41347.959953703699</v>
      </c>
      <c r="T2495" s="28">
        <f t="shared" si="423"/>
        <v>41392.959953703699</v>
      </c>
      <c r="U2495">
        <f t="shared" si="424"/>
        <v>2013</v>
      </c>
      <c r="V2495" s="15">
        <f t="shared" si="425"/>
        <v>41347</v>
      </c>
      <c r="W2495" s="15">
        <f t="shared" si="426"/>
        <v>41392</v>
      </c>
      <c r="X2495" s="15">
        <v>41347</v>
      </c>
      <c r="Y2495" s="15">
        <v>41392</v>
      </c>
      <c r="Z2495" t="str">
        <f t="shared" si="427"/>
        <v>March</v>
      </c>
      <c r="AA2495" t="str">
        <f t="shared" si="428"/>
        <v>April</v>
      </c>
    </row>
    <row r="2496" spans="1:27" ht="45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14" t="s">
        <v>8219</v>
      </c>
      <c r="G2496" t="s">
        <v>8224</v>
      </c>
      <c r="H2496" t="s">
        <v>8246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418"/>
        <v>101.00533333333333</v>
      </c>
      <c r="P2496" s="6">
        <f t="shared" si="419"/>
        <v>38.848205128205123</v>
      </c>
      <c r="Q2496" t="str">
        <f t="shared" si="420"/>
        <v>music</v>
      </c>
      <c r="R2496" t="str">
        <f t="shared" si="421"/>
        <v>indie rock</v>
      </c>
      <c r="S2496" s="28">
        <f t="shared" si="422"/>
        <v>41022.436851851853</v>
      </c>
      <c r="T2496" s="28">
        <f t="shared" si="423"/>
        <v>41052.436851851853</v>
      </c>
      <c r="U2496">
        <f t="shared" si="424"/>
        <v>2012</v>
      </c>
      <c r="V2496" s="15">
        <f t="shared" si="425"/>
        <v>41022</v>
      </c>
      <c r="W2496" s="15">
        <f t="shared" si="426"/>
        <v>41052</v>
      </c>
      <c r="X2496" s="15">
        <v>41022</v>
      </c>
      <c r="Y2496" s="15">
        <v>41052</v>
      </c>
      <c r="Z2496" t="str">
        <f t="shared" si="427"/>
        <v>April</v>
      </c>
      <c r="AA2496" t="str">
        <f t="shared" si="428"/>
        <v>May</v>
      </c>
    </row>
    <row r="2497" spans="1:27" ht="45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14" t="s">
        <v>8219</v>
      </c>
      <c r="G2497" t="s">
        <v>8224</v>
      </c>
      <c r="H2497" t="s">
        <v>8246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418"/>
        <v>127.53666666666665</v>
      </c>
      <c r="P2497" s="6">
        <f t="shared" si="419"/>
        <v>45.548809523809524</v>
      </c>
      <c r="Q2497" t="str">
        <f t="shared" si="420"/>
        <v>music</v>
      </c>
      <c r="R2497" t="str">
        <f t="shared" si="421"/>
        <v>indie rock</v>
      </c>
      <c r="S2497" s="28">
        <f t="shared" si="422"/>
        <v>41036.738136574073</v>
      </c>
      <c r="T2497" s="28">
        <f t="shared" si="423"/>
        <v>41066.738136574073</v>
      </c>
      <c r="U2497">
        <f t="shared" si="424"/>
        <v>2012</v>
      </c>
      <c r="V2497" s="15">
        <f t="shared" si="425"/>
        <v>41036</v>
      </c>
      <c r="W2497" s="15">
        <f t="shared" si="426"/>
        <v>41066</v>
      </c>
      <c r="X2497" s="15">
        <v>41036</v>
      </c>
      <c r="Y2497" s="15">
        <v>41066</v>
      </c>
      <c r="Z2497" t="str">
        <f t="shared" si="427"/>
        <v>May</v>
      </c>
      <c r="AA2497" t="str">
        <f t="shared" si="428"/>
        <v>June</v>
      </c>
    </row>
    <row r="2498" spans="1:27" ht="30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14" t="s">
        <v>8219</v>
      </c>
      <c r="G2498" t="s">
        <v>8224</v>
      </c>
      <c r="H2498" t="s">
        <v>8246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ref="O2498:O2561" si="429">SUM(E2498/D2498)*100</f>
        <v>100</v>
      </c>
      <c r="P2498" s="6">
        <f t="shared" ref="P2498:P2561" si="430">SUM(E2498/L2498)</f>
        <v>600</v>
      </c>
      <c r="Q2498" t="str">
        <f t="shared" si="420"/>
        <v>music</v>
      </c>
      <c r="R2498" t="str">
        <f t="shared" si="421"/>
        <v>indie rock</v>
      </c>
      <c r="S2498" s="28">
        <f t="shared" si="422"/>
        <v>41327.788101851846</v>
      </c>
      <c r="T2498" s="28">
        <f t="shared" si="423"/>
        <v>41362.746435185181</v>
      </c>
      <c r="U2498">
        <f t="shared" si="424"/>
        <v>2013</v>
      </c>
      <c r="V2498" s="15">
        <f t="shared" si="425"/>
        <v>41327</v>
      </c>
      <c r="W2498" s="15">
        <f t="shared" si="426"/>
        <v>41362</v>
      </c>
      <c r="X2498" s="15">
        <v>41327</v>
      </c>
      <c r="Y2498" s="15">
        <v>41362</v>
      </c>
      <c r="Z2498" t="str">
        <f t="shared" si="427"/>
        <v>February</v>
      </c>
      <c r="AA2498" t="str">
        <f t="shared" si="428"/>
        <v>March</v>
      </c>
    </row>
    <row r="2499" spans="1:27" ht="45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14" t="s">
        <v>8219</v>
      </c>
      <c r="G2499" t="s">
        <v>8224</v>
      </c>
      <c r="H2499" t="s">
        <v>8246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si="429"/>
        <v>112.7715</v>
      </c>
      <c r="P2499" s="6">
        <f t="shared" si="430"/>
        <v>80.551071428571419</v>
      </c>
      <c r="Q2499" t="str">
        <f t="shared" ref="Q2499:Q2562" si="431">LEFT(N2499,FIND("/", N2499) - 1)</f>
        <v>music</v>
      </c>
      <c r="R2499" t="str">
        <f t="shared" ref="R2499:R2562" si="432">RIGHT(N2499,LEN(N2499) - FIND("/",N2499))</f>
        <v>indie rock</v>
      </c>
      <c r="S2499" s="28">
        <f t="shared" ref="S2499:S2562" si="433">(J2499/86400)+25569+(-5/24)</f>
        <v>40730.670578703699</v>
      </c>
      <c r="T2499" s="28">
        <f t="shared" ref="T2499:T2562" si="434">(I2499/86400)+25569+(-5/24)</f>
        <v>40760.670578703699</v>
      </c>
      <c r="U2499">
        <f t="shared" ref="U2499:U2562" si="435">YEAR(S2499)</f>
        <v>2011</v>
      </c>
      <c r="V2499" s="15">
        <f t="shared" ref="V2499:V2562" si="436">INT(S2499)</f>
        <v>40730</v>
      </c>
      <c r="W2499" s="15">
        <f t="shared" ref="W2499:W2562" si="437">INT(T2499)</f>
        <v>40760</v>
      </c>
      <c r="X2499" s="15">
        <v>40730</v>
      </c>
      <c r="Y2499" s="15">
        <v>40760</v>
      </c>
      <c r="Z2499" t="str">
        <f t="shared" ref="Z2499:Z2562" si="438">TEXT(V2499, "mmmm")</f>
        <v>July</v>
      </c>
      <c r="AA2499" t="str">
        <f t="shared" ref="AA2499:AA2562" si="439">TEXT(W2499, "mmmm")</f>
        <v>August</v>
      </c>
    </row>
    <row r="2500" spans="1:27" ht="45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14" t="s">
        <v>8219</v>
      </c>
      <c r="G2500" t="s">
        <v>8224</v>
      </c>
      <c r="H2500" t="s">
        <v>8246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429"/>
        <v>105.60000000000001</v>
      </c>
      <c r="P2500" s="6">
        <f t="shared" si="430"/>
        <v>52.8</v>
      </c>
      <c r="Q2500" t="str">
        <f t="shared" si="431"/>
        <v>music</v>
      </c>
      <c r="R2500" t="str">
        <f t="shared" si="432"/>
        <v>indie rock</v>
      </c>
      <c r="S2500" s="28">
        <f t="shared" si="433"/>
        <v>42017.759108796294</v>
      </c>
      <c r="T2500" s="28">
        <f t="shared" si="434"/>
        <v>42031.759108796294</v>
      </c>
      <c r="U2500">
        <f t="shared" si="435"/>
        <v>2015</v>
      </c>
      <c r="V2500" s="15">
        <f t="shared" si="436"/>
        <v>42017</v>
      </c>
      <c r="W2500" s="15">
        <f t="shared" si="437"/>
        <v>42031</v>
      </c>
      <c r="X2500" s="15">
        <v>42017</v>
      </c>
      <c r="Y2500" s="15">
        <v>42031</v>
      </c>
      <c r="Z2500" t="str">
        <f t="shared" si="438"/>
        <v>January</v>
      </c>
      <c r="AA2500" t="str">
        <f t="shared" si="439"/>
        <v>January</v>
      </c>
    </row>
    <row r="2501" spans="1:27" ht="45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14" t="s">
        <v>8219</v>
      </c>
      <c r="G2501" t="s">
        <v>8224</v>
      </c>
      <c r="H2501" t="s">
        <v>8246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429"/>
        <v>202.625</v>
      </c>
      <c r="P2501" s="6">
        <f t="shared" si="430"/>
        <v>47.676470588235297</v>
      </c>
      <c r="Q2501" t="str">
        <f t="shared" si="431"/>
        <v>music</v>
      </c>
      <c r="R2501" t="str">
        <f t="shared" si="432"/>
        <v>indie rock</v>
      </c>
      <c r="S2501" s="28">
        <f t="shared" si="433"/>
        <v>41226.440243055556</v>
      </c>
      <c r="T2501" s="28">
        <f t="shared" si="434"/>
        <v>41274.541666666664</v>
      </c>
      <c r="U2501">
        <f t="shared" si="435"/>
        <v>2012</v>
      </c>
      <c r="V2501" s="15">
        <f t="shared" si="436"/>
        <v>41226</v>
      </c>
      <c r="W2501" s="15">
        <f t="shared" si="437"/>
        <v>41274</v>
      </c>
      <c r="X2501" s="15">
        <v>41226</v>
      </c>
      <c r="Y2501" s="15">
        <v>41274</v>
      </c>
      <c r="Z2501" t="str">
        <f t="shared" si="438"/>
        <v>November</v>
      </c>
      <c r="AA2501" t="str">
        <f t="shared" si="439"/>
        <v>December</v>
      </c>
    </row>
    <row r="2502" spans="1:27" ht="45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14" t="s">
        <v>8219</v>
      </c>
      <c r="G2502" t="s">
        <v>8224</v>
      </c>
      <c r="H2502" t="s">
        <v>8246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429"/>
        <v>113.33333333333333</v>
      </c>
      <c r="P2502" s="6">
        <f t="shared" si="430"/>
        <v>23.448275862068964</v>
      </c>
      <c r="Q2502" t="str">
        <f t="shared" si="431"/>
        <v>music</v>
      </c>
      <c r="R2502" t="str">
        <f t="shared" si="432"/>
        <v>indie rock</v>
      </c>
      <c r="S2502" s="28">
        <f t="shared" si="433"/>
        <v>41053.564525462956</v>
      </c>
      <c r="T2502" s="28">
        <f t="shared" si="434"/>
        <v>41083.564525462956</v>
      </c>
      <c r="U2502">
        <f t="shared" si="435"/>
        <v>2012</v>
      </c>
      <c r="V2502" s="15">
        <f t="shared" si="436"/>
        <v>41053</v>
      </c>
      <c r="W2502" s="15">
        <f t="shared" si="437"/>
        <v>41083</v>
      </c>
      <c r="X2502" s="15">
        <v>41053</v>
      </c>
      <c r="Y2502" s="15">
        <v>41083</v>
      </c>
      <c r="Z2502" t="str">
        <f t="shared" si="438"/>
        <v>May</v>
      </c>
      <c r="AA2502" t="str">
        <f t="shared" si="439"/>
        <v>June</v>
      </c>
    </row>
    <row r="2503" spans="1:27" ht="45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14" t="s">
        <v>8221</v>
      </c>
      <c r="G2503" t="s">
        <v>8229</v>
      </c>
      <c r="H2503" t="s">
        <v>8251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429"/>
        <v>2.5545454545454547</v>
      </c>
      <c r="P2503" s="6">
        <f t="shared" si="430"/>
        <v>40.142857142857146</v>
      </c>
      <c r="Q2503" t="str">
        <f t="shared" si="431"/>
        <v>food</v>
      </c>
      <c r="R2503" t="str">
        <f t="shared" si="432"/>
        <v>restaurants</v>
      </c>
      <c r="S2503" s="28">
        <f t="shared" si="433"/>
        <v>42244.568333333336</v>
      </c>
      <c r="T2503" s="28">
        <f t="shared" si="434"/>
        <v>42274.568333333336</v>
      </c>
      <c r="U2503">
        <f t="shared" si="435"/>
        <v>2015</v>
      </c>
      <c r="V2503" s="15">
        <f t="shared" si="436"/>
        <v>42244</v>
      </c>
      <c r="W2503" s="15">
        <f t="shared" si="437"/>
        <v>42274</v>
      </c>
      <c r="X2503" s="15">
        <v>42244</v>
      </c>
      <c r="Y2503" s="15">
        <v>42274</v>
      </c>
      <c r="Z2503" t="str">
        <f t="shared" si="438"/>
        <v>August</v>
      </c>
      <c r="AA2503" t="str">
        <f t="shared" si="439"/>
        <v>September</v>
      </c>
    </row>
    <row r="2504" spans="1:27" ht="45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14" t="s">
        <v>8221</v>
      </c>
      <c r="G2504" t="s">
        <v>8224</v>
      </c>
      <c r="H2504" t="s">
        <v>8246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429"/>
        <v>7.8181818181818186E-2</v>
      </c>
      <c r="P2504" s="6">
        <f t="shared" si="430"/>
        <v>17.2</v>
      </c>
      <c r="Q2504" t="str">
        <f t="shared" si="431"/>
        <v>food</v>
      </c>
      <c r="R2504" t="str">
        <f t="shared" si="432"/>
        <v>restaurants</v>
      </c>
      <c r="S2504" s="28">
        <f t="shared" si="433"/>
        <v>41858.617106481477</v>
      </c>
      <c r="T2504" s="28">
        <f t="shared" si="434"/>
        <v>41903.617106481477</v>
      </c>
      <c r="U2504">
        <f t="shared" si="435"/>
        <v>2014</v>
      </c>
      <c r="V2504" s="15">
        <f t="shared" si="436"/>
        <v>41858</v>
      </c>
      <c r="W2504" s="15">
        <f t="shared" si="437"/>
        <v>41903</v>
      </c>
      <c r="X2504" s="15">
        <v>41858</v>
      </c>
      <c r="Y2504" s="15">
        <v>41903</v>
      </c>
      <c r="Z2504" t="str">
        <f t="shared" si="438"/>
        <v>August</v>
      </c>
      <c r="AA2504" t="str">
        <f t="shared" si="439"/>
        <v>September</v>
      </c>
    </row>
    <row r="2505" spans="1:27" ht="45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14" t="s">
        <v>8221</v>
      </c>
      <c r="G2505" t="s">
        <v>8224</v>
      </c>
      <c r="H2505" t="s">
        <v>8246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429"/>
        <v>0</v>
      </c>
      <c r="P2505" s="6" t="e">
        <f t="shared" si="430"/>
        <v>#DIV/0!</v>
      </c>
      <c r="Q2505" t="str">
        <f t="shared" si="431"/>
        <v>food</v>
      </c>
      <c r="R2505" t="str">
        <f t="shared" si="432"/>
        <v>restaurants</v>
      </c>
      <c r="S2505" s="28">
        <f t="shared" si="433"/>
        <v>42498.691064814811</v>
      </c>
      <c r="T2505" s="28">
        <f t="shared" si="434"/>
        <v>42528.67083333333</v>
      </c>
      <c r="U2505">
        <f t="shared" si="435"/>
        <v>2016</v>
      </c>
      <c r="V2505" s="15">
        <f t="shared" si="436"/>
        <v>42498</v>
      </c>
      <c r="W2505" s="15">
        <f t="shared" si="437"/>
        <v>42528</v>
      </c>
      <c r="X2505" s="15">
        <v>42498</v>
      </c>
      <c r="Y2505" s="15">
        <v>42528</v>
      </c>
      <c r="Z2505" t="str">
        <f t="shared" si="438"/>
        <v>May</v>
      </c>
      <c r="AA2505" t="str">
        <f t="shared" si="439"/>
        <v>June</v>
      </c>
    </row>
    <row r="2506" spans="1:27" ht="30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14" t="s">
        <v>8221</v>
      </c>
      <c r="G2506" t="s">
        <v>8224</v>
      </c>
      <c r="H2506" t="s">
        <v>8246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429"/>
        <v>0</v>
      </c>
      <c r="P2506" s="6" t="e">
        <f t="shared" si="430"/>
        <v>#DIV/0!</v>
      </c>
      <c r="Q2506" t="str">
        <f t="shared" si="431"/>
        <v>food</v>
      </c>
      <c r="R2506" t="str">
        <f t="shared" si="432"/>
        <v>restaurants</v>
      </c>
      <c r="S2506" s="28">
        <f t="shared" si="433"/>
        <v>41927.807106481479</v>
      </c>
      <c r="T2506" s="28">
        <f t="shared" si="434"/>
        <v>41957.848773148151</v>
      </c>
      <c r="U2506">
        <f t="shared" si="435"/>
        <v>2014</v>
      </c>
      <c r="V2506" s="15">
        <f t="shared" si="436"/>
        <v>41927</v>
      </c>
      <c r="W2506" s="15">
        <f t="shared" si="437"/>
        <v>41957</v>
      </c>
      <c r="X2506" s="15">
        <v>41927</v>
      </c>
      <c r="Y2506" s="15">
        <v>41957</v>
      </c>
      <c r="Z2506" t="str">
        <f t="shared" si="438"/>
        <v>October</v>
      </c>
      <c r="AA2506" t="str">
        <f t="shared" si="439"/>
        <v>November</v>
      </c>
    </row>
    <row r="2507" spans="1:27" ht="60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14" t="s">
        <v>8221</v>
      </c>
      <c r="G2507" t="s">
        <v>8224</v>
      </c>
      <c r="H2507" t="s">
        <v>8246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429"/>
        <v>0</v>
      </c>
      <c r="P2507" s="6" t="e">
        <f t="shared" si="430"/>
        <v>#DIV/0!</v>
      </c>
      <c r="Q2507" t="str">
        <f t="shared" si="431"/>
        <v>food</v>
      </c>
      <c r="R2507" t="str">
        <f t="shared" si="432"/>
        <v>restaurants</v>
      </c>
      <c r="S2507" s="28">
        <f t="shared" si="433"/>
        <v>42046.847407407404</v>
      </c>
      <c r="T2507" s="28">
        <f t="shared" si="434"/>
        <v>42076.80574074074</v>
      </c>
      <c r="U2507">
        <f t="shared" si="435"/>
        <v>2015</v>
      </c>
      <c r="V2507" s="15">
        <f t="shared" si="436"/>
        <v>42046</v>
      </c>
      <c r="W2507" s="15">
        <f t="shared" si="437"/>
        <v>42076</v>
      </c>
      <c r="X2507" s="15">
        <v>42046</v>
      </c>
      <c r="Y2507" s="15">
        <v>42076</v>
      </c>
      <c r="Z2507" t="str">
        <f t="shared" si="438"/>
        <v>February</v>
      </c>
      <c r="AA2507" t="str">
        <f t="shared" si="439"/>
        <v>March</v>
      </c>
    </row>
    <row r="2508" spans="1:27" ht="45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14" t="s">
        <v>8221</v>
      </c>
      <c r="G2508" t="s">
        <v>8225</v>
      </c>
      <c r="H2508" t="s">
        <v>8247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429"/>
        <v>0.6</v>
      </c>
      <c r="P2508" s="6">
        <f t="shared" si="430"/>
        <v>15</v>
      </c>
      <c r="Q2508" t="str">
        <f t="shared" si="431"/>
        <v>food</v>
      </c>
      <c r="R2508" t="str">
        <f t="shared" si="432"/>
        <v>restaurants</v>
      </c>
      <c r="S2508" s="28">
        <f t="shared" si="433"/>
        <v>42258.088761574072</v>
      </c>
      <c r="T2508" s="28">
        <f t="shared" si="434"/>
        <v>42280.666666666664</v>
      </c>
      <c r="U2508">
        <f t="shared" si="435"/>
        <v>2015</v>
      </c>
      <c r="V2508" s="15">
        <f t="shared" si="436"/>
        <v>42258</v>
      </c>
      <c r="W2508" s="15">
        <f t="shared" si="437"/>
        <v>42280</v>
      </c>
      <c r="X2508" s="15">
        <v>42258</v>
      </c>
      <c r="Y2508" s="15">
        <v>42280</v>
      </c>
      <c r="Z2508" t="str">
        <f t="shared" si="438"/>
        <v>September</v>
      </c>
      <c r="AA2508" t="str">
        <f t="shared" si="439"/>
        <v>October</v>
      </c>
    </row>
    <row r="2509" spans="1:27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14" t="s">
        <v>8221</v>
      </c>
      <c r="G2509" t="s">
        <v>8224</v>
      </c>
      <c r="H2509" t="s">
        <v>8246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429"/>
        <v>0</v>
      </c>
      <c r="P2509" s="6" t="e">
        <f t="shared" si="430"/>
        <v>#DIV/0!</v>
      </c>
      <c r="Q2509" t="str">
        <f t="shared" si="431"/>
        <v>food</v>
      </c>
      <c r="R2509" t="str">
        <f t="shared" si="432"/>
        <v>restaurants</v>
      </c>
      <c r="S2509" s="28">
        <f t="shared" si="433"/>
        <v>42104.864629629628</v>
      </c>
      <c r="T2509" s="28">
        <f t="shared" si="434"/>
        <v>42134.864629629628</v>
      </c>
      <c r="U2509">
        <f t="shared" si="435"/>
        <v>2015</v>
      </c>
      <c r="V2509" s="15">
        <f t="shared" si="436"/>
        <v>42104</v>
      </c>
      <c r="W2509" s="15">
        <f t="shared" si="437"/>
        <v>42134</v>
      </c>
      <c r="X2509" s="15">
        <v>42104</v>
      </c>
      <c r="Y2509" s="15">
        <v>42134</v>
      </c>
      <c r="Z2509" t="str">
        <f t="shared" si="438"/>
        <v>April</v>
      </c>
      <c r="AA2509" t="str">
        <f t="shared" si="439"/>
        <v>May</v>
      </c>
    </row>
    <row r="2510" spans="1:27" ht="45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14" t="s">
        <v>8221</v>
      </c>
      <c r="G2510" t="s">
        <v>8224</v>
      </c>
      <c r="H2510" t="s">
        <v>8246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429"/>
        <v>0</v>
      </c>
      <c r="P2510" s="6" t="e">
        <f t="shared" si="430"/>
        <v>#DIV/0!</v>
      </c>
      <c r="Q2510" t="str">
        <f t="shared" si="431"/>
        <v>food</v>
      </c>
      <c r="R2510" t="str">
        <f t="shared" si="432"/>
        <v>restaurants</v>
      </c>
      <c r="S2510" s="28">
        <f t="shared" si="433"/>
        <v>41835.743449074071</v>
      </c>
      <c r="T2510" s="28">
        <f t="shared" si="434"/>
        <v>41865.743449074071</v>
      </c>
      <c r="U2510">
        <f t="shared" si="435"/>
        <v>2014</v>
      </c>
      <c r="V2510" s="15">
        <f t="shared" si="436"/>
        <v>41835</v>
      </c>
      <c r="W2510" s="15">
        <f t="shared" si="437"/>
        <v>41865</v>
      </c>
      <c r="X2510" s="15">
        <v>41835</v>
      </c>
      <c r="Y2510" s="15">
        <v>41865</v>
      </c>
      <c r="Z2510" t="str">
        <f t="shared" si="438"/>
        <v>July</v>
      </c>
      <c r="AA2510" t="str">
        <f t="shared" si="439"/>
        <v>August</v>
      </c>
    </row>
    <row r="2511" spans="1:27" ht="45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14" t="s">
        <v>8221</v>
      </c>
      <c r="G2511" t="s">
        <v>8225</v>
      </c>
      <c r="H2511" t="s">
        <v>8247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429"/>
        <v>1.0526315789473684</v>
      </c>
      <c r="P2511" s="6">
        <f t="shared" si="430"/>
        <v>35.714285714285715</v>
      </c>
      <c r="Q2511" t="str">
        <f t="shared" si="431"/>
        <v>food</v>
      </c>
      <c r="R2511" t="str">
        <f t="shared" si="432"/>
        <v>restaurants</v>
      </c>
      <c r="S2511" s="28">
        <f t="shared" si="433"/>
        <v>42058.601261574069</v>
      </c>
      <c r="T2511" s="28">
        <f t="shared" si="434"/>
        <v>42114.559594907405</v>
      </c>
      <c r="U2511">
        <f t="shared" si="435"/>
        <v>2015</v>
      </c>
      <c r="V2511" s="15">
        <f t="shared" si="436"/>
        <v>42058</v>
      </c>
      <c r="W2511" s="15">
        <f t="shared" si="437"/>
        <v>42114</v>
      </c>
      <c r="X2511" s="15">
        <v>42058</v>
      </c>
      <c r="Y2511" s="15">
        <v>42114</v>
      </c>
      <c r="Z2511" t="str">
        <f t="shared" si="438"/>
        <v>February</v>
      </c>
      <c r="AA2511" t="str">
        <f t="shared" si="439"/>
        <v>April</v>
      </c>
    </row>
    <row r="2512" spans="1:27" ht="45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14" t="s">
        <v>8221</v>
      </c>
      <c r="G2512" t="s">
        <v>8224</v>
      </c>
      <c r="H2512" t="s">
        <v>8246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429"/>
        <v>0.15</v>
      </c>
      <c r="P2512" s="6">
        <f t="shared" si="430"/>
        <v>37.5</v>
      </c>
      <c r="Q2512" t="str">
        <f t="shared" si="431"/>
        <v>food</v>
      </c>
      <c r="R2512" t="str">
        <f t="shared" si="432"/>
        <v>restaurants</v>
      </c>
      <c r="S2512" s="28">
        <f t="shared" si="433"/>
        <v>42078.789027777777</v>
      </c>
      <c r="T2512" s="28">
        <f t="shared" si="434"/>
        <v>42138.789027777777</v>
      </c>
      <c r="U2512">
        <f t="shared" si="435"/>
        <v>2015</v>
      </c>
      <c r="V2512" s="15">
        <f t="shared" si="436"/>
        <v>42078</v>
      </c>
      <c r="W2512" s="15">
        <f t="shared" si="437"/>
        <v>42138</v>
      </c>
      <c r="X2512" s="15">
        <v>42078</v>
      </c>
      <c r="Y2512" s="15">
        <v>42138</v>
      </c>
      <c r="Z2512" t="str">
        <f t="shared" si="438"/>
        <v>March</v>
      </c>
      <c r="AA2512" t="str">
        <f t="shared" si="439"/>
        <v>May</v>
      </c>
    </row>
    <row r="2513" spans="1:27" ht="45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14" t="s">
        <v>8221</v>
      </c>
      <c r="G2513" t="s">
        <v>8225</v>
      </c>
      <c r="H2513" t="s">
        <v>8247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429"/>
        <v>0</v>
      </c>
      <c r="P2513" s="6" t="e">
        <f t="shared" si="430"/>
        <v>#DIV/0!</v>
      </c>
      <c r="Q2513" t="str">
        <f t="shared" si="431"/>
        <v>food</v>
      </c>
      <c r="R2513" t="str">
        <f t="shared" si="432"/>
        <v>restaurants</v>
      </c>
      <c r="S2513" s="28">
        <f t="shared" si="433"/>
        <v>42371.238576388881</v>
      </c>
      <c r="T2513" s="28">
        <f t="shared" si="434"/>
        <v>42401.238576388881</v>
      </c>
      <c r="U2513">
        <f t="shared" si="435"/>
        <v>2016</v>
      </c>
      <c r="V2513" s="15">
        <f t="shared" si="436"/>
        <v>42371</v>
      </c>
      <c r="W2513" s="15">
        <f t="shared" si="437"/>
        <v>42401</v>
      </c>
      <c r="X2513" s="15">
        <v>42371</v>
      </c>
      <c r="Y2513" s="15">
        <v>42401</v>
      </c>
      <c r="Z2513" t="str">
        <f t="shared" si="438"/>
        <v>January</v>
      </c>
      <c r="AA2513" t="str">
        <f t="shared" si="439"/>
        <v>February</v>
      </c>
    </row>
    <row r="2514" spans="1:27" ht="45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14" t="s">
        <v>8221</v>
      </c>
      <c r="G2514" t="s">
        <v>8224</v>
      </c>
      <c r="H2514" t="s">
        <v>8246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429"/>
        <v>0</v>
      </c>
      <c r="P2514" s="6" t="e">
        <f t="shared" si="430"/>
        <v>#DIV/0!</v>
      </c>
      <c r="Q2514" t="str">
        <f t="shared" si="431"/>
        <v>food</v>
      </c>
      <c r="R2514" t="str">
        <f t="shared" si="432"/>
        <v>restaurants</v>
      </c>
      <c r="S2514" s="28">
        <f t="shared" si="433"/>
        <v>41971.668530092589</v>
      </c>
      <c r="T2514" s="28">
        <f t="shared" si="434"/>
        <v>41986.668530092589</v>
      </c>
      <c r="U2514">
        <f t="shared" si="435"/>
        <v>2014</v>
      </c>
      <c r="V2514" s="15">
        <f t="shared" si="436"/>
        <v>41971</v>
      </c>
      <c r="W2514" s="15">
        <f t="shared" si="437"/>
        <v>41986</v>
      </c>
      <c r="X2514" s="15">
        <v>41971</v>
      </c>
      <c r="Y2514" s="15">
        <v>41986</v>
      </c>
      <c r="Z2514" t="str">
        <f t="shared" si="438"/>
        <v>November</v>
      </c>
      <c r="AA2514" t="str">
        <f t="shared" si="439"/>
        <v>December</v>
      </c>
    </row>
    <row r="2515" spans="1:27" ht="45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14" t="s">
        <v>8221</v>
      </c>
      <c r="G2515" t="s">
        <v>8236</v>
      </c>
      <c r="H2515" t="s">
        <v>8249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429"/>
        <v>0</v>
      </c>
      <c r="P2515" s="6" t="e">
        <f t="shared" si="430"/>
        <v>#DIV/0!</v>
      </c>
      <c r="Q2515" t="str">
        <f t="shared" si="431"/>
        <v>food</v>
      </c>
      <c r="R2515" t="str">
        <f t="shared" si="432"/>
        <v>restaurants</v>
      </c>
      <c r="S2515" s="28">
        <f t="shared" si="433"/>
        <v>42731.798483796294</v>
      </c>
      <c r="T2515" s="28">
        <f t="shared" si="434"/>
        <v>42791.798483796294</v>
      </c>
      <c r="U2515">
        <f t="shared" si="435"/>
        <v>2016</v>
      </c>
      <c r="V2515" s="15">
        <f t="shared" si="436"/>
        <v>42731</v>
      </c>
      <c r="W2515" s="15">
        <f t="shared" si="437"/>
        <v>42791</v>
      </c>
      <c r="X2515" s="15">
        <v>42731</v>
      </c>
      <c r="Y2515" s="15">
        <v>42791</v>
      </c>
      <c r="Z2515" t="str">
        <f t="shared" si="438"/>
        <v>December</v>
      </c>
      <c r="AA2515" t="str">
        <f t="shared" si="439"/>
        <v>February</v>
      </c>
    </row>
    <row r="2516" spans="1:27" ht="45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14" t="s">
        <v>8221</v>
      </c>
      <c r="G2516" t="s">
        <v>8224</v>
      </c>
      <c r="H2516" t="s">
        <v>8246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429"/>
        <v>1.7500000000000002</v>
      </c>
      <c r="P2516" s="6">
        <f t="shared" si="430"/>
        <v>52.5</v>
      </c>
      <c r="Q2516" t="str">
        <f t="shared" si="431"/>
        <v>food</v>
      </c>
      <c r="R2516" t="str">
        <f t="shared" si="432"/>
        <v>restaurants</v>
      </c>
      <c r="S2516" s="28">
        <f t="shared" si="433"/>
        <v>41854.181446759256</v>
      </c>
      <c r="T2516" s="28">
        <f t="shared" si="434"/>
        <v>41871.181446759256</v>
      </c>
      <c r="U2516">
        <f t="shared" si="435"/>
        <v>2014</v>
      </c>
      <c r="V2516" s="15">
        <f t="shared" si="436"/>
        <v>41854</v>
      </c>
      <c r="W2516" s="15">
        <f t="shared" si="437"/>
        <v>41871</v>
      </c>
      <c r="X2516" s="15">
        <v>41854</v>
      </c>
      <c r="Y2516" s="15">
        <v>41871</v>
      </c>
      <c r="Z2516" t="str">
        <f t="shared" si="438"/>
        <v>August</v>
      </c>
      <c r="AA2516" t="str">
        <f t="shared" si="439"/>
        <v>August</v>
      </c>
    </row>
    <row r="2517" spans="1:27" ht="45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14" t="s">
        <v>8221</v>
      </c>
      <c r="G2517" t="s">
        <v>8224</v>
      </c>
      <c r="H2517" t="s">
        <v>8246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429"/>
        <v>18.600000000000001</v>
      </c>
      <c r="P2517" s="6">
        <f t="shared" si="430"/>
        <v>77.5</v>
      </c>
      <c r="Q2517" t="str">
        <f t="shared" si="431"/>
        <v>food</v>
      </c>
      <c r="R2517" t="str">
        <f t="shared" si="432"/>
        <v>restaurants</v>
      </c>
      <c r="S2517" s="28">
        <f t="shared" si="433"/>
        <v>42027.63140046296</v>
      </c>
      <c r="T2517" s="28">
        <f t="shared" si="434"/>
        <v>42057.63140046296</v>
      </c>
      <c r="U2517">
        <f t="shared" si="435"/>
        <v>2015</v>
      </c>
      <c r="V2517" s="15">
        <f t="shared" si="436"/>
        <v>42027</v>
      </c>
      <c r="W2517" s="15">
        <f t="shared" si="437"/>
        <v>42057</v>
      </c>
      <c r="X2517" s="15">
        <v>42027</v>
      </c>
      <c r="Y2517" s="15">
        <v>42057</v>
      </c>
      <c r="Z2517" t="str">
        <f t="shared" si="438"/>
        <v>January</v>
      </c>
      <c r="AA2517" t="str">
        <f t="shared" si="439"/>
        <v>February</v>
      </c>
    </row>
    <row r="2518" spans="1:27" ht="45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14" t="s">
        <v>8221</v>
      </c>
      <c r="G2518" t="s">
        <v>8224</v>
      </c>
      <c r="H2518" t="s">
        <v>8246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429"/>
        <v>0</v>
      </c>
      <c r="P2518" s="6" t="e">
        <f t="shared" si="430"/>
        <v>#DIV/0!</v>
      </c>
      <c r="Q2518" t="str">
        <f t="shared" si="431"/>
        <v>food</v>
      </c>
      <c r="R2518" t="str">
        <f t="shared" si="432"/>
        <v>restaurants</v>
      </c>
      <c r="S2518" s="28">
        <f t="shared" si="433"/>
        <v>41942.445046296292</v>
      </c>
      <c r="T2518" s="28">
        <f t="shared" si="434"/>
        <v>41972.486712962964</v>
      </c>
      <c r="U2518">
        <f t="shared" si="435"/>
        <v>2014</v>
      </c>
      <c r="V2518" s="15">
        <f t="shared" si="436"/>
        <v>41942</v>
      </c>
      <c r="W2518" s="15">
        <f t="shared" si="437"/>
        <v>41972</v>
      </c>
      <c r="X2518" s="15">
        <v>41942</v>
      </c>
      <c r="Y2518" s="15">
        <v>41972</v>
      </c>
      <c r="Z2518" t="str">
        <f t="shared" si="438"/>
        <v>October</v>
      </c>
      <c r="AA2518" t="str">
        <f t="shared" si="439"/>
        <v>November</v>
      </c>
    </row>
    <row r="2519" spans="1:27" ht="45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14" t="s">
        <v>8221</v>
      </c>
      <c r="G2519" t="s">
        <v>8229</v>
      </c>
      <c r="H2519" t="s">
        <v>8251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429"/>
        <v>9.8166666666666664</v>
      </c>
      <c r="P2519" s="6">
        <f t="shared" si="430"/>
        <v>53.545454545454547</v>
      </c>
      <c r="Q2519" t="str">
        <f t="shared" si="431"/>
        <v>food</v>
      </c>
      <c r="R2519" t="str">
        <f t="shared" si="432"/>
        <v>restaurants</v>
      </c>
      <c r="S2519" s="28">
        <f t="shared" si="433"/>
        <v>42052.594097222223</v>
      </c>
      <c r="T2519" s="28">
        <f t="shared" si="434"/>
        <v>42082.552430555552</v>
      </c>
      <c r="U2519">
        <f t="shared" si="435"/>
        <v>2015</v>
      </c>
      <c r="V2519" s="15">
        <f t="shared" si="436"/>
        <v>42052</v>
      </c>
      <c r="W2519" s="15">
        <f t="shared" si="437"/>
        <v>42082</v>
      </c>
      <c r="X2519" s="15">
        <v>42052</v>
      </c>
      <c r="Y2519" s="15">
        <v>42082</v>
      </c>
      <c r="Z2519" t="str">
        <f t="shared" si="438"/>
        <v>February</v>
      </c>
      <c r="AA2519" t="str">
        <f t="shared" si="439"/>
        <v>March</v>
      </c>
    </row>
    <row r="2520" spans="1:27" ht="45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14" t="s">
        <v>8221</v>
      </c>
      <c r="G2520" t="s">
        <v>8224</v>
      </c>
      <c r="H2520" t="s">
        <v>8246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429"/>
        <v>0</v>
      </c>
      <c r="P2520" s="6" t="e">
        <f t="shared" si="430"/>
        <v>#DIV/0!</v>
      </c>
      <c r="Q2520" t="str">
        <f t="shared" si="431"/>
        <v>food</v>
      </c>
      <c r="R2520" t="str">
        <f t="shared" si="432"/>
        <v>restaurants</v>
      </c>
      <c r="S2520" s="28">
        <f t="shared" si="433"/>
        <v>41926.472546296296</v>
      </c>
      <c r="T2520" s="28">
        <f t="shared" si="434"/>
        <v>41956.51421296296</v>
      </c>
      <c r="U2520">
        <f t="shared" si="435"/>
        <v>2014</v>
      </c>
      <c r="V2520" s="15">
        <f t="shared" si="436"/>
        <v>41926</v>
      </c>
      <c r="W2520" s="15">
        <f t="shared" si="437"/>
        <v>41956</v>
      </c>
      <c r="X2520" s="15">
        <v>41926</v>
      </c>
      <c r="Y2520" s="15">
        <v>41956</v>
      </c>
      <c r="Z2520" t="str">
        <f t="shared" si="438"/>
        <v>October</v>
      </c>
      <c r="AA2520" t="str">
        <f t="shared" si="439"/>
        <v>November</v>
      </c>
    </row>
    <row r="2521" spans="1:27" ht="30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14" t="s">
        <v>8221</v>
      </c>
      <c r="G2521" t="s">
        <v>8224</v>
      </c>
      <c r="H2521" t="s">
        <v>8246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429"/>
        <v>4.3333333333333335E-2</v>
      </c>
      <c r="P2521" s="6">
        <f t="shared" si="430"/>
        <v>16.25</v>
      </c>
      <c r="Q2521" t="str">
        <f t="shared" si="431"/>
        <v>food</v>
      </c>
      <c r="R2521" t="str">
        <f t="shared" si="432"/>
        <v>restaurants</v>
      </c>
      <c r="S2521" s="28">
        <f t="shared" si="433"/>
        <v>41808.946805555555</v>
      </c>
      <c r="T2521" s="28">
        <f t="shared" si="434"/>
        <v>41838.946805555555</v>
      </c>
      <c r="U2521">
        <f t="shared" si="435"/>
        <v>2014</v>
      </c>
      <c r="V2521" s="15">
        <f t="shared" si="436"/>
        <v>41808</v>
      </c>
      <c r="W2521" s="15">
        <f t="shared" si="437"/>
        <v>41838</v>
      </c>
      <c r="X2521" s="15">
        <v>41808</v>
      </c>
      <c r="Y2521" s="15">
        <v>41838</v>
      </c>
      <c r="Z2521" t="str">
        <f t="shared" si="438"/>
        <v>June</v>
      </c>
      <c r="AA2521" t="str">
        <f t="shared" si="439"/>
        <v>July</v>
      </c>
    </row>
    <row r="2522" spans="1:27" ht="45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14" t="s">
        <v>8221</v>
      </c>
      <c r="G2522" t="s">
        <v>8224</v>
      </c>
      <c r="H2522" t="s">
        <v>8246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429"/>
        <v>0</v>
      </c>
      <c r="P2522" s="6" t="e">
        <f t="shared" si="430"/>
        <v>#DIV/0!</v>
      </c>
      <c r="Q2522" t="str">
        <f t="shared" si="431"/>
        <v>food</v>
      </c>
      <c r="R2522" t="str">
        <f t="shared" si="432"/>
        <v>restaurants</v>
      </c>
      <c r="S2522" s="28">
        <f t="shared" si="433"/>
        <v>42612.392187500001</v>
      </c>
      <c r="T2522" s="28">
        <f t="shared" si="434"/>
        <v>42658.597916666666</v>
      </c>
      <c r="U2522">
        <f t="shared" si="435"/>
        <v>2016</v>
      </c>
      <c r="V2522" s="15">
        <f t="shared" si="436"/>
        <v>42612</v>
      </c>
      <c r="W2522" s="15">
        <f t="shared" si="437"/>
        <v>42658</v>
      </c>
      <c r="X2522" s="15">
        <v>42612</v>
      </c>
      <c r="Y2522" s="15">
        <v>42658</v>
      </c>
      <c r="Z2522" t="str">
        <f t="shared" si="438"/>
        <v>August</v>
      </c>
      <c r="AA2522" t="str">
        <f t="shared" si="439"/>
        <v>October</v>
      </c>
    </row>
    <row r="2523" spans="1:27" ht="45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14" t="s">
        <v>8219</v>
      </c>
      <c r="G2523" t="s">
        <v>8224</v>
      </c>
      <c r="H2523" t="s">
        <v>8246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429"/>
        <v>109.48792</v>
      </c>
      <c r="P2523" s="6">
        <f t="shared" si="430"/>
        <v>103.68174242424243</v>
      </c>
      <c r="Q2523" t="str">
        <f t="shared" si="431"/>
        <v>music</v>
      </c>
      <c r="R2523" t="str">
        <f t="shared" si="432"/>
        <v>classical music</v>
      </c>
      <c r="S2523" s="28">
        <f t="shared" si="433"/>
        <v>42269.75950231481</v>
      </c>
      <c r="T2523" s="28">
        <f t="shared" si="434"/>
        <v>42290.75950231481</v>
      </c>
      <c r="U2523">
        <f t="shared" si="435"/>
        <v>2015</v>
      </c>
      <c r="V2523" s="15">
        <f t="shared" si="436"/>
        <v>42269</v>
      </c>
      <c r="W2523" s="15">
        <f t="shared" si="437"/>
        <v>42290</v>
      </c>
      <c r="X2523" s="15">
        <v>42269</v>
      </c>
      <c r="Y2523" s="15">
        <v>42290</v>
      </c>
      <c r="Z2523" t="str">
        <f t="shared" si="438"/>
        <v>September</v>
      </c>
      <c r="AA2523" t="str">
        <f t="shared" si="439"/>
        <v>October</v>
      </c>
    </row>
    <row r="2524" spans="1:27" ht="45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14" t="s">
        <v>8219</v>
      </c>
      <c r="G2524" t="s">
        <v>8224</v>
      </c>
      <c r="H2524" t="s">
        <v>8246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429"/>
        <v>100</v>
      </c>
      <c r="P2524" s="6">
        <f t="shared" si="430"/>
        <v>185.18518518518519</v>
      </c>
      <c r="Q2524" t="str">
        <f t="shared" si="431"/>
        <v>music</v>
      </c>
      <c r="R2524" t="str">
        <f t="shared" si="432"/>
        <v>classical music</v>
      </c>
      <c r="S2524" s="28">
        <f t="shared" si="433"/>
        <v>42460.365277777775</v>
      </c>
      <c r="T2524" s="28">
        <f t="shared" si="434"/>
        <v>42482.411111111105</v>
      </c>
      <c r="U2524">
        <f t="shared" si="435"/>
        <v>2016</v>
      </c>
      <c r="V2524" s="15">
        <f t="shared" si="436"/>
        <v>42460</v>
      </c>
      <c r="W2524" s="15">
        <f t="shared" si="437"/>
        <v>42482</v>
      </c>
      <c r="X2524" s="15">
        <v>42460</v>
      </c>
      <c r="Y2524" s="15">
        <v>42482</v>
      </c>
      <c r="Z2524" t="str">
        <f t="shared" si="438"/>
        <v>March</v>
      </c>
      <c r="AA2524" t="str">
        <f t="shared" si="439"/>
        <v>April</v>
      </c>
    </row>
    <row r="2525" spans="1:27" ht="45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14" t="s">
        <v>8219</v>
      </c>
      <c r="G2525" t="s">
        <v>8224</v>
      </c>
      <c r="H2525" t="s">
        <v>8246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429"/>
        <v>156.44444444444446</v>
      </c>
      <c r="P2525" s="6">
        <f t="shared" si="430"/>
        <v>54.153846153846153</v>
      </c>
      <c r="Q2525" t="str">
        <f t="shared" si="431"/>
        <v>music</v>
      </c>
      <c r="R2525" t="str">
        <f t="shared" si="432"/>
        <v>classical music</v>
      </c>
      <c r="S2525" s="28">
        <f t="shared" si="433"/>
        <v>41930.767268518517</v>
      </c>
      <c r="T2525" s="28">
        <f t="shared" si="434"/>
        <v>41960.808935185181</v>
      </c>
      <c r="U2525">
        <f t="shared" si="435"/>
        <v>2014</v>
      </c>
      <c r="V2525" s="15">
        <f t="shared" si="436"/>
        <v>41930</v>
      </c>
      <c r="W2525" s="15">
        <f t="shared" si="437"/>
        <v>41960</v>
      </c>
      <c r="X2525" s="15">
        <v>41930</v>
      </c>
      <c r="Y2525" s="15">
        <v>41960</v>
      </c>
      <c r="Z2525" t="str">
        <f t="shared" si="438"/>
        <v>October</v>
      </c>
      <c r="AA2525" t="str">
        <f t="shared" si="439"/>
        <v>November</v>
      </c>
    </row>
    <row r="2526" spans="1:27" ht="30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14" t="s">
        <v>8219</v>
      </c>
      <c r="G2526" t="s">
        <v>8224</v>
      </c>
      <c r="H2526" t="s">
        <v>8246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429"/>
        <v>101.6</v>
      </c>
      <c r="P2526" s="6">
        <f t="shared" si="430"/>
        <v>177.2093023255814</v>
      </c>
      <c r="Q2526" t="str">
        <f t="shared" si="431"/>
        <v>music</v>
      </c>
      <c r="R2526" t="str">
        <f t="shared" si="432"/>
        <v>classical music</v>
      </c>
      <c r="S2526" s="28">
        <f t="shared" si="433"/>
        <v>41961.599039351851</v>
      </c>
      <c r="T2526" s="28">
        <f t="shared" si="434"/>
        <v>41993.979166666664</v>
      </c>
      <c r="U2526">
        <f t="shared" si="435"/>
        <v>2014</v>
      </c>
      <c r="V2526" s="15">
        <f t="shared" si="436"/>
        <v>41961</v>
      </c>
      <c r="W2526" s="15">
        <f t="shared" si="437"/>
        <v>41993</v>
      </c>
      <c r="X2526" s="15">
        <v>41961</v>
      </c>
      <c r="Y2526" s="15">
        <v>41993</v>
      </c>
      <c r="Z2526" t="str">
        <f t="shared" si="438"/>
        <v>November</v>
      </c>
      <c r="AA2526" t="str">
        <f t="shared" si="439"/>
        <v>December</v>
      </c>
    </row>
    <row r="2527" spans="1:27" ht="45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14" t="s">
        <v>8219</v>
      </c>
      <c r="G2527" t="s">
        <v>8224</v>
      </c>
      <c r="H2527" t="s">
        <v>8246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429"/>
        <v>100.325</v>
      </c>
      <c r="P2527" s="6">
        <f t="shared" si="430"/>
        <v>100.325</v>
      </c>
      <c r="Q2527" t="str">
        <f t="shared" si="431"/>
        <v>music</v>
      </c>
      <c r="R2527" t="str">
        <f t="shared" si="432"/>
        <v>classical music</v>
      </c>
      <c r="S2527" s="28">
        <f t="shared" si="433"/>
        <v>41058.636238425919</v>
      </c>
      <c r="T2527" s="28">
        <f t="shared" si="434"/>
        <v>41088.636238425919</v>
      </c>
      <c r="U2527">
        <f t="shared" si="435"/>
        <v>2012</v>
      </c>
      <c r="V2527" s="15">
        <f t="shared" si="436"/>
        <v>41058</v>
      </c>
      <c r="W2527" s="15">
        <f t="shared" si="437"/>
        <v>41088</v>
      </c>
      <c r="X2527" s="15">
        <v>41058</v>
      </c>
      <c r="Y2527" s="15">
        <v>41088</v>
      </c>
      <c r="Z2527" t="str">
        <f t="shared" si="438"/>
        <v>May</v>
      </c>
      <c r="AA2527" t="str">
        <f t="shared" si="439"/>
        <v>June</v>
      </c>
    </row>
    <row r="2528" spans="1:27" ht="45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14" t="s">
        <v>8219</v>
      </c>
      <c r="G2528" t="s">
        <v>8224</v>
      </c>
      <c r="H2528" t="s">
        <v>8246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429"/>
        <v>112.94999999999999</v>
      </c>
      <c r="P2528" s="6">
        <f t="shared" si="430"/>
        <v>136.90909090909091</v>
      </c>
      <c r="Q2528" t="str">
        <f t="shared" si="431"/>
        <v>music</v>
      </c>
      <c r="R2528" t="str">
        <f t="shared" si="432"/>
        <v>classical music</v>
      </c>
      <c r="S2528" s="28">
        <f t="shared" si="433"/>
        <v>41952.882800925923</v>
      </c>
      <c r="T2528" s="28">
        <f t="shared" si="434"/>
        <v>41980.999305555553</v>
      </c>
      <c r="U2528">
        <f t="shared" si="435"/>
        <v>2014</v>
      </c>
      <c r="V2528" s="15">
        <f t="shared" si="436"/>
        <v>41952</v>
      </c>
      <c r="W2528" s="15">
        <f t="shared" si="437"/>
        <v>41980</v>
      </c>
      <c r="X2528" s="15">
        <v>41952</v>
      </c>
      <c r="Y2528" s="15">
        <v>41980</v>
      </c>
      <c r="Z2528" t="str">
        <f t="shared" si="438"/>
        <v>November</v>
      </c>
      <c r="AA2528" t="str">
        <f t="shared" si="439"/>
        <v>December</v>
      </c>
    </row>
    <row r="2529" spans="1:27" ht="45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14" t="s">
        <v>8219</v>
      </c>
      <c r="G2529" t="s">
        <v>8224</v>
      </c>
      <c r="H2529" t="s">
        <v>8246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429"/>
        <v>102.125</v>
      </c>
      <c r="P2529" s="6">
        <f t="shared" si="430"/>
        <v>57.535211267605632</v>
      </c>
      <c r="Q2529" t="str">
        <f t="shared" si="431"/>
        <v>music</v>
      </c>
      <c r="R2529" t="str">
        <f t="shared" si="432"/>
        <v>classical music</v>
      </c>
      <c r="S2529" s="28">
        <f t="shared" si="433"/>
        <v>41546.542719907404</v>
      </c>
      <c r="T2529" s="28">
        <f t="shared" si="434"/>
        <v>41564.957638888889</v>
      </c>
      <c r="U2529">
        <f t="shared" si="435"/>
        <v>2013</v>
      </c>
      <c r="V2529" s="15">
        <f t="shared" si="436"/>
        <v>41546</v>
      </c>
      <c r="W2529" s="15">
        <f t="shared" si="437"/>
        <v>41564</v>
      </c>
      <c r="X2529" s="15">
        <v>41546</v>
      </c>
      <c r="Y2529" s="15">
        <v>41564</v>
      </c>
      <c r="Z2529" t="str">
        <f t="shared" si="438"/>
        <v>September</v>
      </c>
      <c r="AA2529" t="str">
        <f t="shared" si="439"/>
        <v>October</v>
      </c>
    </row>
    <row r="2530" spans="1:27" ht="45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14" t="s">
        <v>8219</v>
      </c>
      <c r="G2530" t="s">
        <v>8225</v>
      </c>
      <c r="H2530" t="s">
        <v>8247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429"/>
        <v>107.24974999999999</v>
      </c>
      <c r="P2530" s="6">
        <f t="shared" si="430"/>
        <v>52.962839506172834</v>
      </c>
      <c r="Q2530" t="str">
        <f t="shared" si="431"/>
        <v>music</v>
      </c>
      <c r="R2530" t="str">
        <f t="shared" si="432"/>
        <v>classical music</v>
      </c>
      <c r="S2530" s="28">
        <f t="shared" si="433"/>
        <v>42217.626192129632</v>
      </c>
      <c r="T2530" s="28">
        <f t="shared" si="434"/>
        <v>42236.249999999993</v>
      </c>
      <c r="U2530">
        <f t="shared" si="435"/>
        <v>2015</v>
      </c>
      <c r="V2530" s="15">
        <f t="shared" si="436"/>
        <v>42217</v>
      </c>
      <c r="W2530" s="15">
        <f t="shared" si="437"/>
        <v>42236</v>
      </c>
      <c r="X2530" s="15">
        <v>42217</v>
      </c>
      <c r="Y2530" s="15">
        <v>42236</v>
      </c>
      <c r="Z2530" t="str">
        <f t="shared" si="438"/>
        <v>August</v>
      </c>
      <c r="AA2530" t="str">
        <f t="shared" si="439"/>
        <v>August</v>
      </c>
    </row>
    <row r="2531" spans="1:27" ht="3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14" t="s">
        <v>8219</v>
      </c>
      <c r="G2531" t="s">
        <v>8224</v>
      </c>
      <c r="H2531" t="s">
        <v>8246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429"/>
        <v>104.28333333333333</v>
      </c>
      <c r="P2531" s="6">
        <f t="shared" si="430"/>
        <v>82.328947368421055</v>
      </c>
      <c r="Q2531" t="str">
        <f t="shared" si="431"/>
        <v>music</v>
      </c>
      <c r="R2531" t="str">
        <f t="shared" si="432"/>
        <v>classical music</v>
      </c>
      <c r="S2531" s="28">
        <f t="shared" si="433"/>
        <v>40947.872395833328</v>
      </c>
      <c r="T2531" s="28">
        <f t="shared" si="434"/>
        <v>40992.830729166664</v>
      </c>
      <c r="U2531">
        <f t="shared" si="435"/>
        <v>2012</v>
      </c>
      <c r="V2531" s="15">
        <f t="shared" si="436"/>
        <v>40947</v>
      </c>
      <c r="W2531" s="15">
        <f t="shared" si="437"/>
        <v>40992</v>
      </c>
      <c r="X2531" s="15">
        <v>40947</v>
      </c>
      <c r="Y2531" s="15">
        <v>40992</v>
      </c>
      <c r="Z2531" t="str">
        <f t="shared" si="438"/>
        <v>February</v>
      </c>
      <c r="AA2531" t="str">
        <f t="shared" si="439"/>
        <v>March</v>
      </c>
    </row>
    <row r="2532" spans="1:27" ht="45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14" t="s">
        <v>8219</v>
      </c>
      <c r="G2532" t="s">
        <v>8224</v>
      </c>
      <c r="H2532" t="s">
        <v>8246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429"/>
        <v>100</v>
      </c>
      <c r="P2532" s="6">
        <f t="shared" si="430"/>
        <v>135.41666666666666</v>
      </c>
      <c r="Q2532" t="str">
        <f t="shared" si="431"/>
        <v>music</v>
      </c>
      <c r="R2532" t="str">
        <f t="shared" si="432"/>
        <v>classical music</v>
      </c>
      <c r="S2532" s="28">
        <f t="shared" si="433"/>
        <v>42081.656307870369</v>
      </c>
      <c r="T2532" s="28">
        <f t="shared" si="434"/>
        <v>42113.993055555555</v>
      </c>
      <c r="U2532">
        <f t="shared" si="435"/>
        <v>2015</v>
      </c>
      <c r="V2532" s="15">
        <f t="shared" si="436"/>
        <v>42081</v>
      </c>
      <c r="W2532" s="15">
        <f t="shared" si="437"/>
        <v>42113</v>
      </c>
      <c r="X2532" s="15">
        <v>42081</v>
      </c>
      <c r="Y2532" s="15">
        <v>42113</v>
      </c>
      <c r="Z2532" t="str">
        <f t="shared" si="438"/>
        <v>March</v>
      </c>
      <c r="AA2532" t="str">
        <f t="shared" si="439"/>
        <v>April</v>
      </c>
    </row>
    <row r="2533" spans="1:27" ht="45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14" t="s">
        <v>8219</v>
      </c>
      <c r="G2533" t="s">
        <v>8224</v>
      </c>
      <c r="H2533" t="s">
        <v>8246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429"/>
        <v>100.4</v>
      </c>
      <c r="P2533" s="6">
        <f t="shared" si="430"/>
        <v>74.06557377049181</v>
      </c>
      <c r="Q2533" t="str">
        <f t="shared" si="431"/>
        <v>music</v>
      </c>
      <c r="R2533" t="str">
        <f t="shared" si="432"/>
        <v>classical music</v>
      </c>
      <c r="S2533" s="28">
        <f t="shared" si="433"/>
        <v>42208.471689814811</v>
      </c>
      <c r="T2533" s="28">
        <f t="shared" si="434"/>
        <v>42230.957638888889</v>
      </c>
      <c r="U2533">
        <f t="shared" si="435"/>
        <v>2015</v>
      </c>
      <c r="V2533" s="15">
        <f t="shared" si="436"/>
        <v>42208</v>
      </c>
      <c r="W2533" s="15">
        <f t="shared" si="437"/>
        <v>42230</v>
      </c>
      <c r="X2533" s="15">
        <v>42208</v>
      </c>
      <c r="Y2533" s="15">
        <v>42230</v>
      </c>
      <c r="Z2533" t="str">
        <f t="shared" si="438"/>
        <v>July</v>
      </c>
      <c r="AA2533" t="str">
        <f t="shared" si="439"/>
        <v>August</v>
      </c>
    </row>
    <row r="2534" spans="1:27" ht="45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14" t="s">
        <v>8219</v>
      </c>
      <c r="G2534" t="s">
        <v>8224</v>
      </c>
      <c r="H2534" t="s">
        <v>8246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429"/>
        <v>126.125</v>
      </c>
      <c r="P2534" s="6">
        <f t="shared" si="430"/>
        <v>84.083333333333329</v>
      </c>
      <c r="Q2534" t="str">
        <f t="shared" si="431"/>
        <v>music</v>
      </c>
      <c r="R2534" t="str">
        <f t="shared" si="432"/>
        <v>classical music</v>
      </c>
      <c r="S2534" s="28">
        <f t="shared" si="433"/>
        <v>41107.640810185185</v>
      </c>
      <c r="T2534" s="28">
        <f t="shared" si="434"/>
        <v>41137.640810185185</v>
      </c>
      <c r="U2534">
        <f t="shared" si="435"/>
        <v>2012</v>
      </c>
      <c r="V2534" s="15">
        <f t="shared" si="436"/>
        <v>41107</v>
      </c>
      <c r="W2534" s="15">
        <f t="shared" si="437"/>
        <v>41137</v>
      </c>
      <c r="X2534" s="15">
        <v>41107</v>
      </c>
      <c r="Y2534" s="15">
        <v>41137</v>
      </c>
      <c r="Z2534" t="str">
        <f t="shared" si="438"/>
        <v>July</v>
      </c>
      <c r="AA2534" t="str">
        <f t="shared" si="439"/>
        <v>August</v>
      </c>
    </row>
    <row r="2535" spans="1:27" ht="45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14" t="s">
        <v>8219</v>
      </c>
      <c r="G2535" t="s">
        <v>8224</v>
      </c>
      <c r="H2535" t="s">
        <v>8246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429"/>
        <v>110.66666666666667</v>
      </c>
      <c r="P2535" s="6">
        <f t="shared" si="430"/>
        <v>61.029411764705884</v>
      </c>
      <c r="Q2535" t="str">
        <f t="shared" si="431"/>
        <v>music</v>
      </c>
      <c r="R2535" t="str">
        <f t="shared" si="432"/>
        <v>classical music</v>
      </c>
      <c r="S2535" s="28">
        <f t="shared" si="433"/>
        <v>41304.542951388888</v>
      </c>
      <c r="T2535" s="28">
        <f t="shared" si="434"/>
        <v>41334.542453703703</v>
      </c>
      <c r="U2535">
        <f t="shared" si="435"/>
        <v>2013</v>
      </c>
      <c r="V2535" s="15">
        <f t="shared" si="436"/>
        <v>41304</v>
      </c>
      <c r="W2535" s="15">
        <f t="shared" si="437"/>
        <v>41334</v>
      </c>
      <c r="X2535" s="15">
        <v>41304</v>
      </c>
      <c r="Y2535" s="15">
        <v>41334</v>
      </c>
      <c r="Z2535" t="str">
        <f t="shared" si="438"/>
        <v>January</v>
      </c>
      <c r="AA2535" t="str">
        <f t="shared" si="439"/>
        <v>March</v>
      </c>
    </row>
    <row r="2536" spans="1:27" ht="60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14" t="s">
        <v>8219</v>
      </c>
      <c r="G2536" t="s">
        <v>8224</v>
      </c>
      <c r="H2536" t="s">
        <v>8246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429"/>
        <v>105</v>
      </c>
      <c r="P2536" s="6">
        <f t="shared" si="430"/>
        <v>150</v>
      </c>
      <c r="Q2536" t="str">
        <f t="shared" si="431"/>
        <v>music</v>
      </c>
      <c r="R2536" t="str">
        <f t="shared" si="432"/>
        <v>classical music</v>
      </c>
      <c r="S2536" s="28">
        <f t="shared" si="433"/>
        <v>40127.492037037031</v>
      </c>
      <c r="T2536" s="28">
        <f t="shared" si="434"/>
        <v>40179.041666666664</v>
      </c>
      <c r="U2536">
        <f t="shared" si="435"/>
        <v>2009</v>
      </c>
      <c r="V2536" s="15">
        <f t="shared" si="436"/>
        <v>40127</v>
      </c>
      <c r="W2536" s="15">
        <f t="shared" si="437"/>
        <v>40179</v>
      </c>
      <c r="X2536" s="15">
        <v>40127</v>
      </c>
      <c r="Y2536" s="15">
        <v>40179</v>
      </c>
      <c r="Z2536" t="str">
        <f t="shared" si="438"/>
        <v>November</v>
      </c>
      <c r="AA2536" t="str">
        <f t="shared" si="439"/>
        <v>January</v>
      </c>
    </row>
    <row r="2537" spans="1:27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14" t="s">
        <v>8219</v>
      </c>
      <c r="G2537" t="s">
        <v>8224</v>
      </c>
      <c r="H2537" t="s">
        <v>8246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429"/>
        <v>103.77499999999999</v>
      </c>
      <c r="P2537" s="6">
        <f t="shared" si="430"/>
        <v>266.08974358974359</v>
      </c>
      <c r="Q2537" t="str">
        <f t="shared" si="431"/>
        <v>music</v>
      </c>
      <c r="R2537" t="str">
        <f t="shared" si="432"/>
        <v>classical music</v>
      </c>
      <c r="S2537" s="28">
        <f t="shared" si="433"/>
        <v>41943.582696759258</v>
      </c>
      <c r="T2537" s="28">
        <f t="shared" si="434"/>
        <v>41974.624363425923</v>
      </c>
      <c r="U2537">
        <f t="shared" si="435"/>
        <v>2014</v>
      </c>
      <c r="V2537" s="15">
        <f t="shared" si="436"/>
        <v>41943</v>
      </c>
      <c r="W2537" s="15">
        <f t="shared" si="437"/>
        <v>41974</v>
      </c>
      <c r="X2537" s="15">
        <v>41943</v>
      </c>
      <c r="Y2537" s="15">
        <v>41974</v>
      </c>
      <c r="Z2537" t="str">
        <f t="shared" si="438"/>
        <v>October</v>
      </c>
      <c r="AA2537" t="str">
        <f t="shared" si="439"/>
        <v>December</v>
      </c>
    </row>
    <row r="2538" spans="1:27" ht="45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14" t="s">
        <v>8219</v>
      </c>
      <c r="G2538" t="s">
        <v>8224</v>
      </c>
      <c r="H2538" t="s">
        <v>8246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429"/>
        <v>115.99999999999999</v>
      </c>
      <c r="P2538" s="6">
        <f t="shared" si="430"/>
        <v>7.25</v>
      </c>
      <c r="Q2538" t="str">
        <f t="shared" si="431"/>
        <v>music</v>
      </c>
      <c r="R2538" t="str">
        <f t="shared" si="432"/>
        <v>classical music</v>
      </c>
      <c r="S2538" s="28">
        <f t="shared" si="433"/>
        <v>41463.89775462963</v>
      </c>
      <c r="T2538" s="28">
        <f t="shared" si="434"/>
        <v>41484.89775462963</v>
      </c>
      <c r="U2538">
        <f t="shared" si="435"/>
        <v>2013</v>
      </c>
      <c r="V2538" s="15">
        <f t="shared" si="436"/>
        <v>41463</v>
      </c>
      <c r="W2538" s="15">
        <f t="shared" si="437"/>
        <v>41484</v>
      </c>
      <c r="X2538" s="15">
        <v>41463</v>
      </c>
      <c r="Y2538" s="15">
        <v>41484</v>
      </c>
      <c r="Z2538" t="str">
        <f t="shared" si="438"/>
        <v>July</v>
      </c>
      <c r="AA2538" t="str">
        <f t="shared" si="439"/>
        <v>July</v>
      </c>
    </row>
    <row r="2539" spans="1:27" ht="45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14" t="s">
        <v>8219</v>
      </c>
      <c r="G2539" t="s">
        <v>8224</v>
      </c>
      <c r="H2539" t="s">
        <v>8246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429"/>
        <v>110.00000000000001</v>
      </c>
      <c r="P2539" s="6">
        <f t="shared" si="430"/>
        <v>100</v>
      </c>
      <c r="Q2539" t="str">
        <f t="shared" si="431"/>
        <v>music</v>
      </c>
      <c r="R2539" t="str">
        <f t="shared" si="432"/>
        <v>classical music</v>
      </c>
      <c r="S2539" s="28">
        <f t="shared" si="433"/>
        <v>40696.440451388888</v>
      </c>
      <c r="T2539" s="28">
        <f t="shared" si="434"/>
        <v>40756.440451388888</v>
      </c>
      <c r="U2539">
        <f t="shared" si="435"/>
        <v>2011</v>
      </c>
      <c r="V2539" s="15">
        <f t="shared" si="436"/>
        <v>40696</v>
      </c>
      <c r="W2539" s="15">
        <f t="shared" si="437"/>
        <v>40756</v>
      </c>
      <c r="X2539" s="15">
        <v>40696</v>
      </c>
      <c r="Y2539" s="15">
        <v>40756</v>
      </c>
      <c r="Z2539" t="str">
        <f t="shared" si="438"/>
        <v>June</v>
      </c>
      <c r="AA2539" t="str">
        <f t="shared" si="439"/>
        <v>August</v>
      </c>
    </row>
    <row r="2540" spans="1:27" ht="30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14" t="s">
        <v>8219</v>
      </c>
      <c r="G2540" t="s">
        <v>8224</v>
      </c>
      <c r="H2540" t="s">
        <v>8246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429"/>
        <v>113.01761111111111</v>
      </c>
      <c r="P2540" s="6">
        <f t="shared" si="430"/>
        <v>109.96308108108107</v>
      </c>
      <c r="Q2540" t="str">
        <f t="shared" si="431"/>
        <v>music</v>
      </c>
      <c r="R2540" t="str">
        <f t="shared" si="432"/>
        <v>classical music</v>
      </c>
      <c r="S2540" s="28">
        <f t="shared" si="433"/>
        <v>41298.301631944443</v>
      </c>
      <c r="T2540" s="28">
        <f t="shared" si="434"/>
        <v>41328.999305555553</v>
      </c>
      <c r="U2540">
        <f t="shared" si="435"/>
        <v>2013</v>
      </c>
      <c r="V2540" s="15">
        <f t="shared" si="436"/>
        <v>41298</v>
      </c>
      <c r="W2540" s="15">
        <f t="shared" si="437"/>
        <v>41328</v>
      </c>
      <c r="X2540" s="15">
        <v>41298</v>
      </c>
      <c r="Y2540" s="15">
        <v>41328</v>
      </c>
      <c r="Z2540" t="str">
        <f t="shared" si="438"/>
        <v>January</v>
      </c>
      <c r="AA2540" t="str">
        <f t="shared" si="439"/>
        <v>February</v>
      </c>
    </row>
    <row r="2541" spans="1:27" ht="45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14" t="s">
        <v>8219</v>
      </c>
      <c r="G2541" t="s">
        <v>8224</v>
      </c>
      <c r="H2541" t="s">
        <v>8246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429"/>
        <v>100.25</v>
      </c>
      <c r="P2541" s="6">
        <f t="shared" si="430"/>
        <v>169.91525423728814</v>
      </c>
      <c r="Q2541" t="str">
        <f t="shared" si="431"/>
        <v>music</v>
      </c>
      <c r="R2541" t="str">
        <f t="shared" si="432"/>
        <v>classical music</v>
      </c>
      <c r="S2541" s="28">
        <f t="shared" si="433"/>
        <v>41977.693888888891</v>
      </c>
      <c r="T2541" s="28">
        <f t="shared" si="434"/>
        <v>42037.693888888891</v>
      </c>
      <c r="U2541">
        <f t="shared" si="435"/>
        <v>2014</v>
      </c>
      <c r="V2541" s="15">
        <f t="shared" si="436"/>
        <v>41977</v>
      </c>
      <c r="W2541" s="15">
        <f t="shared" si="437"/>
        <v>42037</v>
      </c>
      <c r="X2541" s="15">
        <v>41977</v>
      </c>
      <c r="Y2541" s="15">
        <v>42037</v>
      </c>
      <c r="Z2541" t="str">
        <f t="shared" si="438"/>
        <v>December</v>
      </c>
      <c r="AA2541" t="str">
        <f t="shared" si="439"/>
        <v>February</v>
      </c>
    </row>
    <row r="2542" spans="1:27" ht="45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14" t="s">
        <v>8219</v>
      </c>
      <c r="G2542" t="s">
        <v>8224</v>
      </c>
      <c r="H2542" t="s">
        <v>8246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429"/>
        <v>103.4</v>
      </c>
      <c r="P2542" s="6">
        <f t="shared" si="430"/>
        <v>95.740740740740748</v>
      </c>
      <c r="Q2542" t="str">
        <f t="shared" si="431"/>
        <v>music</v>
      </c>
      <c r="R2542" t="str">
        <f t="shared" si="432"/>
        <v>classical music</v>
      </c>
      <c r="S2542" s="28">
        <f t="shared" si="433"/>
        <v>40785.466678240737</v>
      </c>
      <c r="T2542" s="28">
        <f t="shared" si="434"/>
        <v>40845.466678240737</v>
      </c>
      <c r="U2542">
        <f t="shared" si="435"/>
        <v>2011</v>
      </c>
      <c r="V2542" s="15">
        <f t="shared" si="436"/>
        <v>40785</v>
      </c>
      <c r="W2542" s="15">
        <f t="shared" si="437"/>
        <v>40845</v>
      </c>
      <c r="X2542" s="15">
        <v>40785</v>
      </c>
      <c r="Y2542" s="15">
        <v>40845</v>
      </c>
      <c r="Z2542" t="str">
        <f t="shared" si="438"/>
        <v>August</v>
      </c>
      <c r="AA2542" t="str">
        <f t="shared" si="439"/>
        <v>October</v>
      </c>
    </row>
    <row r="2543" spans="1:27" ht="45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14" t="s">
        <v>8219</v>
      </c>
      <c r="G2543" t="s">
        <v>8225</v>
      </c>
      <c r="H2543" t="s">
        <v>8247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429"/>
        <v>107.02857142857142</v>
      </c>
      <c r="P2543" s="6">
        <f t="shared" si="430"/>
        <v>59.460317460317462</v>
      </c>
      <c r="Q2543" t="str">
        <f t="shared" si="431"/>
        <v>music</v>
      </c>
      <c r="R2543" t="str">
        <f t="shared" si="432"/>
        <v>classical music</v>
      </c>
      <c r="S2543" s="28">
        <f t="shared" si="433"/>
        <v>41483.240949074076</v>
      </c>
      <c r="T2543" s="28">
        <f t="shared" si="434"/>
        <v>41543.240949074076</v>
      </c>
      <c r="U2543">
        <f t="shared" si="435"/>
        <v>2013</v>
      </c>
      <c r="V2543" s="15">
        <f t="shared" si="436"/>
        <v>41483</v>
      </c>
      <c r="W2543" s="15">
        <f t="shared" si="437"/>
        <v>41543</v>
      </c>
      <c r="X2543" s="15">
        <v>41483</v>
      </c>
      <c r="Y2543" s="15">
        <v>41543</v>
      </c>
      <c r="Z2543" t="str">
        <f t="shared" si="438"/>
        <v>July</v>
      </c>
      <c r="AA2543" t="str">
        <f t="shared" si="439"/>
        <v>September</v>
      </c>
    </row>
    <row r="2544" spans="1:27" ht="45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14" t="s">
        <v>8219</v>
      </c>
      <c r="G2544" t="s">
        <v>8224</v>
      </c>
      <c r="H2544" t="s">
        <v>8246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429"/>
        <v>103.57142857142858</v>
      </c>
      <c r="P2544" s="6">
        <f t="shared" si="430"/>
        <v>55.769230769230766</v>
      </c>
      <c r="Q2544" t="str">
        <f t="shared" si="431"/>
        <v>music</v>
      </c>
      <c r="R2544" t="str">
        <f t="shared" si="432"/>
        <v>classical music</v>
      </c>
      <c r="S2544" s="28">
        <f t="shared" si="433"/>
        <v>41509.218252314815</v>
      </c>
      <c r="T2544" s="28">
        <f t="shared" si="434"/>
        <v>41547.957638888889</v>
      </c>
      <c r="U2544">
        <f t="shared" si="435"/>
        <v>2013</v>
      </c>
      <c r="V2544" s="15">
        <f t="shared" si="436"/>
        <v>41509</v>
      </c>
      <c r="W2544" s="15">
        <f t="shared" si="437"/>
        <v>41547</v>
      </c>
      <c r="X2544" s="15">
        <v>41509</v>
      </c>
      <c r="Y2544" s="15">
        <v>41547</v>
      </c>
      <c r="Z2544" t="str">
        <f t="shared" si="438"/>
        <v>August</v>
      </c>
      <c r="AA2544" t="str">
        <f t="shared" si="439"/>
        <v>September</v>
      </c>
    </row>
    <row r="2545" spans="1:27" ht="45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14" t="s">
        <v>8219</v>
      </c>
      <c r="G2545" t="s">
        <v>8224</v>
      </c>
      <c r="H2545" t="s">
        <v>8246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429"/>
        <v>156.4</v>
      </c>
      <c r="P2545" s="6">
        <f t="shared" si="430"/>
        <v>30.076923076923077</v>
      </c>
      <c r="Q2545" t="str">
        <f t="shared" si="431"/>
        <v>music</v>
      </c>
      <c r="R2545" t="str">
        <f t="shared" si="432"/>
        <v>classical music</v>
      </c>
      <c r="S2545" s="28">
        <f t="shared" si="433"/>
        <v>40513.899282407401</v>
      </c>
      <c r="T2545" s="28">
        <f t="shared" si="434"/>
        <v>40544.916666666664</v>
      </c>
      <c r="U2545">
        <f t="shared" si="435"/>
        <v>2010</v>
      </c>
      <c r="V2545" s="15">
        <f t="shared" si="436"/>
        <v>40513</v>
      </c>
      <c r="W2545" s="15">
        <f t="shared" si="437"/>
        <v>40544</v>
      </c>
      <c r="X2545" s="15">
        <v>40513</v>
      </c>
      <c r="Y2545" s="15">
        <v>40544</v>
      </c>
      <c r="Z2545" t="str">
        <f t="shared" si="438"/>
        <v>December</v>
      </c>
      <c r="AA2545" t="str">
        <f t="shared" si="439"/>
        <v>January</v>
      </c>
    </row>
    <row r="2546" spans="1:27" ht="45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14" t="s">
        <v>8219</v>
      </c>
      <c r="G2546" t="s">
        <v>8224</v>
      </c>
      <c r="H2546" t="s">
        <v>8246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429"/>
        <v>100.82</v>
      </c>
      <c r="P2546" s="6">
        <f t="shared" si="430"/>
        <v>88.438596491228068</v>
      </c>
      <c r="Q2546" t="str">
        <f t="shared" si="431"/>
        <v>music</v>
      </c>
      <c r="R2546" t="str">
        <f t="shared" si="432"/>
        <v>classical music</v>
      </c>
      <c r="S2546" s="28">
        <f t="shared" si="433"/>
        <v>41068.3121412037</v>
      </c>
      <c r="T2546" s="28">
        <f t="shared" si="434"/>
        <v>41098.3121412037</v>
      </c>
      <c r="U2546">
        <f t="shared" si="435"/>
        <v>2012</v>
      </c>
      <c r="V2546" s="15">
        <f t="shared" si="436"/>
        <v>41068</v>
      </c>
      <c r="W2546" s="15">
        <f t="shared" si="437"/>
        <v>41098</v>
      </c>
      <c r="X2546" s="15">
        <v>41068</v>
      </c>
      <c r="Y2546" s="15">
        <v>41098</v>
      </c>
      <c r="Z2546" t="str">
        <f t="shared" si="438"/>
        <v>June</v>
      </c>
      <c r="AA2546" t="str">
        <f t="shared" si="439"/>
        <v>July</v>
      </c>
    </row>
    <row r="2547" spans="1:27" ht="45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14" t="s">
        <v>8219</v>
      </c>
      <c r="G2547" t="s">
        <v>8224</v>
      </c>
      <c r="H2547" t="s">
        <v>8246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429"/>
        <v>195.3</v>
      </c>
      <c r="P2547" s="6">
        <f t="shared" si="430"/>
        <v>64.032786885245898</v>
      </c>
      <c r="Q2547" t="str">
        <f t="shared" si="431"/>
        <v>music</v>
      </c>
      <c r="R2547" t="str">
        <f t="shared" si="432"/>
        <v>classical music</v>
      </c>
      <c r="S2547" s="28">
        <f t="shared" si="433"/>
        <v>42026.929837962962</v>
      </c>
      <c r="T2547" s="28">
        <f t="shared" si="434"/>
        <v>42061.812499999993</v>
      </c>
      <c r="U2547">
        <f t="shared" si="435"/>
        <v>2015</v>
      </c>
      <c r="V2547" s="15">
        <f t="shared" si="436"/>
        <v>42026</v>
      </c>
      <c r="W2547" s="15">
        <f t="shared" si="437"/>
        <v>42061</v>
      </c>
      <c r="X2547" s="15">
        <v>42026</v>
      </c>
      <c r="Y2547" s="15">
        <v>42061</v>
      </c>
      <c r="Z2547" t="str">
        <f t="shared" si="438"/>
        <v>January</v>
      </c>
      <c r="AA2547" t="str">
        <f t="shared" si="439"/>
        <v>February</v>
      </c>
    </row>
    <row r="2548" spans="1:27" ht="45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14" t="s">
        <v>8219</v>
      </c>
      <c r="G2548" t="s">
        <v>8224</v>
      </c>
      <c r="H2548" t="s">
        <v>8246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429"/>
        <v>111.71428571428572</v>
      </c>
      <c r="P2548" s="6">
        <f t="shared" si="430"/>
        <v>60.153846153846153</v>
      </c>
      <c r="Q2548" t="str">
        <f t="shared" si="431"/>
        <v>music</v>
      </c>
      <c r="R2548" t="str">
        <f t="shared" si="432"/>
        <v>classical music</v>
      </c>
      <c r="S2548" s="28">
        <f t="shared" si="433"/>
        <v>41524.650219907409</v>
      </c>
      <c r="T2548" s="28">
        <f t="shared" si="434"/>
        <v>41552</v>
      </c>
      <c r="U2548">
        <f t="shared" si="435"/>
        <v>2013</v>
      </c>
      <c r="V2548" s="15">
        <f t="shared" si="436"/>
        <v>41524</v>
      </c>
      <c r="W2548" s="15">
        <f t="shared" si="437"/>
        <v>41552</v>
      </c>
      <c r="X2548" s="15">
        <v>41524</v>
      </c>
      <c r="Y2548" s="15">
        <v>41552</v>
      </c>
      <c r="Z2548" t="str">
        <f t="shared" si="438"/>
        <v>September</v>
      </c>
      <c r="AA2548" t="str">
        <f t="shared" si="439"/>
        <v>October</v>
      </c>
    </row>
    <row r="2549" spans="1:27" ht="45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14" t="s">
        <v>8219</v>
      </c>
      <c r="G2549" t="s">
        <v>8224</v>
      </c>
      <c r="H2549" t="s">
        <v>8246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429"/>
        <v>119.85454545454546</v>
      </c>
      <c r="P2549" s="6">
        <f t="shared" si="430"/>
        <v>49.194029850746269</v>
      </c>
      <c r="Q2549" t="str">
        <f t="shared" si="431"/>
        <v>music</v>
      </c>
      <c r="R2549" t="str">
        <f t="shared" si="432"/>
        <v>classical music</v>
      </c>
      <c r="S2549" s="28">
        <f t="shared" si="433"/>
        <v>40973.564849537033</v>
      </c>
      <c r="T2549" s="28">
        <f t="shared" si="434"/>
        <v>41003.523182870369</v>
      </c>
      <c r="U2549">
        <f t="shared" si="435"/>
        <v>2012</v>
      </c>
      <c r="V2549" s="15">
        <f t="shared" si="436"/>
        <v>40973</v>
      </c>
      <c r="W2549" s="15">
        <f t="shared" si="437"/>
        <v>41003</v>
      </c>
      <c r="X2549" s="15">
        <v>40973</v>
      </c>
      <c r="Y2549" s="15">
        <v>41003</v>
      </c>
      <c r="Z2549" t="str">
        <f t="shared" si="438"/>
        <v>March</v>
      </c>
      <c r="AA2549" t="str">
        <f t="shared" si="439"/>
        <v>April</v>
      </c>
    </row>
    <row r="2550" spans="1:27" ht="45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14" t="s">
        <v>8219</v>
      </c>
      <c r="G2550" t="s">
        <v>8230</v>
      </c>
      <c r="H2550" t="s">
        <v>8249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429"/>
        <v>101.85</v>
      </c>
      <c r="P2550" s="6">
        <f t="shared" si="430"/>
        <v>165.16216216216216</v>
      </c>
      <c r="Q2550" t="str">
        <f t="shared" si="431"/>
        <v>music</v>
      </c>
      <c r="R2550" t="str">
        <f t="shared" si="432"/>
        <v>classical music</v>
      </c>
      <c r="S2550" s="28">
        <f t="shared" si="433"/>
        <v>42618.417094907403</v>
      </c>
      <c r="T2550" s="28">
        <f t="shared" si="434"/>
        <v>42642.977083333331</v>
      </c>
      <c r="U2550">
        <f t="shared" si="435"/>
        <v>2016</v>
      </c>
      <c r="V2550" s="15">
        <f t="shared" si="436"/>
        <v>42618</v>
      </c>
      <c r="W2550" s="15">
        <f t="shared" si="437"/>
        <v>42642</v>
      </c>
      <c r="X2550" s="15">
        <v>42618</v>
      </c>
      <c r="Y2550" s="15">
        <v>42642</v>
      </c>
      <c r="Z2550" t="str">
        <f t="shared" si="438"/>
        <v>September</v>
      </c>
      <c r="AA2550" t="str">
        <f t="shared" si="439"/>
        <v>September</v>
      </c>
    </row>
    <row r="2551" spans="1:27" ht="45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14" t="s">
        <v>8219</v>
      </c>
      <c r="G2551" t="s">
        <v>8225</v>
      </c>
      <c r="H2551" t="s">
        <v>8247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429"/>
        <v>102.80254777070064</v>
      </c>
      <c r="P2551" s="6">
        <f t="shared" si="430"/>
        <v>43.621621621621621</v>
      </c>
      <c r="Q2551" t="str">
        <f t="shared" si="431"/>
        <v>music</v>
      </c>
      <c r="R2551" t="str">
        <f t="shared" si="432"/>
        <v>classical music</v>
      </c>
      <c r="S2551" s="28">
        <f t="shared" si="433"/>
        <v>41390.549421296295</v>
      </c>
      <c r="T2551" s="28">
        <f t="shared" si="434"/>
        <v>41425.5</v>
      </c>
      <c r="U2551">
        <f t="shared" si="435"/>
        <v>2013</v>
      </c>
      <c r="V2551" s="15">
        <f t="shared" si="436"/>
        <v>41390</v>
      </c>
      <c r="W2551" s="15">
        <f t="shared" si="437"/>
        <v>41425</v>
      </c>
      <c r="X2551" s="15">
        <v>41390</v>
      </c>
      <c r="Y2551" s="15">
        <v>41425</v>
      </c>
      <c r="Z2551" t="str">
        <f t="shared" si="438"/>
        <v>April</v>
      </c>
      <c r="AA2551" t="str">
        <f t="shared" si="439"/>
        <v>May</v>
      </c>
    </row>
    <row r="2552" spans="1:27" ht="45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14" t="s">
        <v>8219</v>
      </c>
      <c r="G2552" t="s">
        <v>8224</v>
      </c>
      <c r="H2552" t="s">
        <v>8246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429"/>
        <v>100.84615384615385</v>
      </c>
      <c r="P2552" s="6">
        <f t="shared" si="430"/>
        <v>43.7</v>
      </c>
      <c r="Q2552" t="str">
        <f t="shared" si="431"/>
        <v>music</v>
      </c>
      <c r="R2552" t="str">
        <f t="shared" si="432"/>
        <v>classical music</v>
      </c>
      <c r="S2552" s="28">
        <f t="shared" si="433"/>
        <v>42228.425995370366</v>
      </c>
      <c r="T2552" s="28">
        <f t="shared" si="434"/>
        <v>42284.957638888889</v>
      </c>
      <c r="U2552">
        <f t="shared" si="435"/>
        <v>2015</v>
      </c>
      <c r="V2552" s="15">
        <f t="shared" si="436"/>
        <v>42228</v>
      </c>
      <c r="W2552" s="15">
        <f t="shared" si="437"/>
        <v>42284</v>
      </c>
      <c r="X2552" s="15">
        <v>42228</v>
      </c>
      <c r="Y2552" s="15">
        <v>42284</v>
      </c>
      <c r="Z2552" t="str">
        <f t="shared" si="438"/>
        <v>August</v>
      </c>
      <c r="AA2552" t="str">
        <f t="shared" si="439"/>
        <v>October</v>
      </c>
    </row>
    <row r="2553" spans="1:27" ht="45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14" t="s">
        <v>8219</v>
      </c>
      <c r="G2553" t="s">
        <v>8224</v>
      </c>
      <c r="H2553" t="s">
        <v>8246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429"/>
        <v>102.73469387755102</v>
      </c>
      <c r="P2553" s="6">
        <f t="shared" si="430"/>
        <v>67.419642857142861</v>
      </c>
      <c r="Q2553" t="str">
        <f t="shared" si="431"/>
        <v>music</v>
      </c>
      <c r="R2553" t="str">
        <f t="shared" si="432"/>
        <v>classical music</v>
      </c>
      <c r="S2553" s="28">
        <f t="shared" si="433"/>
        <v>40961.043807870366</v>
      </c>
      <c r="T2553" s="28">
        <f t="shared" si="434"/>
        <v>40989.658333333333</v>
      </c>
      <c r="U2553">
        <f t="shared" si="435"/>
        <v>2012</v>
      </c>
      <c r="V2553" s="15">
        <f t="shared" si="436"/>
        <v>40961</v>
      </c>
      <c r="W2553" s="15">
        <f t="shared" si="437"/>
        <v>40989</v>
      </c>
      <c r="X2553" s="15">
        <v>40961</v>
      </c>
      <c r="Y2553" s="15">
        <v>40989</v>
      </c>
      <c r="Z2553" t="str">
        <f t="shared" si="438"/>
        <v>February</v>
      </c>
      <c r="AA2553" t="str">
        <f t="shared" si="439"/>
        <v>March</v>
      </c>
    </row>
    <row r="2554" spans="1:27" ht="45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14" t="s">
        <v>8219</v>
      </c>
      <c r="G2554" t="s">
        <v>8224</v>
      </c>
      <c r="H2554" t="s">
        <v>8246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429"/>
        <v>106.5</v>
      </c>
      <c r="P2554" s="6">
        <f t="shared" si="430"/>
        <v>177.5</v>
      </c>
      <c r="Q2554" t="str">
        <f t="shared" si="431"/>
        <v>music</v>
      </c>
      <c r="R2554" t="str">
        <f t="shared" si="432"/>
        <v>classical music</v>
      </c>
      <c r="S2554" s="28">
        <f t="shared" si="433"/>
        <v>42769.601631944439</v>
      </c>
      <c r="T2554" s="28">
        <f t="shared" si="434"/>
        <v>42799.601631944439</v>
      </c>
      <c r="U2554">
        <f t="shared" si="435"/>
        <v>2017</v>
      </c>
      <c r="V2554" s="15">
        <f t="shared" si="436"/>
        <v>42769</v>
      </c>
      <c r="W2554" s="15">
        <f t="shared" si="437"/>
        <v>42799</v>
      </c>
      <c r="X2554" s="15">
        <v>42769</v>
      </c>
      <c r="Y2554" s="15">
        <v>42799</v>
      </c>
      <c r="Z2554" t="str">
        <f t="shared" si="438"/>
        <v>February</v>
      </c>
      <c r="AA2554" t="str">
        <f t="shared" si="439"/>
        <v>March</v>
      </c>
    </row>
    <row r="2555" spans="1:27" ht="45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14" t="s">
        <v>8219</v>
      </c>
      <c r="G2555" t="s">
        <v>8224</v>
      </c>
      <c r="H2555" t="s">
        <v>8246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429"/>
        <v>155.53333333333333</v>
      </c>
      <c r="P2555" s="6">
        <f t="shared" si="430"/>
        <v>38.883333333333333</v>
      </c>
      <c r="Q2555" t="str">
        <f t="shared" si="431"/>
        <v>music</v>
      </c>
      <c r="R2555" t="str">
        <f t="shared" si="432"/>
        <v>classical music</v>
      </c>
      <c r="S2555" s="28">
        <f t="shared" si="433"/>
        <v>41112.990821759253</v>
      </c>
      <c r="T2555" s="28">
        <f t="shared" si="434"/>
        <v>41172.990821759253</v>
      </c>
      <c r="U2555">
        <f t="shared" si="435"/>
        <v>2012</v>
      </c>
      <c r="V2555" s="15">
        <f t="shared" si="436"/>
        <v>41112</v>
      </c>
      <c r="W2555" s="15">
        <f t="shared" si="437"/>
        <v>41172</v>
      </c>
      <c r="X2555" s="15">
        <v>41112</v>
      </c>
      <c r="Y2555" s="15">
        <v>41172</v>
      </c>
      <c r="Z2555" t="str">
        <f t="shared" si="438"/>
        <v>July</v>
      </c>
      <c r="AA2555" t="str">
        <f t="shared" si="439"/>
        <v>September</v>
      </c>
    </row>
    <row r="2556" spans="1:27" ht="45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14" t="s">
        <v>8219</v>
      </c>
      <c r="G2556" t="s">
        <v>8224</v>
      </c>
      <c r="H2556" t="s">
        <v>8246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429"/>
        <v>122.8</v>
      </c>
      <c r="P2556" s="6">
        <f t="shared" si="430"/>
        <v>54.985074626865675</v>
      </c>
      <c r="Q2556" t="str">
        <f t="shared" si="431"/>
        <v>music</v>
      </c>
      <c r="R2556" t="str">
        <f t="shared" si="432"/>
        <v>classical music</v>
      </c>
      <c r="S2556" s="28">
        <f t="shared" si="433"/>
        <v>42124.869942129626</v>
      </c>
      <c r="T2556" s="28">
        <f t="shared" si="434"/>
        <v>42155.957638888889</v>
      </c>
      <c r="U2556">
        <f t="shared" si="435"/>
        <v>2015</v>
      </c>
      <c r="V2556" s="15">
        <f t="shared" si="436"/>
        <v>42124</v>
      </c>
      <c r="W2556" s="15">
        <f t="shared" si="437"/>
        <v>42155</v>
      </c>
      <c r="X2556" s="15">
        <v>42124</v>
      </c>
      <c r="Y2556" s="15">
        <v>42155</v>
      </c>
      <c r="Z2556" t="str">
        <f t="shared" si="438"/>
        <v>April</v>
      </c>
      <c r="AA2556" t="str">
        <f t="shared" si="439"/>
        <v>May</v>
      </c>
    </row>
    <row r="2557" spans="1:27" ht="45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14" t="s">
        <v>8219</v>
      </c>
      <c r="G2557" t="s">
        <v>8224</v>
      </c>
      <c r="H2557" t="s">
        <v>8246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429"/>
        <v>107.35</v>
      </c>
      <c r="P2557" s="6">
        <f t="shared" si="430"/>
        <v>61.342857142857142</v>
      </c>
      <c r="Q2557" t="str">
        <f t="shared" si="431"/>
        <v>music</v>
      </c>
      <c r="R2557" t="str">
        <f t="shared" si="432"/>
        <v>classical music</v>
      </c>
      <c r="S2557" s="28">
        <f t="shared" si="433"/>
        <v>41026.44667824074</v>
      </c>
      <c r="T2557" s="28">
        <f t="shared" si="434"/>
        <v>41057.44667824074</v>
      </c>
      <c r="U2557">
        <f t="shared" si="435"/>
        <v>2012</v>
      </c>
      <c r="V2557" s="15">
        <f t="shared" si="436"/>
        <v>41026</v>
      </c>
      <c r="W2557" s="15">
        <f t="shared" si="437"/>
        <v>41057</v>
      </c>
      <c r="X2557" s="15">
        <v>41026</v>
      </c>
      <c r="Y2557" s="15">
        <v>41057</v>
      </c>
      <c r="Z2557" t="str">
        <f t="shared" si="438"/>
        <v>April</v>
      </c>
      <c r="AA2557" t="str">
        <f t="shared" si="439"/>
        <v>May</v>
      </c>
    </row>
    <row r="2558" spans="1:27" ht="45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14" t="s">
        <v>8219</v>
      </c>
      <c r="G2558" t="s">
        <v>8224</v>
      </c>
      <c r="H2558" t="s">
        <v>8246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429"/>
        <v>105.50335570469798</v>
      </c>
      <c r="P2558" s="6">
        <f t="shared" si="430"/>
        <v>23.117647058823529</v>
      </c>
      <c r="Q2558" t="str">
        <f t="shared" si="431"/>
        <v>music</v>
      </c>
      <c r="R2558" t="str">
        <f t="shared" si="432"/>
        <v>classical music</v>
      </c>
      <c r="S2558" s="28">
        <f t="shared" si="433"/>
        <v>41222.783067129625</v>
      </c>
      <c r="T2558" s="28">
        <f t="shared" si="434"/>
        <v>41267.783067129625</v>
      </c>
      <c r="U2558">
        <f t="shared" si="435"/>
        <v>2012</v>
      </c>
      <c r="V2558" s="15">
        <f t="shared" si="436"/>
        <v>41222</v>
      </c>
      <c r="W2558" s="15">
        <f t="shared" si="437"/>
        <v>41267</v>
      </c>
      <c r="X2558" s="15">
        <v>41222</v>
      </c>
      <c r="Y2558" s="15">
        <v>41267</v>
      </c>
      <c r="Z2558" t="str">
        <f t="shared" si="438"/>
        <v>November</v>
      </c>
      <c r="AA2558" t="str">
        <f t="shared" si="439"/>
        <v>December</v>
      </c>
    </row>
    <row r="2559" spans="1:27" ht="30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14" t="s">
        <v>8219</v>
      </c>
      <c r="G2559" t="s">
        <v>8225</v>
      </c>
      <c r="H2559" t="s">
        <v>8247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429"/>
        <v>118.44444444444444</v>
      </c>
      <c r="P2559" s="6">
        <f t="shared" si="430"/>
        <v>29.611111111111111</v>
      </c>
      <c r="Q2559" t="str">
        <f t="shared" si="431"/>
        <v>music</v>
      </c>
      <c r="R2559" t="str">
        <f t="shared" si="432"/>
        <v>classical music</v>
      </c>
      <c r="S2559" s="28">
        <f t="shared" si="433"/>
        <v>41744.536874999998</v>
      </c>
      <c r="T2559" s="28">
        <f t="shared" si="434"/>
        <v>41774.536874999998</v>
      </c>
      <c r="U2559">
        <f t="shared" si="435"/>
        <v>2014</v>
      </c>
      <c r="V2559" s="15">
        <f t="shared" si="436"/>
        <v>41744</v>
      </c>
      <c r="W2559" s="15">
        <f t="shared" si="437"/>
        <v>41774</v>
      </c>
      <c r="X2559" s="15">
        <v>41744</v>
      </c>
      <c r="Y2559" s="15">
        <v>41774</v>
      </c>
      <c r="Z2559" t="str">
        <f t="shared" si="438"/>
        <v>April</v>
      </c>
      <c r="AA2559" t="str">
        <f t="shared" si="439"/>
        <v>May</v>
      </c>
    </row>
    <row r="2560" spans="1:27" ht="3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14" t="s">
        <v>8219</v>
      </c>
      <c r="G2560" t="s">
        <v>8226</v>
      </c>
      <c r="H2560" t="s">
        <v>8248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429"/>
        <v>108.88</v>
      </c>
      <c r="P2560" s="6">
        <f t="shared" si="430"/>
        <v>75.611111111111114</v>
      </c>
      <c r="Q2560" t="str">
        <f t="shared" si="431"/>
        <v>music</v>
      </c>
      <c r="R2560" t="str">
        <f t="shared" si="432"/>
        <v>classical music</v>
      </c>
      <c r="S2560" s="28">
        <f t="shared" si="433"/>
        <v>42093.651689814811</v>
      </c>
      <c r="T2560" s="28">
        <f t="shared" si="434"/>
        <v>42125.374305555553</v>
      </c>
      <c r="U2560">
        <f t="shared" si="435"/>
        <v>2015</v>
      </c>
      <c r="V2560" s="15">
        <f t="shared" si="436"/>
        <v>42093</v>
      </c>
      <c r="W2560" s="15">
        <f t="shared" si="437"/>
        <v>42125</v>
      </c>
      <c r="X2560" s="15">
        <v>42093</v>
      </c>
      <c r="Y2560" s="15">
        <v>42125</v>
      </c>
      <c r="Z2560" t="str">
        <f t="shared" si="438"/>
        <v>March</v>
      </c>
      <c r="AA2560" t="str">
        <f t="shared" si="439"/>
        <v>May</v>
      </c>
    </row>
    <row r="2561" spans="1:27" ht="45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14" t="s">
        <v>8219</v>
      </c>
      <c r="G2561" t="s">
        <v>8224</v>
      </c>
      <c r="H2561" t="s">
        <v>8246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429"/>
        <v>111.25</v>
      </c>
      <c r="P2561" s="6">
        <f t="shared" si="430"/>
        <v>35.6</v>
      </c>
      <c r="Q2561" t="str">
        <f t="shared" si="431"/>
        <v>music</v>
      </c>
      <c r="R2561" t="str">
        <f t="shared" si="432"/>
        <v>classical music</v>
      </c>
      <c r="S2561" s="28">
        <f t="shared" si="433"/>
        <v>40829.665324074071</v>
      </c>
      <c r="T2561" s="28">
        <f t="shared" si="434"/>
        <v>40862.609027777777</v>
      </c>
      <c r="U2561">
        <f t="shared" si="435"/>
        <v>2011</v>
      </c>
      <c r="V2561" s="15">
        <f t="shared" si="436"/>
        <v>40829</v>
      </c>
      <c r="W2561" s="15">
        <f t="shared" si="437"/>
        <v>40862</v>
      </c>
      <c r="X2561" s="15">
        <v>40829</v>
      </c>
      <c r="Y2561" s="15">
        <v>40862</v>
      </c>
      <c r="Z2561" t="str">
        <f t="shared" si="438"/>
        <v>October</v>
      </c>
      <c r="AA2561" t="str">
        <f t="shared" si="439"/>
        <v>November</v>
      </c>
    </row>
    <row r="2562" spans="1:27" ht="45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14" t="s">
        <v>8219</v>
      </c>
      <c r="G2562" t="s">
        <v>8225</v>
      </c>
      <c r="H2562" t="s">
        <v>8247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ref="O2562:O2625" si="440">SUM(E2562/D2562)*100</f>
        <v>100.1</v>
      </c>
      <c r="P2562" s="6">
        <f t="shared" ref="P2562:P2625" si="441">SUM(E2562/L2562)</f>
        <v>143</v>
      </c>
      <c r="Q2562" t="str">
        <f t="shared" si="431"/>
        <v>music</v>
      </c>
      <c r="R2562" t="str">
        <f t="shared" si="432"/>
        <v>classical music</v>
      </c>
      <c r="S2562" s="28">
        <f t="shared" si="433"/>
        <v>42039.742754629631</v>
      </c>
      <c r="T2562" s="28">
        <f t="shared" si="434"/>
        <v>42069.742754629631</v>
      </c>
      <c r="U2562">
        <f t="shared" si="435"/>
        <v>2015</v>
      </c>
      <c r="V2562" s="15">
        <f t="shared" si="436"/>
        <v>42039</v>
      </c>
      <c r="W2562" s="15">
        <f t="shared" si="437"/>
        <v>42069</v>
      </c>
      <c r="X2562" s="15">
        <v>42039</v>
      </c>
      <c r="Y2562" s="15">
        <v>42069</v>
      </c>
      <c r="Z2562" t="str">
        <f t="shared" si="438"/>
        <v>February</v>
      </c>
      <c r="AA2562" t="str">
        <f t="shared" si="439"/>
        <v>March</v>
      </c>
    </row>
    <row r="2563" spans="1:27" ht="45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14" t="s">
        <v>8220</v>
      </c>
      <c r="G2563" t="s">
        <v>8229</v>
      </c>
      <c r="H2563" t="s">
        <v>8251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si="440"/>
        <v>0</v>
      </c>
      <c r="P2563" s="6" t="e">
        <f t="shared" si="441"/>
        <v>#DIV/0!</v>
      </c>
      <c r="Q2563" t="str">
        <f t="shared" ref="Q2563:Q2626" si="442">LEFT(N2563,FIND("/", N2563) - 1)</f>
        <v>food</v>
      </c>
      <c r="R2563" t="str">
        <f t="shared" ref="R2563:R2626" si="443">RIGHT(N2563,LEN(N2563) - FIND("/",N2563))</f>
        <v>food trucks</v>
      </c>
      <c r="S2563" s="28">
        <f t="shared" ref="S2563:S2626" si="444">(J2563/86400)+25569+(-5/24)</f>
        <v>42260.320474537039</v>
      </c>
      <c r="T2563" s="28">
        <f t="shared" ref="T2563:T2626" si="445">(I2563/86400)+25569+(-5/24)</f>
        <v>42290.320474537039</v>
      </c>
      <c r="U2563">
        <f t="shared" ref="U2563:U2626" si="446">YEAR(S2563)</f>
        <v>2015</v>
      </c>
      <c r="V2563" s="15">
        <f t="shared" ref="V2563:V2626" si="447">INT(S2563)</f>
        <v>42260</v>
      </c>
      <c r="W2563" s="15">
        <f t="shared" ref="W2563:W2626" si="448">INT(T2563)</f>
        <v>42290</v>
      </c>
      <c r="X2563" s="15">
        <v>42260</v>
      </c>
      <c r="Y2563" s="15">
        <v>42290</v>
      </c>
      <c r="Z2563" t="str">
        <f t="shared" ref="Z2563:Z2626" si="449">TEXT(V2563, "mmmm")</f>
        <v>September</v>
      </c>
      <c r="AA2563" t="str">
        <f t="shared" ref="AA2563:AA2626" si="450">TEXT(W2563, "mmmm")</f>
        <v>October</v>
      </c>
    </row>
    <row r="2564" spans="1:27" ht="45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14" t="s">
        <v>8220</v>
      </c>
      <c r="G2564" t="s">
        <v>8236</v>
      </c>
      <c r="H2564" t="s">
        <v>8249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440"/>
        <v>0.75</v>
      </c>
      <c r="P2564" s="6">
        <f t="shared" si="441"/>
        <v>25</v>
      </c>
      <c r="Q2564" t="str">
        <f t="shared" si="442"/>
        <v>food</v>
      </c>
      <c r="R2564" t="str">
        <f t="shared" si="443"/>
        <v>food trucks</v>
      </c>
      <c r="S2564" s="28">
        <f t="shared" si="444"/>
        <v>42594.316423611112</v>
      </c>
      <c r="T2564" s="28">
        <f t="shared" si="445"/>
        <v>42654.316423611112</v>
      </c>
      <c r="U2564">
        <f t="shared" si="446"/>
        <v>2016</v>
      </c>
      <c r="V2564" s="15">
        <f t="shared" si="447"/>
        <v>42594</v>
      </c>
      <c r="W2564" s="15">
        <f t="shared" si="448"/>
        <v>42654</v>
      </c>
      <c r="X2564" s="15">
        <v>42594</v>
      </c>
      <c r="Y2564" s="15">
        <v>42654</v>
      </c>
      <c r="Z2564" t="str">
        <f t="shared" si="449"/>
        <v>August</v>
      </c>
      <c r="AA2564" t="str">
        <f t="shared" si="450"/>
        <v>October</v>
      </c>
    </row>
    <row r="2565" spans="1:27" ht="30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14" t="s">
        <v>8220</v>
      </c>
      <c r="G2565" t="s">
        <v>8224</v>
      </c>
      <c r="H2565" t="s">
        <v>8246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440"/>
        <v>0</v>
      </c>
      <c r="P2565" s="6" t="e">
        <f t="shared" si="441"/>
        <v>#DIV/0!</v>
      </c>
      <c r="Q2565" t="str">
        <f t="shared" si="442"/>
        <v>food</v>
      </c>
      <c r="R2565" t="str">
        <f t="shared" si="443"/>
        <v>food trucks</v>
      </c>
      <c r="S2565" s="28">
        <f t="shared" si="444"/>
        <v>42154.931145833332</v>
      </c>
      <c r="T2565" s="28">
        <f t="shared" si="445"/>
        <v>42214.931145833332</v>
      </c>
      <c r="U2565">
        <f t="shared" si="446"/>
        <v>2015</v>
      </c>
      <c r="V2565" s="15">
        <f t="shared" si="447"/>
        <v>42154</v>
      </c>
      <c r="W2565" s="15">
        <f t="shared" si="448"/>
        <v>42214</v>
      </c>
      <c r="X2565" s="15">
        <v>42154</v>
      </c>
      <c r="Y2565" s="15">
        <v>42214</v>
      </c>
      <c r="Z2565" t="str">
        <f t="shared" si="449"/>
        <v>May</v>
      </c>
      <c r="AA2565" t="str">
        <f t="shared" si="450"/>
        <v>July</v>
      </c>
    </row>
    <row r="2566" spans="1:27" ht="45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14" t="s">
        <v>8220</v>
      </c>
      <c r="G2566" t="s">
        <v>8229</v>
      </c>
      <c r="H2566" t="s">
        <v>8251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440"/>
        <v>0</v>
      </c>
      <c r="P2566" s="6" t="e">
        <f t="shared" si="441"/>
        <v>#DIV/0!</v>
      </c>
      <c r="Q2566" t="str">
        <f t="shared" si="442"/>
        <v>food</v>
      </c>
      <c r="R2566" t="str">
        <f t="shared" si="443"/>
        <v>food trucks</v>
      </c>
      <c r="S2566" s="28">
        <f t="shared" si="444"/>
        <v>41821.83216435185</v>
      </c>
      <c r="T2566" s="28">
        <f t="shared" si="445"/>
        <v>41851.83216435185</v>
      </c>
      <c r="U2566">
        <f t="shared" si="446"/>
        <v>2014</v>
      </c>
      <c r="V2566" s="15">
        <f t="shared" si="447"/>
        <v>41821</v>
      </c>
      <c r="W2566" s="15">
        <f t="shared" si="448"/>
        <v>41851</v>
      </c>
      <c r="X2566" s="15">
        <v>41821</v>
      </c>
      <c r="Y2566" s="15">
        <v>41851</v>
      </c>
      <c r="Z2566" t="str">
        <f t="shared" si="449"/>
        <v>July</v>
      </c>
      <c r="AA2566" t="str">
        <f t="shared" si="450"/>
        <v>July</v>
      </c>
    </row>
    <row r="2567" spans="1:27" ht="45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14" t="s">
        <v>8220</v>
      </c>
      <c r="G2567" t="s">
        <v>8224</v>
      </c>
      <c r="H2567" t="s">
        <v>8246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440"/>
        <v>1</v>
      </c>
      <c r="P2567" s="6">
        <f t="shared" si="441"/>
        <v>100</v>
      </c>
      <c r="Q2567" t="str">
        <f t="shared" si="442"/>
        <v>food</v>
      </c>
      <c r="R2567" t="str">
        <f t="shared" si="443"/>
        <v>food trucks</v>
      </c>
      <c r="S2567" s="28">
        <f t="shared" si="444"/>
        <v>42440.442002314812</v>
      </c>
      <c r="T2567" s="28">
        <f t="shared" si="445"/>
        <v>42499.659722222219</v>
      </c>
      <c r="U2567">
        <f t="shared" si="446"/>
        <v>2016</v>
      </c>
      <c r="V2567" s="15">
        <f t="shared" si="447"/>
        <v>42440</v>
      </c>
      <c r="W2567" s="15">
        <f t="shared" si="448"/>
        <v>42499</v>
      </c>
      <c r="X2567" s="15">
        <v>42440</v>
      </c>
      <c r="Y2567" s="15">
        <v>42499</v>
      </c>
      <c r="Z2567" t="str">
        <f t="shared" si="449"/>
        <v>March</v>
      </c>
      <c r="AA2567" t="str">
        <f t="shared" si="450"/>
        <v>May</v>
      </c>
    </row>
    <row r="2568" spans="1:27" ht="45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14" t="s">
        <v>8220</v>
      </c>
      <c r="G2568" t="s">
        <v>8224</v>
      </c>
      <c r="H2568" t="s">
        <v>8246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440"/>
        <v>0</v>
      </c>
      <c r="P2568" s="6" t="e">
        <f t="shared" si="441"/>
        <v>#DIV/0!</v>
      </c>
      <c r="Q2568" t="str">
        <f t="shared" si="442"/>
        <v>food</v>
      </c>
      <c r="R2568" t="str">
        <f t="shared" si="443"/>
        <v>food trucks</v>
      </c>
      <c r="S2568" s="28">
        <f t="shared" si="444"/>
        <v>41842.772546296292</v>
      </c>
      <c r="T2568" s="28">
        <f t="shared" si="445"/>
        <v>41872.772546296292</v>
      </c>
      <c r="U2568">
        <f t="shared" si="446"/>
        <v>2014</v>
      </c>
      <c r="V2568" s="15">
        <f t="shared" si="447"/>
        <v>41842</v>
      </c>
      <c r="W2568" s="15">
        <f t="shared" si="448"/>
        <v>41872</v>
      </c>
      <c r="X2568" s="15">
        <v>41842</v>
      </c>
      <c r="Y2568" s="15">
        <v>41872</v>
      </c>
      <c r="Z2568" t="str">
        <f t="shared" si="449"/>
        <v>July</v>
      </c>
      <c r="AA2568" t="str">
        <f t="shared" si="450"/>
        <v>August</v>
      </c>
    </row>
    <row r="2569" spans="1:27" ht="45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14" t="s">
        <v>8220</v>
      </c>
      <c r="G2569" t="s">
        <v>8224</v>
      </c>
      <c r="H2569" t="s">
        <v>8246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440"/>
        <v>0.26666666666666666</v>
      </c>
      <c r="P2569" s="6">
        <f t="shared" si="441"/>
        <v>60</v>
      </c>
      <c r="Q2569" t="str">
        <f t="shared" si="442"/>
        <v>food</v>
      </c>
      <c r="R2569" t="str">
        <f t="shared" si="443"/>
        <v>food trucks</v>
      </c>
      <c r="S2569" s="28">
        <f t="shared" si="444"/>
        <v>42087.670578703699</v>
      </c>
      <c r="T2569" s="28">
        <f t="shared" si="445"/>
        <v>42117.670578703699</v>
      </c>
      <c r="U2569">
        <f t="shared" si="446"/>
        <v>2015</v>
      </c>
      <c r="V2569" s="15">
        <f t="shared" si="447"/>
        <v>42087</v>
      </c>
      <c r="W2569" s="15">
        <f t="shared" si="448"/>
        <v>42117</v>
      </c>
      <c r="X2569" s="15">
        <v>42087</v>
      </c>
      <c r="Y2569" s="15">
        <v>42117</v>
      </c>
      <c r="Z2569" t="str">
        <f t="shared" si="449"/>
        <v>March</v>
      </c>
      <c r="AA2569" t="str">
        <f t="shared" si="450"/>
        <v>April</v>
      </c>
    </row>
    <row r="2570" spans="1:27" ht="45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14" t="s">
        <v>8220</v>
      </c>
      <c r="G2570" t="s">
        <v>8225</v>
      </c>
      <c r="H2570" t="s">
        <v>8247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440"/>
        <v>0.5</v>
      </c>
      <c r="P2570" s="6">
        <f t="shared" si="441"/>
        <v>50</v>
      </c>
      <c r="Q2570" t="str">
        <f t="shared" si="442"/>
        <v>food</v>
      </c>
      <c r="R2570" t="str">
        <f t="shared" si="443"/>
        <v>food trucks</v>
      </c>
      <c r="S2570" s="28">
        <f t="shared" si="444"/>
        <v>42584.45826388889</v>
      </c>
      <c r="T2570" s="28">
        <f t="shared" si="445"/>
        <v>42614.45826388889</v>
      </c>
      <c r="U2570">
        <f t="shared" si="446"/>
        <v>2016</v>
      </c>
      <c r="V2570" s="15">
        <f t="shared" si="447"/>
        <v>42584</v>
      </c>
      <c r="W2570" s="15">
        <f t="shared" si="448"/>
        <v>42614</v>
      </c>
      <c r="X2570" s="15">
        <v>42584</v>
      </c>
      <c r="Y2570" s="15">
        <v>42614</v>
      </c>
      <c r="Z2570" t="str">
        <f t="shared" si="449"/>
        <v>August</v>
      </c>
      <c r="AA2570" t="str">
        <f t="shared" si="450"/>
        <v>September</v>
      </c>
    </row>
    <row r="2571" spans="1:27" ht="45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14" t="s">
        <v>8220</v>
      </c>
      <c r="G2571" t="s">
        <v>8224</v>
      </c>
      <c r="H2571" t="s">
        <v>8246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440"/>
        <v>2.2307692307692308</v>
      </c>
      <c r="P2571" s="6">
        <f t="shared" si="441"/>
        <v>72.5</v>
      </c>
      <c r="Q2571" t="str">
        <f t="shared" si="442"/>
        <v>food</v>
      </c>
      <c r="R2571" t="str">
        <f t="shared" si="443"/>
        <v>food trucks</v>
      </c>
      <c r="S2571" s="28">
        <f t="shared" si="444"/>
        <v>42233.897129629629</v>
      </c>
      <c r="T2571" s="28">
        <f t="shared" si="445"/>
        <v>42263.897129629629</v>
      </c>
      <c r="U2571">
        <f t="shared" si="446"/>
        <v>2015</v>
      </c>
      <c r="V2571" s="15">
        <f t="shared" si="447"/>
        <v>42233</v>
      </c>
      <c r="W2571" s="15">
        <f t="shared" si="448"/>
        <v>42263</v>
      </c>
      <c r="X2571" s="15">
        <v>42233</v>
      </c>
      <c r="Y2571" s="15">
        <v>42263</v>
      </c>
      <c r="Z2571" t="str">
        <f t="shared" si="449"/>
        <v>August</v>
      </c>
      <c r="AA2571" t="str">
        <f t="shared" si="450"/>
        <v>September</v>
      </c>
    </row>
    <row r="2572" spans="1:27" ht="45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14" t="s">
        <v>8220</v>
      </c>
      <c r="G2572" t="s">
        <v>8224</v>
      </c>
      <c r="H2572" t="s">
        <v>8246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440"/>
        <v>0.84285714285714297</v>
      </c>
      <c r="P2572" s="6">
        <f t="shared" si="441"/>
        <v>29.5</v>
      </c>
      <c r="Q2572" t="str">
        <f t="shared" si="442"/>
        <v>food</v>
      </c>
      <c r="R2572" t="str">
        <f t="shared" si="443"/>
        <v>food trucks</v>
      </c>
      <c r="S2572" s="28">
        <f t="shared" si="444"/>
        <v>42744.694849537038</v>
      </c>
      <c r="T2572" s="28">
        <f t="shared" si="445"/>
        <v>42774.694849537038</v>
      </c>
      <c r="U2572">
        <f t="shared" si="446"/>
        <v>2017</v>
      </c>
      <c r="V2572" s="15">
        <f t="shared" si="447"/>
        <v>42744</v>
      </c>
      <c r="W2572" s="15">
        <f t="shared" si="448"/>
        <v>42774</v>
      </c>
      <c r="X2572" s="15">
        <v>42744</v>
      </c>
      <c r="Y2572" s="15">
        <v>42774</v>
      </c>
      <c r="Z2572" t="str">
        <f t="shared" si="449"/>
        <v>January</v>
      </c>
      <c r="AA2572" t="str">
        <f t="shared" si="450"/>
        <v>February</v>
      </c>
    </row>
    <row r="2573" spans="1:27" ht="45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14" t="s">
        <v>8220</v>
      </c>
      <c r="G2573" t="s">
        <v>8226</v>
      </c>
      <c r="H2573" t="s">
        <v>8248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440"/>
        <v>0.25</v>
      </c>
      <c r="P2573" s="6">
        <f t="shared" si="441"/>
        <v>62.5</v>
      </c>
      <c r="Q2573" t="str">
        <f t="shared" si="442"/>
        <v>food</v>
      </c>
      <c r="R2573" t="str">
        <f t="shared" si="443"/>
        <v>food trucks</v>
      </c>
      <c r="S2573" s="28">
        <f t="shared" si="444"/>
        <v>42449.133344907408</v>
      </c>
      <c r="T2573" s="28">
        <f t="shared" si="445"/>
        <v>42509.133344907408</v>
      </c>
      <c r="U2573">
        <f t="shared" si="446"/>
        <v>2016</v>
      </c>
      <c r="V2573" s="15">
        <f t="shared" si="447"/>
        <v>42449</v>
      </c>
      <c r="W2573" s="15">
        <f t="shared" si="448"/>
        <v>42509</v>
      </c>
      <c r="X2573" s="15">
        <v>42449</v>
      </c>
      <c r="Y2573" s="15">
        <v>42509</v>
      </c>
      <c r="Z2573" t="str">
        <f t="shared" si="449"/>
        <v>March</v>
      </c>
      <c r="AA2573" t="str">
        <f t="shared" si="450"/>
        <v>May</v>
      </c>
    </row>
    <row r="2574" spans="1:27" ht="45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14" t="s">
        <v>8220</v>
      </c>
      <c r="G2574" t="s">
        <v>8224</v>
      </c>
      <c r="H2574" t="s">
        <v>8246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440"/>
        <v>0</v>
      </c>
      <c r="P2574" s="6" t="e">
        <f t="shared" si="441"/>
        <v>#DIV/0!</v>
      </c>
      <c r="Q2574" t="str">
        <f t="shared" si="442"/>
        <v>food</v>
      </c>
      <c r="R2574" t="str">
        <f t="shared" si="443"/>
        <v>food trucks</v>
      </c>
      <c r="S2574" s="28">
        <f t="shared" si="444"/>
        <v>42076.911076388882</v>
      </c>
      <c r="T2574" s="28">
        <f t="shared" si="445"/>
        <v>42106.911076388882</v>
      </c>
      <c r="U2574">
        <f t="shared" si="446"/>
        <v>2015</v>
      </c>
      <c r="V2574" s="15">
        <f t="shared" si="447"/>
        <v>42076</v>
      </c>
      <c r="W2574" s="15">
        <f t="shared" si="448"/>
        <v>42106</v>
      </c>
      <c r="X2574" s="15">
        <v>42076</v>
      </c>
      <c r="Y2574" s="15">
        <v>42106</v>
      </c>
      <c r="Z2574" t="str">
        <f t="shared" si="449"/>
        <v>March</v>
      </c>
      <c r="AA2574" t="str">
        <f t="shared" si="450"/>
        <v>April</v>
      </c>
    </row>
    <row r="2575" spans="1:27" ht="45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14" t="s">
        <v>8220</v>
      </c>
      <c r="G2575" t="s">
        <v>8224</v>
      </c>
      <c r="H2575" t="s">
        <v>8246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440"/>
        <v>0</v>
      </c>
      <c r="P2575" s="6" t="e">
        <f t="shared" si="441"/>
        <v>#DIV/0!</v>
      </c>
      <c r="Q2575" t="str">
        <f t="shared" si="442"/>
        <v>food</v>
      </c>
      <c r="R2575" t="str">
        <f t="shared" si="443"/>
        <v>food trucks</v>
      </c>
      <c r="S2575" s="28">
        <f t="shared" si="444"/>
        <v>41829.383668981478</v>
      </c>
      <c r="T2575" s="28">
        <f t="shared" si="445"/>
        <v>41874.383668981478</v>
      </c>
      <c r="U2575">
        <f t="shared" si="446"/>
        <v>2014</v>
      </c>
      <c r="V2575" s="15">
        <f t="shared" si="447"/>
        <v>41829</v>
      </c>
      <c r="W2575" s="15">
        <f t="shared" si="448"/>
        <v>41874</v>
      </c>
      <c r="X2575" s="15">
        <v>41829</v>
      </c>
      <c r="Y2575" s="15">
        <v>41874</v>
      </c>
      <c r="Z2575" t="str">
        <f t="shared" si="449"/>
        <v>July</v>
      </c>
      <c r="AA2575" t="str">
        <f t="shared" si="450"/>
        <v>August</v>
      </c>
    </row>
    <row r="2576" spans="1:27" ht="45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14" t="s">
        <v>8220</v>
      </c>
      <c r="G2576" t="s">
        <v>8224</v>
      </c>
      <c r="H2576" t="s">
        <v>8246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440"/>
        <v>0</v>
      </c>
      <c r="P2576" s="6" t="e">
        <f t="shared" si="441"/>
        <v>#DIV/0!</v>
      </c>
      <c r="Q2576" t="str">
        <f t="shared" si="442"/>
        <v>food</v>
      </c>
      <c r="R2576" t="str">
        <f t="shared" si="443"/>
        <v>food trucks</v>
      </c>
      <c r="S2576" s="28">
        <f t="shared" si="444"/>
        <v>42487.617418981477</v>
      </c>
      <c r="T2576" s="28">
        <f t="shared" si="445"/>
        <v>42508.617418981477</v>
      </c>
      <c r="U2576">
        <f t="shared" si="446"/>
        <v>2016</v>
      </c>
      <c r="V2576" s="15">
        <f t="shared" si="447"/>
        <v>42487</v>
      </c>
      <c r="W2576" s="15">
        <f t="shared" si="448"/>
        <v>42508</v>
      </c>
      <c r="X2576" s="15">
        <v>42487</v>
      </c>
      <c r="Y2576" s="15">
        <v>42508</v>
      </c>
      <c r="Z2576" t="str">
        <f t="shared" si="449"/>
        <v>April</v>
      </c>
      <c r="AA2576" t="str">
        <f t="shared" si="450"/>
        <v>May</v>
      </c>
    </row>
    <row r="2577" spans="1:27" ht="45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14" t="s">
        <v>8220</v>
      </c>
      <c r="G2577" t="s">
        <v>8224</v>
      </c>
      <c r="H2577" t="s">
        <v>8246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440"/>
        <v>0</v>
      </c>
      <c r="P2577" s="6" t="e">
        <f t="shared" si="441"/>
        <v>#DIV/0!</v>
      </c>
      <c r="Q2577" t="str">
        <f t="shared" si="442"/>
        <v>food</v>
      </c>
      <c r="R2577" t="str">
        <f t="shared" si="443"/>
        <v>food trucks</v>
      </c>
      <c r="S2577" s="28">
        <f t="shared" si="444"/>
        <v>41985.900393518517</v>
      </c>
      <c r="T2577" s="28">
        <f t="shared" si="445"/>
        <v>42015.900393518517</v>
      </c>
      <c r="U2577">
        <f t="shared" si="446"/>
        <v>2014</v>
      </c>
      <c r="V2577" s="15">
        <f t="shared" si="447"/>
        <v>41985</v>
      </c>
      <c r="W2577" s="15">
        <f t="shared" si="448"/>
        <v>42015</v>
      </c>
      <c r="X2577" s="15">
        <v>41985</v>
      </c>
      <c r="Y2577" s="15">
        <v>42015</v>
      </c>
      <c r="Z2577" t="str">
        <f t="shared" si="449"/>
        <v>December</v>
      </c>
      <c r="AA2577" t="str">
        <f t="shared" si="450"/>
        <v>January</v>
      </c>
    </row>
    <row r="2578" spans="1:27" ht="30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14" t="s">
        <v>8220</v>
      </c>
      <c r="G2578" t="s">
        <v>8224</v>
      </c>
      <c r="H2578" t="s">
        <v>8246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440"/>
        <v>0</v>
      </c>
      <c r="P2578" s="6" t="e">
        <f t="shared" si="441"/>
        <v>#DIV/0!</v>
      </c>
      <c r="Q2578" t="str">
        <f t="shared" si="442"/>
        <v>food</v>
      </c>
      <c r="R2578" t="str">
        <f t="shared" si="443"/>
        <v>food trucks</v>
      </c>
      <c r="S2578" s="28">
        <f t="shared" si="444"/>
        <v>42059.801469907405</v>
      </c>
      <c r="T2578" s="28">
        <f t="shared" si="445"/>
        <v>42104.759803240733</v>
      </c>
      <c r="U2578">
        <f t="shared" si="446"/>
        <v>2015</v>
      </c>
      <c r="V2578" s="15">
        <f t="shared" si="447"/>
        <v>42059</v>
      </c>
      <c r="W2578" s="15">
        <f t="shared" si="448"/>
        <v>42104</v>
      </c>
      <c r="X2578" s="15">
        <v>42059</v>
      </c>
      <c r="Y2578" s="15">
        <v>42104</v>
      </c>
      <c r="Z2578" t="str">
        <f t="shared" si="449"/>
        <v>February</v>
      </c>
      <c r="AA2578" t="str">
        <f t="shared" si="450"/>
        <v>April</v>
      </c>
    </row>
    <row r="2579" spans="1:27" ht="45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14" t="s">
        <v>8220</v>
      </c>
      <c r="G2579" t="s">
        <v>8224</v>
      </c>
      <c r="H2579" t="s">
        <v>8246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440"/>
        <v>0</v>
      </c>
      <c r="P2579" s="6" t="e">
        <f t="shared" si="441"/>
        <v>#DIV/0!</v>
      </c>
      <c r="Q2579" t="str">
        <f t="shared" si="442"/>
        <v>food</v>
      </c>
      <c r="R2579" t="str">
        <f t="shared" si="443"/>
        <v>food trucks</v>
      </c>
      <c r="S2579" s="28">
        <f t="shared" si="444"/>
        <v>41830.612233796295</v>
      </c>
      <c r="T2579" s="28">
        <f t="shared" si="445"/>
        <v>41855.612233796295</v>
      </c>
      <c r="U2579">
        <f t="shared" si="446"/>
        <v>2014</v>
      </c>
      <c r="V2579" s="15">
        <f t="shared" si="447"/>
        <v>41830</v>
      </c>
      <c r="W2579" s="15">
        <f t="shared" si="448"/>
        <v>41855</v>
      </c>
      <c r="X2579" s="15">
        <v>41830</v>
      </c>
      <c r="Y2579" s="15">
        <v>41855</v>
      </c>
      <c r="Z2579" t="str">
        <f t="shared" si="449"/>
        <v>July</v>
      </c>
      <c r="AA2579" t="str">
        <f t="shared" si="450"/>
        <v>August</v>
      </c>
    </row>
    <row r="2580" spans="1:27" ht="45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14" t="s">
        <v>8220</v>
      </c>
      <c r="G2580" t="s">
        <v>8224</v>
      </c>
      <c r="H2580" t="s">
        <v>8246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440"/>
        <v>0</v>
      </c>
      <c r="P2580" s="6" t="e">
        <f t="shared" si="441"/>
        <v>#DIV/0!</v>
      </c>
      <c r="Q2580" t="str">
        <f t="shared" si="442"/>
        <v>food</v>
      </c>
      <c r="R2580" t="str">
        <f t="shared" si="443"/>
        <v>food trucks</v>
      </c>
      <c r="S2580" s="28">
        <f t="shared" si="444"/>
        <v>42237.814571759256</v>
      </c>
      <c r="T2580" s="28">
        <f t="shared" si="445"/>
        <v>42286.499999999993</v>
      </c>
      <c r="U2580">
        <f t="shared" si="446"/>
        <v>2015</v>
      </c>
      <c r="V2580" s="15">
        <f t="shared" si="447"/>
        <v>42237</v>
      </c>
      <c r="W2580" s="15">
        <f t="shared" si="448"/>
        <v>42286</v>
      </c>
      <c r="X2580" s="15">
        <v>42237</v>
      </c>
      <c r="Y2580" s="15">
        <v>42286</v>
      </c>
      <c r="Z2580" t="str">
        <f t="shared" si="449"/>
        <v>August</v>
      </c>
      <c r="AA2580" t="str">
        <f t="shared" si="450"/>
        <v>October</v>
      </c>
    </row>
    <row r="2581" spans="1:27" ht="45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14" t="s">
        <v>8220</v>
      </c>
      <c r="G2581" t="s">
        <v>8224</v>
      </c>
      <c r="H2581" t="s">
        <v>8246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440"/>
        <v>0.13849999999999998</v>
      </c>
      <c r="P2581" s="6">
        <f t="shared" si="441"/>
        <v>23.083333333333332</v>
      </c>
      <c r="Q2581" t="str">
        <f t="shared" si="442"/>
        <v>food</v>
      </c>
      <c r="R2581" t="str">
        <f t="shared" si="443"/>
        <v>food trucks</v>
      </c>
      <c r="S2581" s="28">
        <f t="shared" si="444"/>
        <v>41837.621562499997</v>
      </c>
      <c r="T2581" s="28">
        <f t="shared" si="445"/>
        <v>41897.621562499997</v>
      </c>
      <c r="U2581">
        <f t="shared" si="446"/>
        <v>2014</v>
      </c>
      <c r="V2581" s="15">
        <f t="shared" si="447"/>
        <v>41837</v>
      </c>
      <c r="W2581" s="15">
        <f t="shared" si="448"/>
        <v>41897</v>
      </c>
      <c r="X2581" s="15">
        <v>41837</v>
      </c>
      <c r="Y2581" s="15">
        <v>41897</v>
      </c>
      <c r="Z2581" t="str">
        <f t="shared" si="449"/>
        <v>July</v>
      </c>
      <c r="AA2581" t="str">
        <f t="shared" si="450"/>
        <v>September</v>
      </c>
    </row>
    <row r="2582" spans="1:27" ht="45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14" t="s">
        <v>8220</v>
      </c>
      <c r="G2582" t="s">
        <v>8224</v>
      </c>
      <c r="H2582" t="s">
        <v>8246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440"/>
        <v>0.6</v>
      </c>
      <c r="P2582" s="6">
        <f t="shared" si="441"/>
        <v>25.5</v>
      </c>
      <c r="Q2582" t="str">
        <f t="shared" si="442"/>
        <v>food</v>
      </c>
      <c r="R2582" t="str">
        <f t="shared" si="443"/>
        <v>food trucks</v>
      </c>
      <c r="S2582" s="28">
        <f t="shared" si="444"/>
        <v>42110.118090277778</v>
      </c>
      <c r="T2582" s="28">
        <f t="shared" si="445"/>
        <v>42139.916666666664</v>
      </c>
      <c r="U2582">
        <f t="shared" si="446"/>
        <v>2015</v>
      </c>
      <c r="V2582" s="15">
        <f t="shared" si="447"/>
        <v>42110</v>
      </c>
      <c r="W2582" s="15">
        <f t="shared" si="448"/>
        <v>42139</v>
      </c>
      <c r="X2582" s="15">
        <v>42110</v>
      </c>
      <c r="Y2582" s="15">
        <v>42139</v>
      </c>
      <c r="Z2582" t="str">
        <f t="shared" si="449"/>
        <v>April</v>
      </c>
      <c r="AA2582" t="str">
        <f t="shared" si="450"/>
        <v>May</v>
      </c>
    </row>
    <row r="2583" spans="1:27" ht="45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14" t="s">
        <v>8221</v>
      </c>
      <c r="G2583" t="s">
        <v>8224</v>
      </c>
      <c r="H2583" t="s">
        <v>8246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440"/>
        <v>10.6</v>
      </c>
      <c r="P2583" s="6">
        <f t="shared" si="441"/>
        <v>48.18181818181818</v>
      </c>
      <c r="Q2583" t="str">
        <f t="shared" si="442"/>
        <v>food</v>
      </c>
      <c r="R2583" t="str">
        <f t="shared" si="443"/>
        <v>food trucks</v>
      </c>
      <c r="S2583" s="28">
        <f t="shared" si="444"/>
        <v>42294.420115740737</v>
      </c>
      <c r="T2583" s="28">
        <f t="shared" si="445"/>
        <v>42324.461782407401</v>
      </c>
      <c r="U2583">
        <f t="shared" si="446"/>
        <v>2015</v>
      </c>
      <c r="V2583" s="15">
        <f t="shared" si="447"/>
        <v>42294</v>
      </c>
      <c r="W2583" s="15">
        <f t="shared" si="448"/>
        <v>42324</v>
      </c>
      <c r="X2583" s="15">
        <v>42294</v>
      </c>
      <c r="Y2583" s="15">
        <v>42324</v>
      </c>
      <c r="Z2583" t="str">
        <f t="shared" si="449"/>
        <v>October</v>
      </c>
      <c r="AA2583" t="str">
        <f t="shared" si="450"/>
        <v>November</v>
      </c>
    </row>
    <row r="2584" spans="1:27" ht="30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14" t="s">
        <v>8221</v>
      </c>
      <c r="G2584" t="s">
        <v>8224</v>
      </c>
      <c r="H2584" t="s">
        <v>8246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440"/>
        <v>1.1111111111111111E-3</v>
      </c>
      <c r="P2584" s="6">
        <f t="shared" si="441"/>
        <v>1</v>
      </c>
      <c r="Q2584" t="str">
        <f t="shared" si="442"/>
        <v>food</v>
      </c>
      <c r="R2584" t="str">
        <f t="shared" si="443"/>
        <v>food trucks</v>
      </c>
      <c r="S2584" s="28">
        <f t="shared" si="444"/>
        <v>42642.780486111107</v>
      </c>
      <c r="T2584" s="28">
        <f t="shared" si="445"/>
        <v>42672.780486111107</v>
      </c>
      <c r="U2584">
        <f t="shared" si="446"/>
        <v>2016</v>
      </c>
      <c r="V2584" s="15">
        <f t="shared" si="447"/>
        <v>42642</v>
      </c>
      <c r="W2584" s="15">
        <f t="shared" si="448"/>
        <v>42672</v>
      </c>
      <c r="X2584" s="15">
        <v>42642</v>
      </c>
      <c r="Y2584" s="15">
        <v>42672</v>
      </c>
      <c r="Z2584" t="str">
        <f t="shared" si="449"/>
        <v>September</v>
      </c>
      <c r="AA2584" t="str">
        <f t="shared" si="450"/>
        <v>October</v>
      </c>
    </row>
    <row r="2585" spans="1:27" ht="3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14" t="s">
        <v>8221</v>
      </c>
      <c r="G2585" t="s">
        <v>8224</v>
      </c>
      <c r="H2585" t="s">
        <v>8246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440"/>
        <v>0.5</v>
      </c>
      <c r="P2585" s="6">
        <f t="shared" si="441"/>
        <v>1</v>
      </c>
      <c r="Q2585" t="str">
        <f t="shared" si="442"/>
        <v>food</v>
      </c>
      <c r="R2585" t="str">
        <f t="shared" si="443"/>
        <v>food trucks</v>
      </c>
      <c r="S2585" s="28">
        <f t="shared" si="444"/>
        <v>42019.561111111114</v>
      </c>
      <c r="T2585" s="28">
        <f t="shared" si="445"/>
        <v>42079.519444444442</v>
      </c>
      <c r="U2585">
        <f t="shared" si="446"/>
        <v>2015</v>
      </c>
      <c r="V2585" s="15">
        <f t="shared" si="447"/>
        <v>42019</v>
      </c>
      <c r="W2585" s="15">
        <f t="shared" si="448"/>
        <v>42079</v>
      </c>
      <c r="X2585" s="15">
        <v>42019</v>
      </c>
      <c r="Y2585" s="15">
        <v>42079</v>
      </c>
      <c r="Z2585" t="str">
        <f t="shared" si="449"/>
        <v>January</v>
      </c>
      <c r="AA2585" t="str">
        <f t="shared" si="450"/>
        <v>March</v>
      </c>
    </row>
    <row r="2586" spans="1:27" ht="30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14" t="s">
        <v>8221</v>
      </c>
      <c r="G2586" t="s">
        <v>8224</v>
      </c>
      <c r="H2586" t="s">
        <v>8246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440"/>
        <v>0</v>
      </c>
      <c r="P2586" s="6" t="e">
        <f t="shared" si="441"/>
        <v>#DIV/0!</v>
      </c>
      <c r="Q2586" t="str">
        <f t="shared" si="442"/>
        <v>food</v>
      </c>
      <c r="R2586" t="str">
        <f t="shared" si="443"/>
        <v>food trucks</v>
      </c>
      <c r="S2586" s="28">
        <f t="shared" si="444"/>
        <v>42139.964918981474</v>
      </c>
      <c r="T2586" s="28">
        <f t="shared" si="445"/>
        <v>42169.964918981474</v>
      </c>
      <c r="U2586">
        <f t="shared" si="446"/>
        <v>2015</v>
      </c>
      <c r="V2586" s="15">
        <f t="shared" si="447"/>
        <v>42139</v>
      </c>
      <c r="W2586" s="15">
        <f t="shared" si="448"/>
        <v>42169</v>
      </c>
      <c r="X2586" s="15">
        <v>42139</v>
      </c>
      <c r="Y2586" s="15">
        <v>42169</v>
      </c>
      <c r="Z2586" t="str">
        <f t="shared" si="449"/>
        <v>May</v>
      </c>
      <c r="AA2586" t="str">
        <f t="shared" si="450"/>
        <v>June</v>
      </c>
    </row>
    <row r="2587" spans="1:27" ht="45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14" t="s">
        <v>8221</v>
      </c>
      <c r="G2587" t="s">
        <v>8224</v>
      </c>
      <c r="H2587" t="s">
        <v>8246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440"/>
        <v>0.16666666666666669</v>
      </c>
      <c r="P2587" s="6">
        <f t="shared" si="441"/>
        <v>50</v>
      </c>
      <c r="Q2587" t="str">
        <f t="shared" si="442"/>
        <v>food</v>
      </c>
      <c r="R2587" t="str">
        <f t="shared" si="443"/>
        <v>food trucks</v>
      </c>
      <c r="S2587" s="28">
        <f t="shared" si="444"/>
        <v>41795.754999999997</v>
      </c>
      <c r="T2587" s="28">
        <f t="shared" si="445"/>
        <v>41825.754999999997</v>
      </c>
      <c r="U2587">
        <f t="shared" si="446"/>
        <v>2014</v>
      </c>
      <c r="V2587" s="15">
        <f t="shared" si="447"/>
        <v>41795</v>
      </c>
      <c r="W2587" s="15">
        <f t="shared" si="448"/>
        <v>41825</v>
      </c>
      <c r="X2587" s="15">
        <v>41795</v>
      </c>
      <c r="Y2587" s="15">
        <v>41825</v>
      </c>
      <c r="Z2587" t="str">
        <f t="shared" si="449"/>
        <v>June</v>
      </c>
      <c r="AA2587" t="str">
        <f t="shared" si="450"/>
        <v>July</v>
      </c>
    </row>
    <row r="2588" spans="1:27" ht="30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14" t="s">
        <v>8221</v>
      </c>
      <c r="G2588" t="s">
        <v>8225</v>
      </c>
      <c r="H2588" t="s">
        <v>8247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440"/>
        <v>0.16666666666666669</v>
      </c>
      <c r="P2588" s="6">
        <f t="shared" si="441"/>
        <v>5</v>
      </c>
      <c r="Q2588" t="str">
        <f t="shared" si="442"/>
        <v>food</v>
      </c>
      <c r="R2588" t="str">
        <f t="shared" si="443"/>
        <v>food trucks</v>
      </c>
      <c r="S2588" s="28">
        <f t="shared" si="444"/>
        <v>42333.121944444443</v>
      </c>
      <c r="T2588" s="28">
        <f t="shared" si="445"/>
        <v>42363.121944444443</v>
      </c>
      <c r="U2588">
        <f t="shared" si="446"/>
        <v>2015</v>
      </c>
      <c r="V2588" s="15">
        <f t="shared" si="447"/>
        <v>42333</v>
      </c>
      <c r="W2588" s="15">
        <f t="shared" si="448"/>
        <v>42363</v>
      </c>
      <c r="X2588" s="15">
        <v>42333</v>
      </c>
      <c r="Y2588" s="15">
        <v>42363</v>
      </c>
      <c r="Z2588" t="str">
        <f t="shared" si="449"/>
        <v>November</v>
      </c>
      <c r="AA2588" t="str">
        <f t="shared" si="450"/>
        <v>December</v>
      </c>
    </row>
    <row r="2589" spans="1:27" ht="45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14" t="s">
        <v>8221</v>
      </c>
      <c r="G2589" t="s">
        <v>8224</v>
      </c>
      <c r="H2589" t="s">
        <v>8246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440"/>
        <v>2.4340000000000002</v>
      </c>
      <c r="P2589" s="6">
        <f t="shared" si="441"/>
        <v>202.83333333333334</v>
      </c>
      <c r="Q2589" t="str">
        <f t="shared" si="442"/>
        <v>food</v>
      </c>
      <c r="R2589" t="str">
        <f t="shared" si="443"/>
        <v>food trucks</v>
      </c>
      <c r="S2589" s="28">
        <f t="shared" si="444"/>
        <v>42338.467048611106</v>
      </c>
      <c r="T2589" s="28">
        <f t="shared" si="445"/>
        <v>42368.467048611106</v>
      </c>
      <c r="U2589">
        <f t="shared" si="446"/>
        <v>2015</v>
      </c>
      <c r="V2589" s="15">
        <f t="shared" si="447"/>
        <v>42338</v>
      </c>
      <c r="W2589" s="15">
        <f t="shared" si="448"/>
        <v>42368</v>
      </c>
      <c r="X2589" s="15">
        <v>42338</v>
      </c>
      <c r="Y2589" s="15">
        <v>42368</v>
      </c>
      <c r="Z2589" t="str">
        <f t="shared" si="449"/>
        <v>November</v>
      </c>
      <c r="AA2589" t="str">
        <f t="shared" si="450"/>
        <v>December</v>
      </c>
    </row>
    <row r="2590" spans="1:27" ht="45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14" t="s">
        <v>8221</v>
      </c>
      <c r="G2590" t="s">
        <v>8224</v>
      </c>
      <c r="H2590" t="s">
        <v>8246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440"/>
        <v>3.8833333333333329</v>
      </c>
      <c r="P2590" s="6">
        <f t="shared" si="441"/>
        <v>29.125</v>
      </c>
      <c r="Q2590" t="str">
        <f t="shared" si="442"/>
        <v>food</v>
      </c>
      <c r="R2590" t="str">
        <f t="shared" si="443"/>
        <v>food trucks</v>
      </c>
      <c r="S2590" s="28">
        <f t="shared" si="444"/>
        <v>42042.467893518515</v>
      </c>
      <c r="T2590" s="28">
        <f t="shared" si="445"/>
        <v>42094.343055555553</v>
      </c>
      <c r="U2590">
        <f t="shared" si="446"/>
        <v>2015</v>
      </c>
      <c r="V2590" s="15">
        <f t="shared" si="447"/>
        <v>42042</v>
      </c>
      <c r="W2590" s="15">
        <f t="shared" si="448"/>
        <v>42094</v>
      </c>
      <c r="X2590" s="15">
        <v>42042</v>
      </c>
      <c r="Y2590" s="15">
        <v>42094</v>
      </c>
      <c r="Z2590" t="str">
        <f t="shared" si="449"/>
        <v>February</v>
      </c>
      <c r="AA2590" t="str">
        <f t="shared" si="450"/>
        <v>March</v>
      </c>
    </row>
    <row r="2591" spans="1:27" ht="45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14" t="s">
        <v>8221</v>
      </c>
      <c r="G2591" t="s">
        <v>8232</v>
      </c>
      <c r="H2591" t="s">
        <v>8253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440"/>
        <v>0.01</v>
      </c>
      <c r="P2591" s="6">
        <f t="shared" si="441"/>
        <v>5</v>
      </c>
      <c r="Q2591" t="str">
        <f t="shared" si="442"/>
        <v>food</v>
      </c>
      <c r="R2591" t="str">
        <f t="shared" si="443"/>
        <v>food trucks</v>
      </c>
      <c r="S2591" s="28">
        <f t="shared" si="444"/>
        <v>42422.327858796292</v>
      </c>
      <c r="T2591" s="28">
        <f t="shared" si="445"/>
        <v>42452.286192129628</v>
      </c>
      <c r="U2591">
        <f t="shared" si="446"/>
        <v>2016</v>
      </c>
      <c r="V2591" s="15">
        <f t="shared" si="447"/>
        <v>42422</v>
      </c>
      <c r="W2591" s="15">
        <f t="shared" si="448"/>
        <v>42452</v>
      </c>
      <c r="X2591" s="15">
        <v>42422</v>
      </c>
      <c r="Y2591" s="15">
        <v>42452</v>
      </c>
      <c r="Z2591" t="str">
        <f t="shared" si="449"/>
        <v>February</v>
      </c>
      <c r="AA2591" t="str">
        <f t="shared" si="450"/>
        <v>March</v>
      </c>
    </row>
    <row r="2592" spans="1:27" ht="45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14" t="s">
        <v>8221</v>
      </c>
      <c r="G2592" t="s">
        <v>8226</v>
      </c>
      <c r="H2592" t="s">
        <v>8248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440"/>
        <v>0</v>
      </c>
      <c r="P2592" s="6" t="e">
        <f t="shared" si="441"/>
        <v>#DIV/0!</v>
      </c>
      <c r="Q2592" t="str">
        <f t="shared" si="442"/>
        <v>food</v>
      </c>
      <c r="R2592" t="str">
        <f t="shared" si="443"/>
        <v>food trucks</v>
      </c>
      <c r="S2592" s="28">
        <f t="shared" si="444"/>
        <v>42388.380752314813</v>
      </c>
      <c r="T2592" s="28">
        <f t="shared" si="445"/>
        <v>42395.380752314813</v>
      </c>
      <c r="U2592">
        <f t="shared" si="446"/>
        <v>2016</v>
      </c>
      <c r="V2592" s="15">
        <f t="shared" si="447"/>
        <v>42388</v>
      </c>
      <c r="W2592" s="15">
        <f t="shared" si="448"/>
        <v>42395</v>
      </c>
      <c r="X2592" s="15">
        <v>42388</v>
      </c>
      <c r="Y2592" s="15">
        <v>42395</v>
      </c>
      <c r="Z2592" t="str">
        <f t="shared" si="449"/>
        <v>January</v>
      </c>
      <c r="AA2592" t="str">
        <f t="shared" si="450"/>
        <v>January</v>
      </c>
    </row>
    <row r="2593" spans="1:27" ht="45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14" t="s">
        <v>8221</v>
      </c>
      <c r="G2593" t="s">
        <v>8224</v>
      </c>
      <c r="H2593" t="s">
        <v>8246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440"/>
        <v>1.7333333333333332</v>
      </c>
      <c r="P2593" s="6">
        <f t="shared" si="441"/>
        <v>13</v>
      </c>
      <c r="Q2593" t="str">
        <f t="shared" si="442"/>
        <v>food</v>
      </c>
      <c r="R2593" t="str">
        <f t="shared" si="443"/>
        <v>food trucks</v>
      </c>
      <c r="S2593" s="28">
        <f t="shared" si="444"/>
        <v>42382.698194444441</v>
      </c>
      <c r="T2593" s="28">
        <f t="shared" si="445"/>
        <v>42442.656527777777</v>
      </c>
      <c r="U2593">
        <f t="shared" si="446"/>
        <v>2016</v>
      </c>
      <c r="V2593" s="15">
        <f t="shared" si="447"/>
        <v>42382</v>
      </c>
      <c r="W2593" s="15">
        <f t="shared" si="448"/>
        <v>42442</v>
      </c>
      <c r="X2593" s="15">
        <v>42382</v>
      </c>
      <c r="Y2593" s="15">
        <v>42442</v>
      </c>
      <c r="Z2593" t="str">
        <f t="shared" si="449"/>
        <v>January</v>
      </c>
      <c r="AA2593" t="str">
        <f t="shared" si="450"/>
        <v>March</v>
      </c>
    </row>
    <row r="2594" spans="1:27" ht="45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14" t="s">
        <v>8221</v>
      </c>
      <c r="G2594" t="s">
        <v>8224</v>
      </c>
      <c r="H2594" t="s">
        <v>8246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440"/>
        <v>0.16666666666666669</v>
      </c>
      <c r="P2594" s="6">
        <f t="shared" si="441"/>
        <v>50</v>
      </c>
      <c r="Q2594" t="str">
        <f t="shared" si="442"/>
        <v>food</v>
      </c>
      <c r="R2594" t="str">
        <f t="shared" si="443"/>
        <v>food trucks</v>
      </c>
      <c r="S2594" s="28">
        <f t="shared" si="444"/>
        <v>41887.592835648145</v>
      </c>
      <c r="T2594" s="28">
        <f t="shared" si="445"/>
        <v>41917.592835648145</v>
      </c>
      <c r="U2594">
        <f t="shared" si="446"/>
        <v>2014</v>
      </c>
      <c r="V2594" s="15">
        <f t="shared" si="447"/>
        <v>41887</v>
      </c>
      <c r="W2594" s="15">
        <f t="shared" si="448"/>
        <v>41917</v>
      </c>
      <c r="X2594" s="15">
        <v>41887</v>
      </c>
      <c r="Y2594" s="15">
        <v>41917</v>
      </c>
      <c r="Z2594" t="str">
        <f t="shared" si="449"/>
        <v>September</v>
      </c>
      <c r="AA2594" t="str">
        <f t="shared" si="450"/>
        <v>October</v>
      </c>
    </row>
    <row r="2595" spans="1:27" ht="45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14" t="s">
        <v>8221</v>
      </c>
      <c r="G2595" t="s">
        <v>8224</v>
      </c>
      <c r="H2595" t="s">
        <v>8246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440"/>
        <v>0</v>
      </c>
      <c r="P2595" s="6" t="e">
        <f t="shared" si="441"/>
        <v>#DIV/0!</v>
      </c>
      <c r="Q2595" t="str">
        <f t="shared" si="442"/>
        <v>food</v>
      </c>
      <c r="R2595" t="str">
        <f t="shared" si="443"/>
        <v>food trucks</v>
      </c>
      <c r="S2595" s="28">
        <f t="shared" si="444"/>
        <v>42089.636874999997</v>
      </c>
      <c r="T2595" s="28">
        <f t="shared" si="445"/>
        <v>42119.636874999997</v>
      </c>
      <c r="U2595">
        <f t="shared" si="446"/>
        <v>2015</v>
      </c>
      <c r="V2595" s="15">
        <f t="shared" si="447"/>
        <v>42089</v>
      </c>
      <c r="W2595" s="15">
        <f t="shared" si="448"/>
        <v>42119</v>
      </c>
      <c r="X2595" s="15">
        <v>42089</v>
      </c>
      <c r="Y2595" s="15">
        <v>42119</v>
      </c>
      <c r="Z2595" t="str">
        <f t="shared" si="449"/>
        <v>March</v>
      </c>
      <c r="AA2595" t="str">
        <f t="shared" si="450"/>
        <v>April</v>
      </c>
    </row>
    <row r="2596" spans="1:27" ht="45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14" t="s">
        <v>8221</v>
      </c>
      <c r="G2596" t="s">
        <v>8224</v>
      </c>
      <c r="H2596" t="s">
        <v>8246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440"/>
        <v>1.25E-3</v>
      </c>
      <c r="P2596" s="6">
        <f t="shared" si="441"/>
        <v>1</v>
      </c>
      <c r="Q2596" t="str">
        <f t="shared" si="442"/>
        <v>food</v>
      </c>
      <c r="R2596" t="str">
        <f t="shared" si="443"/>
        <v>food trucks</v>
      </c>
      <c r="S2596" s="28">
        <f t="shared" si="444"/>
        <v>41828.759583333333</v>
      </c>
      <c r="T2596" s="28">
        <f t="shared" si="445"/>
        <v>41858.759583333333</v>
      </c>
      <c r="U2596">
        <f t="shared" si="446"/>
        <v>2014</v>
      </c>
      <c r="V2596" s="15">
        <f t="shared" si="447"/>
        <v>41828</v>
      </c>
      <c r="W2596" s="15">
        <f t="shared" si="448"/>
        <v>41858</v>
      </c>
      <c r="X2596" s="15">
        <v>41828</v>
      </c>
      <c r="Y2596" s="15">
        <v>41858</v>
      </c>
      <c r="Z2596" t="str">
        <f t="shared" si="449"/>
        <v>July</v>
      </c>
      <c r="AA2596" t="str">
        <f t="shared" si="450"/>
        <v>August</v>
      </c>
    </row>
    <row r="2597" spans="1:27" ht="30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14" t="s">
        <v>8221</v>
      </c>
      <c r="G2597" t="s">
        <v>8224</v>
      </c>
      <c r="H2597" t="s">
        <v>8246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440"/>
        <v>12.166666666666668</v>
      </c>
      <c r="P2597" s="6">
        <f t="shared" si="441"/>
        <v>96.05263157894737</v>
      </c>
      <c r="Q2597" t="str">
        <f t="shared" si="442"/>
        <v>food</v>
      </c>
      <c r="R2597" t="str">
        <f t="shared" si="443"/>
        <v>food trucks</v>
      </c>
      <c r="S2597" s="28">
        <f t="shared" si="444"/>
        <v>42760.035879629628</v>
      </c>
      <c r="T2597" s="28">
        <f t="shared" si="445"/>
        <v>42790.035879629628</v>
      </c>
      <c r="U2597">
        <f t="shared" si="446"/>
        <v>2017</v>
      </c>
      <c r="V2597" s="15">
        <f t="shared" si="447"/>
        <v>42760</v>
      </c>
      <c r="W2597" s="15">
        <f t="shared" si="448"/>
        <v>42790</v>
      </c>
      <c r="X2597" s="15">
        <v>42760</v>
      </c>
      <c r="Y2597" s="15">
        <v>42790</v>
      </c>
      <c r="Z2597" t="str">
        <f t="shared" si="449"/>
        <v>January</v>
      </c>
      <c r="AA2597" t="str">
        <f t="shared" si="450"/>
        <v>February</v>
      </c>
    </row>
    <row r="2598" spans="1:27" ht="45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14" t="s">
        <v>8221</v>
      </c>
      <c r="G2598" t="s">
        <v>8229</v>
      </c>
      <c r="H2598" t="s">
        <v>8251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440"/>
        <v>23.588571428571427</v>
      </c>
      <c r="P2598" s="6">
        <f t="shared" si="441"/>
        <v>305.77777777777777</v>
      </c>
      <c r="Q2598" t="str">
        <f t="shared" si="442"/>
        <v>food</v>
      </c>
      <c r="R2598" t="str">
        <f t="shared" si="443"/>
        <v>food trucks</v>
      </c>
      <c r="S2598" s="28">
        <f t="shared" si="444"/>
        <v>41828.45612268518</v>
      </c>
      <c r="T2598" s="28">
        <f t="shared" si="445"/>
        <v>41858.45612268518</v>
      </c>
      <c r="U2598">
        <f t="shared" si="446"/>
        <v>2014</v>
      </c>
      <c r="V2598" s="15">
        <f t="shared" si="447"/>
        <v>41828</v>
      </c>
      <c r="W2598" s="15">
        <f t="shared" si="448"/>
        <v>41858</v>
      </c>
      <c r="X2598" s="15">
        <v>41828</v>
      </c>
      <c r="Y2598" s="15">
        <v>41858</v>
      </c>
      <c r="Z2598" t="str">
        <f t="shared" si="449"/>
        <v>July</v>
      </c>
      <c r="AA2598" t="str">
        <f t="shared" si="450"/>
        <v>August</v>
      </c>
    </row>
    <row r="2599" spans="1:27" ht="45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14" t="s">
        <v>8221</v>
      </c>
      <c r="G2599" t="s">
        <v>8225</v>
      </c>
      <c r="H2599" t="s">
        <v>8247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440"/>
        <v>5.6666666666666661</v>
      </c>
      <c r="P2599" s="6">
        <f t="shared" si="441"/>
        <v>12.142857142857142</v>
      </c>
      <c r="Q2599" t="str">
        <f t="shared" si="442"/>
        <v>food</v>
      </c>
      <c r="R2599" t="str">
        <f t="shared" si="443"/>
        <v>food trucks</v>
      </c>
      <c r="S2599" s="28">
        <f t="shared" si="444"/>
        <v>42510.133298611108</v>
      </c>
      <c r="T2599" s="28">
        <f t="shared" si="445"/>
        <v>42540.133298611108</v>
      </c>
      <c r="U2599">
        <f t="shared" si="446"/>
        <v>2016</v>
      </c>
      <c r="V2599" s="15">
        <f t="shared" si="447"/>
        <v>42510</v>
      </c>
      <c r="W2599" s="15">
        <f t="shared" si="448"/>
        <v>42540</v>
      </c>
      <c r="X2599" s="15">
        <v>42510</v>
      </c>
      <c r="Y2599" s="15">
        <v>42540</v>
      </c>
      <c r="Z2599" t="str">
        <f t="shared" si="449"/>
        <v>May</v>
      </c>
      <c r="AA2599" t="str">
        <f t="shared" si="450"/>
        <v>June</v>
      </c>
    </row>
    <row r="2600" spans="1:27" ht="30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14" t="s">
        <v>8221</v>
      </c>
      <c r="G2600" t="s">
        <v>8224</v>
      </c>
      <c r="H2600" t="s">
        <v>8246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440"/>
        <v>39</v>
      </c>
      <c r="P2600" s="6">
        <f t="shared" si="441"/>
        <v>83.571428571428569</v>
      </c>
      <c r="Q2600" t="str">
        <f t="shared" si="442"/>
        <v>food</v>
      </c>
      <c r="R2600" t="str">
        <f t="shared" si="443"/>
        <v>food trucks</v>
      </c>
      <c r="S2600" s="28">
        <f t="shared" si="444"/>
        <v>42240.631956018515</v>
      </c>
      <c r="T2600" s="28">
        <f t="shared" si="445"/>
        <v>42270.631956018515</v>
      </c>
      <c r="U2600">
        <f t="shared" si="446"/>
        <v>2015</v>
      </c>
      <c r="V2600" s="15">
        <f t="shared" si="447"/>
        <v>42240</v>
      </c>
      <c r="W2600" s="15">
        <f t="shared" si="448"/>
        <v>42270</v>
      </c>
      <c r="X2600" s="15">
        <v>42240</v>
      </c>
      <c r="Y2600" s="15">
        <v>42270</v>
      </c>
      <c r="Z2600" t="str">
        <f t="shared" si="449"/>
        <v>August</v>
      </c>
      <c r="AA2600" t="str">
        <f t="shared" si="450"/>
        <v>September</v>
      </c>
    </row>
    <row r="2601" spans="1:27" ht="30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14" t="s">
        <v>8221</v>
      </c>
      <c r="G2601" t="s">
        <v>8224</v>
      </c>
      <c r="H2601" t="s">
        <v>8246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440"/>
        <v>0.99546510341776351</v>
      </c>
      <c r="P2601" s="6">
        <f t="shared" si="441"/>
        <v>18</v>
      </c>
      <c r="Q2601" t="str">
        <f t="shared" si="442"/>
        <v>food</v>
      </c>
      <c r="R2601" t="str">
        <f t="shared" si="443"/>
        <v>food trucks</v>
      </c>
      <c r="S2601" s="28">
        <f t="shared" si="444"/>
        <v>41809.545682870368</v>
      </c>
      <c r="T2601" s="28">
        <f t="shared" si="445"/>
        <v>41854.545682870368</v>
      </c>
      <c r="U2601">
        <f t="shared" si="446"/>
        <v>2014</v>
      </c>
      <c r="V2601" s="15">
        <f t="shared" si="447"/>
        <v>41809</v>
      </c>
      <c r="W2601" s="15">
        <f t="shared" si="448"/>
        <v>41854</v>
      </c>
      <c r="X2601" s="15">
        <v>41809</v>
      </c>
      <c r="Y2601" s="15">
        <v>41854</v>
      </c>
      <c r="Z2601" t="str">
        <f t="shared" si="449"/>
        <v>June</v>
      </c>
      <c r="AA2601" t="str">
        <f t="shared" si="450"/>
        <v>August</v>
      </c>
    </row>
    <row r="2602" spans="1:27" ht="30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14" t="s">
        <v>8221</v>
      </c>
      <c r="G2602" t="s">
        <v>8224</v>
      </c>
      <c r="H2602" t="s">
        <v>8246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440"/>
        <v>6.9320000000000004</v>
      </c>
      <c r="P2602" s="6">
        <f t="shared" si="441"/>
        <v>115.53333333333333</v>
      </c>
      <c r="Q2602" t="str">
        <f t="shared" si="442"/>
        <v>food</v>
      </c>
      <c r="R2602" t="str">
        <f t="shared" si="443"/>
        <v>food trucks</v>
      </c>
      <c r="S2602" s="28">
        <f t="shared" si="444"/>
        <v>42394.692129629628</v>
      </c>
      <c r="T2602" s="28">
        <f t="shared" si="445"/>
        <v>42454.650462962956</v>
      </c>
      <c r="U2602">
        <f t="shared" si="446"/>
        <v>2016</v>
      </c>
      <c r="V2602" s="15">
        <f t="shared" si="447"/>
        <v>42394</v>
      </c>
      <c r="W2602" s="15">
        <f t="shared" si="448"/>
        <v>42454</v>
      </c>
      <c r="X2602" s="15">
        <v>42394</v>
      </c>
      <c r="Y2602" s="15">
        <v>42454</v>
      </c>
      <c r="Z2602" t="str">
        <f t="shared" si="449"/>
        <v>January</v>
      </c>
      <c r="AA2602" t="str">
        <f t="shared" si="450"/>
        <v>March</v>
      </c>
    </row>
    <row r="2603" spans="1:27" ht="45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14" t="s">
        <v>8219</v>
      </c>
      <c r="G2603" t="s">
        <v>8224</v>
      </c>
      <c r="H2603" t="s">
        <v>8246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440"/>
        <v>661.4</v>
      </c>
      <c r="P2603" s="6">
        <f t="shared" si="441"/>
        <v>21.900662251655628</v>
      </c>
      <c r="Q2603" t="str">
        <f t="shared" si="442"/>
        <v>technology</v>
      </c>
      <c r="R2603" t="str">
        <f t="shared" si="443"/>
        <v>space exploration</v>
      </c>
      <c r="S2603" s="28">
        <f t="shared" si="444"/>
        <v>41150.693854166668</v>
      </c>
      <c r="T2603" s="28">
        <f t="shared" si="445"/>
        <v>41164.957638888889</v>
      </c>
      <c r="U2603">
        <f t="shared" si="446"/>
        <v>2012</v>
      </c>
      <c r="V2603" s="15">
        <f t="shared" si="447"/>
        <v>41150</v>
      </c>
      <c r="W2603" s="15">
        <f t="shared" si="448"/>
        <v>41164</v>
      </c>
      <c r="X2603" s="15">
        <v>41150</v>
      </c>
      <c r="Y2603" s="15">
        <v>41164</v>
      </c>
      <c r="Z2603" t="str">
        <f t="shared" si="449"/>
        <v>August</v>
      </c>
      <c r="AA2603" t="str">
        <f t="shared" si="450"/>
        <v>September</v>
      </c>
    </row>
    <row r="2604" spans="1:27" ht="45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14" t="s">
        <v>8219</v>
      </c>
      <c r="G2604" t="s">
        <v>8224</v>
      </c>
      <c r="H2604" t="s">
        <v>8246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440"/>
        <v>326.0916666666667</v>
      </c>
      <c r="P2604" s="6">
        <f t="shared" si="441"/>
        <v>80.022494887525568</v>
      </c>
      <c r="Q2604" t="str">
        <f t="shared" si="442"/>
        <v>technology</v>
      </c>
      <c r="R2604" t="str">
        <f t="shared" si="443"/>
        <v>space exploration</v>
      </c>
      <c r="S2604" s="28">
        <f t="shared" si="444"/>
        <v>41915.538981481477</v>
      </c>
      <c r="T2604" s="28">
        <f t="shared" si="445"/>
        <v>41955.680555555555</v>
      </c>
      <c r="U2604">
        <f t="shared" si="446"/>
        <v>2014</v>
      </c>
      <c r="V2604" s="15">
        <f t="shared" si="447"/>
        <v>41915</v>
      </c>
      <c r="W2604" s="15">
        <f t="shared" si="448"/>
        <v>41955</v>
      </c>
      <c r="X2604" s="15">
        <v>41915</v>
      </c>
      <c r="Y2604" s="15">
        <v>41955</v>
      </c>
      <c r="Z2604" t="str">
        <f t="shared" si="449"/>
        <v>October</v>
      </c>
      <c r="AA2604" t="str">
        <f t="shared" si="450"/>
        <v>November</v>
      </c>
    </row>
    <row r="2605" spans="1:27" ht="30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14" t="s">
        <v>8219</v>
      </c>
      <c r="G2605" t="s">
        <v>8224</v>
      </c>
      <c r="H2605" t="s">
        <v>8246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440"/>
        <v>101.48571428571429</v>
      </c>
      <c r="P2605" s="6">
        <f t="shared" si="441"/>
        <v>35.520000000000003</v>
      </c>
      <c r="Q2605" t="str">
        <f t="shared" si="442"/>
        <v>technology</v>
      </c>
      <c r="R2605" t="str">
        <f t="shared" si="443"/>
        <v>space exploration</v>
      </c>
      <c r="S2605" s="28">
        <f t="shared" si="444"/>
        <v>41617.704328703701</v>
      </c>
      <c r="T2605" s="28">
        <f t="shared" si="445"/>
        <v>41631.704328703701</v>
      </c>
      <c r="U2605">
        <f t="shared" si="446"/>
        <v>2013</v>
      </c>
      <c r="V2605" s="15">
        <f t="shared" si="447"/>
        <v>41617</v>
      </c>
      <c r="W2605" s="15">
        <f t="shared" si="448"/>
        <v>41631</v>
      </c>
      <c r="X2605" s="15">
        <v>41617</v>
      </c>
      <c r="Y2605" s="15">
        <v>41631</v>
      </c>
      <c r="Z2605" t="str">
        <f t="shared" si="449"/>
        <v>December</v>
      </c>
      <c r="AA2605" t="str">
        <f t="shared" si="450"/>
        <v>December</v>
      </c>
    </row>
    <row r="2606" spans="1:27" ht="45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14" t="s">
        <v>8219</v>
      </c>
      <c r="G2606" t="s">
        <v>8224</v>
      </c>
      <c r="H2606" t="s">
        <v>8246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440"/>
        <v>104.21799999999999</v>
      </c>
      <c r="P2606" s="6">
        <f t="shared" si="441"/>
        <v>64.933333333333323</v>
      </c>
      <c r="Q2606" t="str">
        <f t="shared" si="442"/>
        <v>technology</v>
      </c>
      <c r="R2606" t="str">
        <f t="shared" si="443"/>
        <v>space exploration</v>
      </c>
      <c r="S2606" s="28">
        <f t="shared" si="444"/>
        <v>40997.842858796292</v>
      </c>
      <c r="T2606" s="28">
        <f t="shared" si="445"/>
        <v>41027.842858796292</v>
      </c>
      <c r="U2606">
        <f t="shared" si="446"/>
        <v>2012</v>
      </c>
      <c r="V2606" s="15">
        <f t="shared" si="447"/>
        <v>40997</v>
      </c>
      <c r="W2606" s="15">
        <f t="shared" si="448"/>
        <v>41027</v>
      </c>
      <c r="X2606" s="15">
        <v>40997</v>
      </c>
      <c r="Y2606" s="15">
        <v>41027</v>
      </c>
      <c r="Z2606" t="str">
        <f t="shared" si="449"/>
        <v>March</v>
      </c>
      <c r="AA2606" t="str">
        <f t="shared" si="450"/>
        <v>April</v>
      </c>
    </row>
    <row r="2607" spans="1:27" ht="45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14" t="s">
        <v>8219</v>
      </c>
      <c r="G2607" t="s">
        <v>8224</v>
      </c>
      <c r="H2607" t="s">
        <v>8246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440"/>
        <v>107.42157000000002</v>
      </c>
      <c r="P2607" s="6">
        <f t="shared" si="441"/>
        <v>60.965703745743475</v>
      </c>
      <c r="Q2607" t="str">
        <f t="shared" si="442"/>
        <v>technology</v>
      </c>
      <c r="R2607" t="str">
        <f t="shared" si="443"/>
        <v>space exploration</v>
      </c>
      <c r="S2607" s="28">
        <f t="shared" si="444"/>
        <v>42508.33321759259</v>
      </c>
      <c r="T2607" s="28">
        <f t="shared" si="445"/>
        <v>42538.33321759259</v>
      </c>
      <c r="U2607">
        <f t="shared" si="446"/>
        <v>2016</v>
      </c>
      <c r="V2607" s="15">
        <f t="shared" si="447"/>
        <v>42508</v>
      </c>
      <c r="W2607" s="15">
        <f t="shared" si="448"/>
        <v>42538</v>
      </c>
      <c r="X2607" s="15">
        <v>42508</v>
      </c>
      <c r="Y2607" s="15">
        <v>42538</v>
      </c>
      <c r="Z2607" t="str">
        <f t="shared" si="449"/>
        <v>May</v>
      </c>
      <c r="AA2607" t="str">
        <f t="shared" si="450"/>
        <v>June</v>
      </c>
    </row>
    <row r="2608" spans="1:27" ht="60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14" t="s">
        <v>8219</v>
      </c>
      <c r="G2608" t="s">
        <v>8224</v>
      </c>
      <c r="H2608" t="s">
        <v>8246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440"/>
        <v>110.05454545454545</v>
      </c>
      <c r="P2608" s="6">
        <f t="shared" si="441"/>
        <v>31.444155844155844</v>
      </c>
      <c r="Q2608" t="str">
        <f t="shared" si="442"/>
        <v>technology</v>
      </c>
      <c r="R2608" t="str">
        <f t="shared" si="443"/>
        <v>space exploration</v>
      </c>
      <c r="S2608" s="28">
        <f t="shared" si="444"/>
        <v>41726.504421296289</v>
      </c>
      <c r="T2608" s="28">
        <f t="shared" si="445"/>
        <v>41758.504421296289</v>
      </c>
      <c r="U2608">
        <f t="shared" si="446"/>
        <v>2014</v>
      </c>
      <c r="V2608" s="15">
        <f t="shared" si="447"/>
        <v>41726</v>
      </c>
      <c r="W2608" s="15">
        <f t="shared" si="448"/>
        <v>41758</v>
      </c>
      <c r="X2608" s="15">
        <v>41726</v>
      </c>
      <c r="Y2608" s="15">
        <v>41758</v>
      </c>
      <c r="Z2608" t="str">
        <f t="shared" si="449"/>
        <v>March</v>
      </c>
      <c r="AA2608" t="str">
        <f t="shared" si="450"/>
        <v>April</v>
      </c>
    </row>
    <row r="2609" spans="1:27" ht="45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14" t="s">
        <v>8219</v>
      </c>
      <c r="G2609" t="s">
        <v>8224</v>
      </c>
      <c r="H2609" t="s">
        <v>8246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440"/>
        <v>407.7</v>
      </c>
      <c r="P2609" s="6">
        <f t="shared" si="441"/>
        <v>81.949748743718587</v>
      </c>
      <c r="Q2609" t="str">
        <f t="shared" si="442"/>
        <v>technology</v>
      </c>
      <c r="R2609" t="str">
        <f t="shared" si="443"/>
        <v>space exploration</v>
      </c>
      <c r="S2609" s="28">
        <f t="shared" si="444"/>
        <v>42184.666342592587</v>
      </c>
      <c r="T2609" s="28">
        <f t="shared" si="445"/>
        <v>42227.874999999993</v>
      </c>
      <c r="U2609">
        <f t="shared" si="446"/>
        <v>2015</v>
      </c>
      <c r="V2609" s="15">
        <f t="shared" si="447"/>
        <v>42184</v>
      </c>
      <c r="W2609" s="15">
        <f t="shared" si="448"/>
        <v>42227</v>
      </c>
      <c r="X2609" s="15">
        <v>42184</v>
      </c>
      <c r="Y2609" s="15">
        <v>42227</v>
      </c>
      <c r="Z2609" t="str">
        <f t="shared" si="449"/>
        <v>June</v>
      </c>
      <c r="AA2609" t="str">
        <f t="shared" si="450"/>
        <v>August</v>
      </c>
    </row>
    <row r="2610" spans="1:27" ht="45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14" t="s">
        <v>8219</v>
      </c>
      <c r="G2610" t="s">
        <v>8224</v>
      </c>
      <c r="H2610" t="s">
        <v>8246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440"/>
        <v>223.92500000000001</v>
      </c>
      <c r="P2610" s="6">
        <f t="shared" si="441"/>
        <v>58.92763157894737</v>
      </c>
      <c r="Q2610" t="str">
        <f t="shared" si="442"/>
        <v>technology</v>
      </c>
      <c r="R2610" t="str">
        <f t="shared" si="443"/>
        <v>space exploration</v>
      </c>
      <c r="S2610" s="28">
        <f t="shared" si="444"/>
        <v>42767.593379629623</v>
      </c>
      <c r="T2610" s="28">
        <f t="shared" si="445"/>
        <v>42808.791666666664</v>
      </c>
      <c r="U2610">
        <f t="shared" si="446"/>
        <v>2017</v>
      </c>
      <c r="V2610" s="15">
        <f t="shared" si="447"/>
        <v>42767</v>
      </c>
      <c r="W2610" s="15">
        <f t="shared" si="448"/>
        <v>42808</v>
      </c>
      <c r="X2610" s="15">
        <v>42767</v>
      </c>
      <c r="Y2610" s="15">
        <v>42808</v>
      </c>
      <c r="Z2610" t="str">
        <f t="shared" si="449"/>
        <v>February</v>
      </c>
      <c r="AA2610" t="str">
        <f t="shared" si="450"/>
        <v>March</v>
      </c>
    </row>
    <row r="2611" spans="1:27" ht="45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14" t="s">
        <v>8219</v>
      </c>
      <c r="G2611" t="s">
        <v>8224</v>
      </c>
      <c r="H2611" t="s">
        <v>8246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440"/>
        <v>303.80111428571428</v>
      </c>
      <c r="P2611" s="6">
        <f t="shared" si="441"/>
        <v>157.29347633136095</v>
      </c>
      <c r="Q2611" t="str">
        <f t="shared" si="442"/>
        <v>technology</v>
      </c>
      <c r="R2611" t="str">
        <f t="shared" si="443"/>
        <v>space exploration</v>
      </c>
      <c r="S2611" s="28">
        <f t="shared" si="444"/>
        <v>41075.02952546296</v>
      </c>
      <c r="T2611" s="28">
        <f t="shared" si="445"/>
        <v>41105.02952546296</v>
      </c>
      <c r="U2611">
        <f t="shared" si="446"/>
        <v>2012</v>
      </c>
      <c r="V2611" s="15">
        <f t="shared" si="447"/>
        <v>41075</v>
      </c>
      <c r="W2611" s="15">
        <f t="shared" si="448"/>
        <v>41105</v>
      </c>
      <c r="X2611" s="15">
        <v>41075</v>
      </c>
      <c r="Y2611" s="15">
        <v>41105</v>
      </c>
      <c r="Z2611" t="str">
        <f t="shared" si="449"/>
        <v>June</v>
      </c>
      <c r="AA2611" t="str">
        <f t="shared" si="450"/>
        <v>July</v>
      </c>
    </row>
    <row r="2612" spans="1:27" ht="30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14" t="s">
        <v>8219</v>
      </c>
      <c r="G2612" t="s">
        <v>8224</v>
      </c>
      <c r="H2612" t="s">
        <v>8246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440"/>
        <v>141.3251043268175</v>
      </c>
      <c r="P2612" s="6">
        <f t="shared" si="441"/>
        <v>55.758509532062391</v>
      </c>
      <c r="Q2612" t="str">
        <f t="shared" si="442"/>
        <v>technology</v>
      </c>
      <c r="R2612" t="str">
        <f t="shared" si="443"/>
        <v>space exploration</v>
      </c>
      <c r="S2612" s="28">
        <f t="shared" si="444"/>
        <v>42564.672743055555</v>
      </c>
      <c r="T2612" s="28">
        <f t="shared" si="445"/>
        <v>42604.082638888889</v>
      </c>
      <c r="U2612">
        <f t="shared" si="446"/>
        <v>2016</v>
      </c>
      <c r="V2612" s="15">
        <f t="shared" si="447"/>
        <v>42564</v>
      </c>
      <c r="W2612" s="15">
        <f t="shared" si="448"/>
        <v>42604</v>
      </c>
      <c r="X2612" s="15">
        <v>42564</v>
      </c>
      <c r="Y2612" s="15">
        <v>42604</v>
      </c>
      <c r="Z2612" t="str">
        <f t="shared" si="449"/>
        <v>July</v>
      </c>
      <c r="AA2612" t="str">
        <f t="shared" si="450"/>
        <v>August</v>
      </c>
    </row>
    <row r="2613" spans="1:27" ht="45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14" t="s">
        <v>8219</v>
      </c>
      <c r="G2613" t="s">
        <v>8236</v>
      </c>
      <c r="H2613" t="s">
        <v>8249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440"/>
        <v>2790.6363636363635</v>
      </c>
      <c r="P2613" s="6">
        <f t="shared" si="441"/>
        <v>83.802893802893806</v>
      </c>
      <c r="Q2613" t="str">
        <f t="shared" si="442"/>
        <v>technology</v>
      </c>
      <c r="R2613" t="str">
        <f t="shared" si="443"/>
        <v>space exploration</v>
      </c>
      <c r="S2613" s="28">
        <f t="shared" si="444"/>
        <v>42704.127476851849</v>
      </c>
      <c r="T2613" s="28">
        <f t="shared" si="445"/>
        <v>42737.749305555553</v>
      </c>
      <c r="U2613">
        <f t="shared" si="446"/>
        <v>2016</v>
      </c>
      <c r="V2613" s="15">
        <f t="shared" si="447"/>
        <v>42704</v>
      </c>
      <c r="W2613" s="15">
        <f t="shared" si="448"/>
        <v>42737</v>
      </c>
      <c r="X2613" s="15">
        <v>42704</v>
      </c>
      <c r="Y2613" s="15">
        <v>42737</v>
      </c>
      <c r="Z2613" t="str">
        <f t="shared" si="449"/>
        <v>November</v>
      </c>
      <c r="AA2613" t="str">
        <f t="shared" si="450"/>
        <v>January</v>
      </c>
    </row>
    <row r="2614" spans="1:27" ht="45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14" t="s">
        <v>8219</v>
      </c>
      <c r="G2614" t="s">
        <v>8224</v>
      </c>
      <c r="H2614" t="s">
        <v>8246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440"/>
        <v>171.76130000000001</v>
      </c>
      <c r="P2614" s="6">
        <f t="shared" si="441"/>
        <v>58.422210884353746</v>
      </c>
      <c r="Q2614" t="str">
        <f t="shared" si="442"/>
        <v>technology</v>
      </c>
      <c r="R2614" t="str">
        <f t="shared" si="443"/>
        <v>space exploration</v>
      </c>
      <c r="S2614" s="28">
        <f t="shared" si="444"/>
        <v>41981.934837962959</v>
      </c>
      <c r="T2614" s="28">
        <f t="shared" si="445"/>
        <v>42012.934837962959</v>
      </c>
      <c r="U2614">
        <f t="shared" si="446"/>
        <v>2014</v>
      </c>
      <c r="V2614" s="15">
        <f t="shared" si="447"/>
        <v>41981</v>
      </c>
      <c r="W2614" s="15">
        <f t="shared" si="448"/>
        <v>42012</v>
      </c>
      <c r="X2614" s="15">
        <v>41981</v>
      </c>
      <c r="Y2614" s="15">
        <v>42012</v>
      </c>
      <c r="Z2614" t="str">
        <f t="shared" si="449"/>
        <v>December</v>
      </c>
      <c r="AA2614" t="str">
        <f t="shared" si="450"/>
        <v>January</v>
      </c>
    </row>
    <row r="2615" spans="1:27" ht="45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14" t="s">
        <v>8219</v>
      </c>
      <c r="G2615" t="s">
        <v>8224</v>
      </c>
      <c r="H2615" t="s">
        <v>8246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440"/>
        <v>101.01333333333334</v>
      </c>
      <c r="P2615" s="6">
        <f t="shared" si="441"/>
        <v>270.57142857142856</v>
      </c>
      <c r="Q2615" t="str">
        <f t="shared" si="442"/>
        <v>technology</v>
      </c>
      <c r="R2615" t="str">
        <f t="shared" si="443"/>
        <v>space exploration</v>
      </c>
      <c r="S2615" s="28">
        <f t="shared" si="444"/>
        <v>41143.609884259255</v>
      </c>
      <c r="T2615" s="28">
        <f t="shared" si="445"/>
        <v>41173.609884259255</v>
      </c>
      <c r="U2615">
        <f t="shared" si="446"/>
        <v>2012</v>
      </c>
      <c r="V2615" s="15">
        <f t="shared" si="447"/>
        <v>41143</v>
      </c>
      <c r="W2615" s="15">
        <f t="shared" si="448"/>
        <v>41173</v>
      </c>
      <c r="X2615" s="15">
        <v>41143</v>
      </c>
      <c r="Y2615" s="15">
        <v>41173</v>
      </c>
      <c r="Z2615" t="str">
        <f t="shared" si="449"/>
        <v>August</v>
      </c>
      <c r="AA2615" t="str">
        <f t="shared" si="450"/>
        <v>September</v>
      </c>
    </row>
    <row r="2616" spans="1:27" ht="45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14" t="s">
        <v>8219</v>
      </c>
      <c r="G2616" t="s">
        <v>8224</v>
      </c>
      <c r="H2616" t="s">
        <v>8246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440"/>
        <v>102</v>
      </c>
      <c r="P2616" s="6">
        <f t="shared" si="441"/>
        <v>107.1</v>
      </c>
      <c r="Q2616" t="str">
        <f t="shared" si="442"/>
        <v>technology</v>
      </c>
      <c r="R2616" t="str">
        <f t="shared" si="443"/>
        <v>space exploration</v>
      </c>
      <c r="S2616" s="28">
        <f t="shared" si="444"/>
        <v>41730.500138888885</v>
      </c>
      <c r="T2616" s="28">
        <f t="shared" si="445"/>
        <v>41759</v>
      </c>
      <c r="U2616">
        <f t="shared" si="446"/>
        <v>2014</v>
      </c>
      <c r="V2616" s="15">
        <f t="shared" si="447"/>
        <v>41730</v>
      </c>
      <c r="W2616" s="15">
        <f t="shared" si="448"/>
        <v>41759</v>
      </c>
      <c r="X2616" s="15">
        <v>41730</v>
      </c>
      <c r="Y2616" s="15">
        <v>41759</v>
      </c>
      <c r="Z2616" t="str">
        <f t="shared" si="449"/>
        <v>April</v>
      </c>
      <c r="AA2616" t="str">
        <f t="shared" si="450"/>
        <v>April</v>
      </c>
    </row>
    <row r="2617" spans="1:27" ht="45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14" t="s">
        <v>8219</v>
      </c>
      <c r="G2617" t="s">
        <v>8225</v>
      </c>
      <c r="H2617" t="s">
        <v>8247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440"/>
        <v>169.76511744127936</v>
      </c>
      <c r="P2617" s="6">
        <f t="shared" si="441"/>
        <v>47.180555555555557</v>
      </c>
      <c r="Q2617" t="str">
        <f t="shared" si="442"/>
        <v>technology</v>
      </c>
      <c r="R2617" t="str">
        <f t="shared" si="443"/>
        <v>space exploration</v>
      </c>
      <c r="S2617" s="28">
        <f t="shared" si="444"/>
        <v>42453.288935185185</v>
      </c>
      <c r="T2617" s="28">
        <f t="shared" si="445"/>
        <v>42490.291666666664</v>
      </c>
      <c r="U2617">
        <f t="shared" si="446"/>
        <v>2016</v>
      </c>
      <c r="V2617" s="15">
        <f t="shared" si="447"/>
        <v>42453</v>
      </c>
      <c r="W2617" s="15">
        <f t="shared" si="448"/>
        <v>42490</v>
      </c>
      <c r="X2617" s="15">
        <v>42453</v>
      </c>
      <c r="Y2617" s="15">
        <v>42490</v>
      </c>
      <c r="Z2617" t="str">
        <f t="shared" si="449"/>
        <v>March</v>
      </c>
      <c r="AA2617" t="str">
        <f t="shared" si="450"/>
        <v>April</v>
      </c>
    </row>
    <row r="2618" spans="1:27" ht="45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14" t="s">
        <v>8219</v>
      </c>
      <c r="G2618" t="s">
        <v>8224</v>
      </c>
      <c r="H2618" t="s">
        <v>8246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440"/>
        <v>114.53400000000001</v>
      </c>
      <c r="P2618" s="6">
        <f t="shared" si="441"/>
        <v>120.30882352941177</v>
      </c>
      <c r="Q2618" t="str">
        <f t="shared" si="442"/>
        <v>technology</v>
      </c>
      <c r="R2618" t="str">
        <f t="shared" si="443"/>
        <v>space exploration</v>
      </c>
      <c r="S2618" s="28">
        <f t="shared" si="444"/>
        <v>42211.786215277774</v>
      </c>
      <c r="T2618" s="28">
        <f t="shared" si="445"/>
        <v>42241.786215277774</v>
      </c>
      <c r="U2618">
        <f t="shared" si="446"/>
        <v>2015</v>
      </c>
      <c r="V2618" s="15">
        <f t="shared" si="447"/>
        <v>42211</v>
      </c>
      <c r="W2618" s="15">
        <f t="shared" si="448"/>
        <v>42241</v>
      </c>
      <c r="X2618" s="15">
        <v>42211</v>
      </c>
      <c r="Y2618" s="15">
        <v>42241</v>
      </c>
      <c r="Z2618" t="str">
        <f t="shared" si="449"/>
        <v>July</v>
      </c>
      <c r="AA2618" t="str">
        <f t="shared" si="450"/>
        <v>August</v>
      </c>
    </row>
    <row r="2619" spans="1:27" ht="45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14" t="s">
        <v>8219</v>
      </c>
      <c r="G2619" t="s">
        <v>8224</v>
      </c>
      <c r="H2619" t="s">
        <v>8246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440"/>
        <v>877.6</v>
      </c>
      <c r="P2619" s="6">
        <f t="shared" si="441"/>
        <v>27.59748427672956</v>
      </c>
      <c r="Q2619" t="str">
        <f t="shared" si="442"/>
        <v>technology</v>
      </c>
      <c r="R2619" t="str">
        <f t="shared" si="443"/>
        <v>space exploration</v>
      </c>
      <c r="S2619" s="28">
        <f t="shared" si="444"/>
        <v>41902.666099537033</v>
      </c>
      <c r="T2619" s="28">
        <f t="shared" si="445"/>
        <v>41932.666099537033</v>
      </c>
      <c r="U2619">
        <f t="shared" si="446"/>
        <v>2014</v>
      </c>
      <c r="V2619" s="15">
        <f t="shared" si="447"/>
        <v>41902</v>
      </c>
      <c r="W2619" s="15">
        <f t="shared" si="448"/>
        <v>41932</v>
      </c>
      <c r="X2619" s="15">
        <v>41902</v>
      </c>
      <c r="Y2619" s="15">
        <v>41932</v>
      </c>
      <c r="Z2619" t="str">
        <f t="shared" si="449"/>
        <v>September</v>
      </c>
      <c r="AA2619" t="str">
        <f t="shared" si="450"/>
        <v>October</v>
      </c>
    </row>
    <row r="2620" spans="1:27" ht="30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14" t="s">
        <v>8219</v>
      </c>
      <c r="G2620" t="s">
        <v>8224</v>
      </c>
      <c r="H2620" t="s">
        <v>8246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440"/>
        <v>105.38666666666667</v>
      </c>
      <c r="P2620" s="6">
        <f t="shared" si="441"/>
        <v>205.2987012987013</v>
      </c>
      <c r="Q2620" t="str">
        <f t="shared" si="442"/>
        <v>technology</v>
      </c>
      <c r="R2620" t="str">
        <f t="shared" si="443"/>
        <v>space exploration</v>
      </c>
      <c r="S2620" s="28">
        <f t="shared" si="444"/>
        <v>42279.584039351852</v>
      </c>
      <c r="T2620" s="28">
        <f t="shared" si="445"/>
        <v>42339.625706018516</v>
      </c>
      <c r="U2620">
        <f t="shared" si="446"/>
        <v>2015</v>
      </c>
      <c r="V2620" s="15">
        <f t="shared" si="447"/>
        <v>42279</v>
      </c>
      <c r="W2620" s="15">
        <f t="shared" si="448"/>
        <v>42339</v>
      </c>
      <c r="X2620" s="15">
        <v>42279</v>
      </c>
      <c r="Y2620" s="15">
        <v>42339</v>
      </c>
      <c r="Z2620" t="str">
        <f t="shared" si="449"/>
        <v>October</v>
      </c>
      <c r="AA2620" t="str">
        <f t="shared" si="450"/>
        <v>December</v>
      </c>
    </row>
    <row r="2621" spans="1:27" ht="45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14" t="s">
        <v>8219</v>
      </c>
      <c r="G2621" t="s">
        <v>8224</v>
      </c>
      <c r="H2621" t="s">
        <v>8246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440"/>
        <v>188.39999999999998</v>
      </c>
      <c r="P2621" s="6">
        <f t="shared" si="441"/>
        <v>35.547169811320757</v>
      </c>
      <c r="Q2621" t="str">
        <f t="shared" si="442"/>
        <v>technology</v>
      </c>
      <c r="R2621" t="str">
        <f t="shared" si="443"/>
        <v>space exploration</v>
      </c>
      <c r="S2621" s="28">
        <f t="shared" si="444"/>
        <v>42273.67597222222</v>
      </c>
      <c r="T2621" s="28">
        <f t="shared" si="445"/>
        <v>42300.249999999993</v>
      </c>
      <c r="U2621">
        <f t="shared" si="446"/>
        <v>2015</v>
      </c>
      <c r="V2621" s="15">
        <f t="shared" si="447"/>
        <v>42273</v>
      </c>
      <c r="W2621" s="15">
        <f t="shared" si="448"/>
        <v>42300</v>
      </c>
      <c r="X2621" s="15">
        <v>42273</v>
      </c>
      <c r="Y2621" s="15">
        <v>42300</v>
      </c>
      <c r="Z2621" t="str">
        <f t="shared" si="449"/>
        <v>September</v>
      </c>
      <c r="AA2621" t="str">
        <f t="shared" si="450"/>
        <v>October</v>
      </c>
    </row>
    <row r="2622" spans="1:27" ht="45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14" t="s">
        <v>8219</v>
      </c>
      <c r="G2622" t="s">
        <v>8226</v>
      </c>
      <c r="H2622" t="s">
        <v>8248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440"/>
        <v>143.65230769230772</v>
      </c>
      <c r="P2622" s="6">
        <f t="shared" si="441"/>
        <v>74.639488409272587</v>
      </c>
      <c r="Q2622" t="str">
        <f t="shared" si="442"/>
        <v>technology</v>
      </c>
      <c r="R2622" t="str">
        <f t="shared" si="443"/>
        <v>space exploration</v>
      </c>
      <c r="S2622" s="28">
        <f t="shared" si="444"/>
        <v>42250.958819444444</v>
      </c>
      <c r="T2622" s="28">
        <f t="shared" si="445"/>
        <v>42287.833333333336</v>
      </c>
      <c r="U2622">
        <f t="shared" si="446"/>
        <v>2015</v>
      </c>
      <c r="V2622" s="15">
        <f t="shared" si="447"/>
        <v>42250</v>
      </c>
      <c r="W2622" s="15">
        <f t="shared" si="448"/>
        <v>42287</v>
      </c>
      <c r="X2622" s="15">
        <v>42250</v>
      </c>
      <c r="Y2622" s="15">
        <v>42287</v>
      </c>
      <c r="Z2622" t="str">
        <f t="shared" si="449"/>
        <v>September</v>
      </c>
      <c r="AA2622" t="str">
        <f t="shared" si="450"/>
        <v>October</v>
      </c>
    </row>
    <row r="2623" spans="1:27" ht="45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14" t="s">
        <v>8219</v>
      </c>
      <c r="G2623" t="s">
        <v>8224</v>
      </c>
      <c r="H2623" t="s">
        <v>8246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440"/>
        <v>145.88</v>
      </c>
      <c r="P2623" s="6">
        <f t="shared" si="441"/>
        <v>47.058064516129029</v>
      </c>
      <c r="Q2623" t="str">
        <f t="shared" si="442"/>
        <v>technology</v>
      </c>
      <c r="R2623" t="str">
        <f t="shared" si="443"/>
        <v>space exploration</v>
      </c>
      <c r="S2623" s="28">
        <f t="shared" si="444"/>
        <v>42115.539212962962</v>
      </c>
      <c r="T2623" s="28">
        <f t="shared" si="445"/>
        <v>42145.539212962962</v>
      </c>
      <c r="U2623">
        <f t="shared" si="446"/>
        <v>2015</v>
      </c>
      <c r="V2623" s="15">
        <f t="shared" si="447"/>
        <v>42115</v>
      </c>
      <c r="W2623" s="15">
        <f t="shared" si="448"/>
        <v>42145</v>
      </c>
      <c r="X2623" s="15">
        <v>42115</v>
      </c>
      <c r="Y2623" s="15">
        <v>42145</v>
      </c>
      <c r="Z2623" t="str">
        <f t="shared" si="449"/>
        <v>April</v>
      </c>
      <c r="AA2623" t="str">
        <f t="shared" si="450"/>
        <v>May</v>
      </c>
    </row>
    <row r="2624" spans="1:27" ht="45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14" t="s">
        <v>8219</v>
      </c>
      <c r="G2624" t="s">
        <v>8237</v>
      </c>
      <c r="H2624" t="s">
        <v>8249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440"/>
        <v>131.184</v>
      </c>
      <c r="P2624" s="6">
        <f t="shared" si="441"/>
        <v>26.591351351351353</v>
      </c>
      <c r="Q2624" t="str">
        <f t="shared" si="442"/>
        <v>technology</v>
      </c>
      <c r="R2624" t="str">
        <f t="shared" si="443"/>
        <v>space exploration</v>
      </c>
      <c r="S2624" s="28">
        <f t="shared" si="444"/>
        <v>42689.534907407404</v>
      </c>
      <c r="T2624" s="28">
        <f t="shared" si="445"/>
        <v>42734.534907407404</v>
      </c>
      <c r="U2624">
        <f t="shared" si="446"/>
        <v>2016</v>
      </c>
      <c r="V2624" s="15">
        <f t="shared" si="447"/>
        <v>42689</v>
      </c>
      <c r="W2624" s="15">
        <f t="shared" si="448"/>
        <v>42734</v>
      </c>
      <c r="X2624" s="15">
        <v>42689</v>
      </c>
      <c r="Y2624" s="15">
        <v>42734</v>
      </c>
      <c r="Z2624" t="str">
        <f t="shared" si="449"/>
        <v>November</v>
      </c>
      <c r="AA2624" t="str">
        <f t="shared" si="450"/>
        <v>December</v>
      </c>
    </row>
    <row r="2625" spans="1:27" ht="45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14" t="s">
        <v>8219</v>
      </c>
      <c r="G2625" t="s">
        <v>8224</v>
      </c>
      <c r="H2625" t="s">
        <v>8246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440"/>
        <v>113.99999999999999</v>
      </c>
      <c r="P2625" s="6">
        <f t="shared" si="441"/>
        <v>36.774193548387096</v>
      </c>
      <c r="Q2625" t="str">
        <f t="shared" si="442"/>
        <v>technology</v>
      </c>
      <c r="R2625" t="str">
        <f t="shared" si="443"/>
        <v>space exploration</v>
      </c>
      <c r="S2625" s="28">
        <f t="shared" si="444"/>
        <v>42692.048217592594</v>
      </c>
      <c r="T2625" s="28">
        <f t="shared" si="445"/>
        <v>42706.048217592594</v>
      </c>
      <c r="U2625">
        <f t="shared" si="446"/>
        <v>2016</v>
      </c>
      <c r="V2625" s="15">
        <f t="shared" si="447"/>
        <v>42692</v>
      </c>
      <c r="W2625" s="15">
        <f t="shared" si="448"/>
        <v>42706</v>
      </c>
      <c r="X2625" s="15">
        <v>42692</v>
      </c>
      <c r="Y2625" s="15">
        <v>42706</v>
      </c>
      <c r="Z2625" t="str">
        <f t="shared" si="449"/>
        <v>November</v>
      </c>
      <c r="AA2625" t="str">
        <f t="shared" si="450"/>
        <v>December</v>
      </c>
    </row>
    <row r="2626" spans="1:27" ht="45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14" t="s">
        <v>8219</v>
      </c>
      <c r="G2626" t="s">
        <v>8224</v>
      </c>
      <c r="H2626" t="s">
        <v>8246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ref="O2626:O2689" si="451">SUM(E2626/D2626)*100</f>
        <v>1379.4206249999997</v>
      </c>
      <c r="P2626" s="6">
        <f t="shared" ref="P2626:P2689" si="452">SUM(E2626/L2626)</f>
        <v>31.820544982698959</v>
      </c>
      <c r="Q2626" t="str">
        <f t="shared" si="442"/>
        <v>technology</v>
      </c>
      <c r="R2626" t="str">
        <f t="shared" si="443"/>
        <v>space exploration</v>
      </c>
      <c r="S2626" s="28">
        <f t="shared" si="444"/>
        <v>41144.213217592587</v>
      </c>
      <c r="T2626" s="28">
        <f t="shared" si="445"/>
        <v>41165.213217592587</v>
      </c>
      <c r="U2626">
        <f t="shared" si="446"/>
        <v>2012</v>
      </c>
      <c r="V2626" s="15">
        <f t="shared" si="447"/>
        <v>41144</v>
      </c>
      <c r="W2626" s="15">
        <f t="shared" si="448"/>
        <v>41165</v>
      </c>
      <c r="X2626" s="15">
        <v>41144</v>
      </c>
      <c r="Y2626" s="15">
        <v>41165</v>
      </c>
      <c r="Z2626" t="str">
        <f t="shared" si="449"/>
        <v>August</v>
      </c>
      <c r="AA2626" t="str">
        <f t="shared" si="450"/>
        <v>September</v>
      </c>
    </row>
    <row r="2627" spans="1:27" ht="45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14" t="s">
        <v>8219</v>
      </c>
      <c r="G2627" t="s">
        <v>8236</v>
      </c>
      <c r="H2627" t="s">
        <v>8249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si="451"/>
        <v>956</v>
      </c>
      <c r="P2627" s="6">
        <f t="shared" si="452"/>
        <v>27.576923076923077</v>
      </c>
      <c r="Q2627" t="str">
        <f t="shared" ref="Q2627:Q2690" si="453">LEFT(N2627,FIND("/", N2627) - 1)</f>
        <v>technology</v>
      </c>
      <c r="R2627" t="str">
        <f t="shared" ref="R2627:R2690" si="454">RIGHT(N2627,LEN(N2627) - FIND("/",N2627))</f>
        <v>space exploration</v>
      </c>
      <c r="S2627" s="28">
        <f t="shared" ref="S2627:S2690" si="455">(J2627/86400)+25569+(-5/24)</f>
        <v>42658.601944444446</v>
      </c>
      <c r="T2627" s="28">
        <f t="shared" ref="T2627:T2690" si="456">(I2627/86400)+25569+(-5/24)</f>
        <v>42683.643611111103</v>
      </c>
      <c r="U2627">
        <f t="shared" ref="U2627:U2690" si="457">YEAR(S2627)</f>
        <v>2016</v>
      </c>
      <c r="V2627" s="15">
        <f t="shared" ref="V2627:V2690" si="458">INT(S2627)</f>
        <v>42658</v>
      </c>
      <c r="W2627" s="15">
        <f t="shared" ref="W2627:W2690" si="459">INT(T2627)</f>
        <v>42683</v>
      </c>
      <c r="X2627" s="15">
        <v>42658</v>
      </c>
      <c r="Y2627" s="15">
        <v>42683</v>
      </c>
      <c r="Z2627" t="str">
        <f t="shared" ref="Z2627:Z2690" si="460">TEXT(V2627, "mmmm")</f>
        <v>October</v>
      </c>
      <c r="AA2627" t="str">
        <f t="shared" ref="AA2627:AA2690" si="461">TEXT(W2627, "mmmm")</f>
        <v>November</v>
      </c>
    </row>
    <row r="2628" spans="1:27" ht="45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14" t="s">
        <v>8219</v>
      </c>
      <c r="G2628" t="s">
        <v>8224</v>
      </c>
      <c r="H2628" t="s">
        <v>8246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451"/>
        <v>112.00000000000001</v>
      </c>
      <c r="P2628" s="6">
        <f t="shared" si="452"/>
        <v>56</v>
      </c>
      <c r="Q2628" t="str">
        <f t="shared" si="453"/>
        <v>technology</v>
      </c>
      <c r="R2628" t="str">
        <f t="shared" si="454"/>
        <v>space exploration</v>
      </c>
      <c r="S2628" s="28">
        <f t="shared" si="455"/>
        <v>42128.41978009259</v>
      </c>
      <c r="T2628" s="28">
        <f t="shared" si="456"/>
        <v>42158.41978009259</v>
      </c>
      <c r="U2628">
        <f t="shared" si="457"/>
        <v>2015</v>
      </c>
      <c r="V2628" s="15">
        <f t="shared" si="458"/>
        <v>42128</v>
      </c>
      <c r="W2628" s="15">
        <f t="shared" si="459"/>
        <v>42158</v>
      </c>
      <c r="X2628" s="15">
        <v>42128</v>
      </c>
      <c r="Y2628" s="15">
        <v>42158</v>
      </c>
      <c r="Z2628" t="str">
        <f t="shared" si="460"/>
        <v>May</v>
      </c>
      <c r="AA2628" t="str">
        <f t="shared" si="461"/>
        <v>June</v>
      </c>
    </row>
    <row r="2629" spans="1:27" ht="45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14" t="s">
        <v>8219</v>
      </c>
      <c r="G2629" t="s">
        <v>8224</v>
      </c>
      <c r="H2629" t="s">
        <v>8246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451"/>
        <v>646.66666666666663</v>
      </c>
      <c r="P2629" s="6">
        <f t="shared" si="452"/>
        <v>21.555555555555557</v>
      </c>
      <c r="Q2629" t="str">
        <f t="shared" si="453"/>
        <v>technology</v>
      </c>
      <c r="R2629" t="str">
        <f t="shared" si="454"/>
        <v>space exploration</v>
      </c>
      <c r="S2629" s="28">
        <f t="shared" si="455"/>
        <v>42304.621076388888</v>
      </c>
      <c r="T2629" s="28">
        <f t="shared" si="456"/>
        <v>42334.662743055553</v>
      </c>
      <c r="U2629">
        <f t="shared" si="457"/>
        <v>2015</v>
      </c>
      <c r="V2629" s="15">
        <f t="shared" si="458"/>
        <v>42304</v>
      </c>
      <c r="W2629" s="15">
        <f t="shared" si="459"/>
        <v>42334</v>
      </c>
      <c r="X2629" s="15">
        <v>42304</v>
      </c>
      <c r="Y2629" s="15">
        <v>42334</v>
      </c>
      <c r="Z2629" t="str">
        <f t="shared" si="460"/>
        <v>October</v>
      </c>
      <c r="AA2629" t="str">
        <f t="shared" si="461"/>
        <v>November</v>
      </c>
    </row>
    <row r="2630" spans="1:27" ht="30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14" t="s">
        <v>8219</v>
      </c>
      <c r="G2630" t="s">
        <v>8224</v>
      </c>
      <c r="H2630" t="s">
        <v>8246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451"/>
        <v>110.36948748510132</v>
      </c>
      <c r="P2630" s="6">
        <f t="shared" si="452"/>
        <v>44.095238095238095</v>
      </c>
      <c r="Q2630" t="str">
        <f t="shared" si="453"/>
        <v>technology</v>
      </c>
      <c r="R2630" t="str">
        <f t="shared" si="454"/>
        <v>space exploration</v>
      </c>
      <c r="S2630" s="28">
        <f t="shared" si="455"/>
        <v>41953.757719907408</v>
      </c>
      <c r="T2630" s="28">
        <f t="shared" si="456"/>
        <v>41973.757719907408</v>
      </c>
      <c r="U2630">
        <f t="shared" si="457"/>
        <v>2014</v>
      </c>
      <c r="V2630" s="15">
        <f t="shared" si="458"/>
        <v>41953</v>
      </c>
      <c r="W2630" s="15">
        <f t="shared" si="459"/>
        <v>41973</v>
      </c>
      <c r="X2630" s="15">
        <v>41953</v>
      </c>
      <c r="Y2630" s="15">
        <v>41973</v>
      </c>
      <c r="Z2630" t="str">
        <f t="shared" si="460"/>
        <v>November</v>
      </c>
      <c r="AA2630" t="str">
        <f t="shared" si="461"/>
        <v>November</v>
      </c>
    </row>
    <row r="2631" spans="1:27" ht="30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14" t="s">
        <v>8219</v>
      </c>
      <c r="G2631" t="s">
        <v>8225</v>
      </c>
      <c r="H2631" t="s">
        <v>8247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451"/>
        <v>127.74000000000001</v>
      </c>
      <c r="P2631" s="6">
        <f t="shared" si="452"/>
        <v>63.87</v>
      </c>
      <c r="Q2631" t="str">
        <f t="shared" si="453"/>
        <v>technology</v>
      </c>
      <c r="R2631" t="str">
        <f t="shared" si="454"/>
        <v>space exploration</v>
      </c>
      <c r="S2631" s="28">
        <f t="shared" si="455"/>
        <v>42108.330115740733</v>
      </c>
      <c r="T2631" s="28">
        <f t="shared" si="456"/>
        <v>42138.330115740733</v>
      </c>
      <c r="U2631">
        <f t="shared" si="457"/>
        <v>2015</v>
      </c>
      <c r="V2631" s="15">
        <f t="shared" si="458"/>
        <v>42108</v>
      </c>
      <c r="W2631" s="15">
        <f t="shared" si="459"/>
        <v>42138</v>
      </c>
      <c r="X2631" s="15">
        <v>42108</v>
      </c>
      <c r="Y2631" s="15">
        <v>42138</v>
      </c>
      <c r="Z2631" t="str">
        <f t="shared" si="460"/>
        <v>April</v>
      </c>
      <c r="AA2631" t="str">
        <f t="shared" si="461"/>
        <v>May</v>
      </c>
    </row>
    <row r="2632" spans="1:27" ht="45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14" t="s">
        <v>8219</v>
      </c>
      <c r="G2632" t="s">
        <v>8226</v>
      </c>
      <c r="H2632" t="s">
        <v>8248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451"/>
        <v>157.9</v>
      </c>
      <c r="P2632" s="6">
        <f t="shared" si="452"/>
        <v>38.987654320987652</v>
      </c>
      <c r="Q2632" t="str">
        <f t="shared" si="453"/>
        <v>technology</v>
      </c>
      <c r="R2632" t="str">
        <f t="shared" si="454"/>
        <v>space exploration</v>
      </c>
      <c r="S2632" s="28">
        <f t="shared" si="455"/>
        <v>42523.897129629629</v>
      </c>
      <c r="T2632" s="28">
        <f t="shared" si="456"/>
        <v>42551.208333333336</v>
      </c>
      <c r="U2632">
        <f t="shared" si="457"/>
        <v>2016</v>
      </c>
      <c r="V2632" s="15">
        <f t="shared" si="458"/>
        <v>42523</v>
      </c>
      <c r="W2632" s="15">
        <f t="shared" si="459"/>
        <v>42551</v>
      </c>
      <c r="X2632" s="15">
        <v>42523</v>
      </c>
      <c r="Y2632" s="15">
        <v>42551</v>
      </c>
      <c r="Z2632" t="str">
        <f t="shared" si="460"/>
        <v>June</v>
      </c>
      <c r="AA2632" t="str">
        <f t="shared" si="461"/>
        <v>June</v>
      </c>
    </row>
    <row r="2633" spans="1:27" ht="45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14" t="s">
        <v>8219</v>
      </c>
      <c r="G2633" t="s">
        <v>8224</v>
      </c>
      <c r="H2633" t="s">
        <v>8246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451"/>
        <v>114.66525000000001</v>
      </c>
      <c r="P2633" s="6">
        <f t="shared" si="452"/>
        <v>80.185489510489504</v>
      </c>
      <c r="Q2633" t="str">
        <f t="shared" si="453"/>
        <v>technology</v>
      </c>
      <c r="R2633" t="str">
        <f t="shared" si="454"/>
        <v>space exploration</v>
      </c>
      <c r="S2633" s="28">
        <f t="shared" si="455"/>
        <v>42217.960960648146</v>
      </c>
      <c r="T2633" s="28">
        <f t="shared" si="456"/>
        <v>42245.960960648146</v>
      </c>
      <c r="U2633">
        <f t="shared" si="457"/>
        <v>2015</v>
      </c>
      <c r="V2633" s="15">
        <f t="shared" si="458"/>
        <v>42217</v>
      </c>
      <c r="W2633" s="15">
        <f t="shared" si="459"/>
        <v>42245</v>
      </c>
      <c r="X2633" s="15">
        <v>42217</v>
      </c>
      <c r="Y2633" s="15">
        <v>42245</v>
      </c>
      <c r="Z2633" t="str">
        <f t="shared" si="460"/>
        <v>August</v>
      </c>
      <c r="AA2633" t="str">
        <f t="shared" si="461"/>
        <v>August</v>
      </c>
    </row>
    <row r="2634" spans="1:27" ht="45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14" t="s">
        <v>8219</v>
      </c>
      <c r="G2634" t="s">
        <v>8224</v>
      </c>
      <c r="H2634" t="s">
        <v>8246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451"/>
        <v>137.00934579439252</v>
      </c>
      <c r="P2634" s="6">
        <f t="shared" si="452"/>
        <v>34.904761904761905</v>
      </c>
      <c r="Q2634" t="str">
        <f t="shared" si="453"/>
        <v>technology</v>
      </c>
      <c r="R2634" t="str">
        <f t="shared" si="454"/>
        <v>space exploration</v>
      </c>
      <c r="S2634" s="28">
        <f t="shared" si="455"/>
        <v>42493.853460648148</v>
      </c>
      <c r="T2634" s="28">
        <f t="shared" si="456"/>
        <v>42518.853460648148</v>
      </c>
      <c r="U2634">
        <f t="shared" si="457"/>
        <v>2016</v>
      </c>
      <c r="V2634" s="15">
        <f t="shared" si="458"/>
        <v>42493</v>
      </c>
      <c r="W2634" s="15">
        <f t="shared" si="459"/>
        <v>42518</v>
      </c>
      <c r="X2634" s="15">
        <v>42493</v>
      </c>
      <c r="Y2634" s="15">
        <v>42518</v>
      </c>
      <c r="Z2634" t="str">
        <f t="shared" si="460"/>
        <v>May</v>
      </c>
      <c r="AA2634" t="str">
        <f t="shared" si="461"/>
        <v>May</v>
      </c>
    </row>
    <row r="2635" spans="1:27" ht="45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14" t="s">
        <v>8219</v>
      </c>
      <c r="G2635" t="s">
        <v>8224</v>
      </c>
      <c r="H2635" t="s">
        <v>8246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451"/>
        <v>354.62</v>
      </c>
      <c r="P2635" s="6">
        <f t="shared" si="452"/>
        <v>89.100502512562812</v>
      </c>
      <c r="Q2635" t="str">
        <f t="shared" si="453"/>
        <v>technology</v>
      </c>
      <c r="R2635" t="str">
        <f t="shared" si="454"/>
        <v>space exploration</v>
      </c>
      <c r="S2635" s="28">
        <f t="shared" si="455"/>
        <v>41667.614953703705</v>
      </c>
      <c r="T2635" s="28">
        <f t="shared" si="456"/>
        <v>41697.75</v>
      </c>
      <c r="U2635">
        <f t="shared" si="457"/>
        <v>2014</v>
      </c>
      <c r="V2635" s="15">
        <f t="shared" si="458"/>
        <v>41667</v>
      </c>
      <c r="W2635" s="15">
        <f t="shared" si="459"/>
        <v>41697</v>
      </c>
      <c r="X2635" s="15">
        <v>41667</v>
      </c>
      <c r="Y2635" s="15">
        <v>41697</v>
      </c>
      <c r="Z2635" t="str">
        <f t="shared" si="460"/>
        <v>January</v>
      </c>
      <c r="AA2635" t="str">
        <f t="shared" si="461"/>
        <v>February</v>
      </c>
    </row>
    <row r="2636" spans="1:27" ht="45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14" t="s">
        <v>8219</v>
      </c>
      <c r="G2636" t="s">
        <v>8224</v>
      </c>
      <c r="H2636" t="s">
        <v>8246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451"/>
        <v>106.02150537634409</v>
      </c>
      <c r="P2636" s="6">
        <f t="shared" si="452"/>
        <v>39.44</v>
      </c>
      <c r="Q2636" t="str">
        <f t="shared" si="453"/>
        <v>technology</v>
      </c>
      <c r="R2636" t="str">
        <f t="shared" si="454"/>
        <v>space exploration</v>
      </c>
      <c r="S2636" s="28">
        <f t="shared" si="455"/>
        <v>42612.448159722218</v>
      </c>
      <c r="T2636" s="28">
        <f t="shared" si="456"/>
        <v>42642.448159722218</v>
      </c>
      <c r="U2636">
        <f t="shared" si="457"/>
        <v>2016</v>
      </c>
      <c r="V2636" s="15">
        <f t="shared" si="458"/>
        <v>42612</v>
      </c>
      <c r="W2636" s="15">
        <f t="shared" si="459"/>
        <v>42642</v>
      </c>
      <c r="X2636" s="15">
        <v>42612</v>
      </c>
      <c r="Y2636" s="15">
        <v>42642</v>
      </c>
      <c r="Z2636" t="str">
        <f t="shared" si="460"/>
        <v>August</v>
      </c>
      <c r="AA2636" t="str">
        <f t="shared" si="461"/>
        <v>September</v>
      </c>
    </row>
    <row r="2637" spans="1:27" ht="45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14" t="s">
        <v>8219</v>
      </c>
      <c r="G2637" t="s">
        <v>8229</v>
      </c>
      <c r="H2637" t="s">
        <v>8251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451"/>
        <v>100</v>
      </c>
      <c r="P2637" s="6">
        <f t="shared" si="452"/>
        <v>136.9047619047619</v>
      </c>
      <c r="Q2637" t="str">
        <f t="shared" si="453"/>
        <v>technology</v>
      </c>
      <c r="R2637" t="str">
        <f t="shared" si="454"/>
        <v>space exploration</v>
      </c>
      <c r="S2637" s="28">
        <f t="shared" si="455"/>
        <v>42037.742604166669</v>
      </c>
      <c r="T2637" s="28">
        <f t="shared" si="456"/>
        <v>42072.700937499998</v>
      </c>
      <c r="U2637">
        <f t="shared" si="457"/>
        <v>2015</v>
      </c>
      <c r="V2637" s="15">
        <f t="shared" si="458"/>
        <v>42037</v>
      </c>
      <c r="W2637" s="15">
        <f t="shared" si="459"/>
        <v>42072</v>
      </c>
      <c r="X2637" s="15">
        <v>42037</v>
      </c>
      <c r="Y2637" s="15">
        <v>42072</v>
      </c>
      <c r="Z2637" t="str">
        <f t="shared" si="460"/>
        <v>February</v>
      </c>
      <c r="AA2637" t="str">
        <f t="shared" si="461"/>
        <v>March</v>
      </c>
    </row>
    <row r="2638" spans="1:27" ht="45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14" t="s">
        <v>8219</v>
      </c>
      <c r="G2638" t="s">
        <v>8224</v>
      </c>
      <c r="H2638" t="s">
        <v>8246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451"/>
        <v>187.3</v>
      </c>
      <c r="P2638" s="6">
        <f t="shared" si="452"/>
        <v>37.46</v>
      </c>
      <c r="Q2638" t="str">
        <f t="shared" si="453"/>
        <v>technology</v>
      </c>
      <c r="R2638" t="str">
        <f t="shared" si="454"/>
        <v>space exploration</v>
      </c>
      <c r="S2638" s="28">
        <f t="shared" si="455"/>
        <v>42636.406412037039</v>
      </c>
      <c r="T2638" s="28">
        <f t="shared" si="456"/>
        <v>42658.833333333336</v>
      </c>
      <c r="U2638">
        <f t="shared" si="457"/>
        <v>2016</v>
      </c>
      <c r="V2638" s="15">
        <f t="shared" si="458"/>
        <v>42636</v>
      </c>
      <c r="W2638" s="15">
        <f t="shared" si="459"/>
        <v>42658</v>
      </c>
      <c r="X2638" s="15">
        <v>42636</v>
      </c>
      <c r="Y2638" s="15">
        <v>42658</v>
      </c>
      <c r="Z2638" t="str">
        <f t="shared" si="460"/>
        <v>September</v>
      </c>
      <c r="AA2638" t="str">
        <f t="shared" si="461"/>
        <v>October</v>
      </c>
    </row>
    <row r="2639" spans="1:27" ht="30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14" t="s">
        <v>8219</v>
      </c>
      <c r="G2639" t="s">
        <v>8224</v>
      </c>
      <c r="H2639" t="s">
        <v>8246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451"/>
        <v>166.2</v>
      </c>
      <c r="P2639" s="6">
        <f t="shared" si="452"/>
        <v>31.96153846153846</v>
      </c>
      <c r="Q2639" t="str">
        <f t="shared" si="453"/>
        <v>technology</v>
      </c>
      <c r="R2639" t="str">
        <f t="shared" si="454"/>
        <v>space exploration</v>
      </c>
      <c r="S2639" s="28">
        <f t="shared" si="455"/>
        <v>42639.341145833336</v>
      </c>
      <c r="T2639" s="28">
        <f t="shared" si="456"/>
        <v>42655.341145833336</v>
      </c>
      <c r="U2639">
        <f t="shared" si="457"/>
        <v>2016</v>
      </c>
      <c r="V2639" s="15">
        <f t="shared" si="458"/>
        <v>42639</v>
      </c>
      <c r="W2639" s="15">
        <f t="shared" si="459"/>
        <v>42655</v>
      </c>
      <c r="X2639" s="15">
        <v>42639</v>
      </c>
      <c r="Y2639" s="15">
        <v>42655</v>
      </c>
      <c r="Z2639" t="str">
        <f t="shared" si="460"/>
        <v>September</v>
      </c>
      <c r="AA2639" t="str">
        <f t="shared" si="461"/>
        <v>October</v>
      </c>
    </row>
    <row r="2640" spans="1:27" ht="45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14" t="s">
        <v>8219</v>
      </c>
      <c r="G2640" t="s">
        <v>8224</v>
      </c>
      <c r="H2640" t="s">
        <v>8246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451"/>
        <v>101.72910662824208</v>
      </c>
      <c r="P2640" s="6">
        <f t="shared" si="452"/>
        <v>25.214285714285715</v>
      </c>
      <c r="Q2640" t="str">
        <f t="shared" si="453"/>
        <v>technology</v>
      </c>
      <c r="R2640" t="str">
        <f t="shared" si="454"/>
        <v>space exploration</v>
      </c>
      <c r="S2640" s="28">
        <f t="shared" si="455"/>
        <v>41989.70480324074</v>
      </c>
      <c r="T2640" s="28">
        <f t="shared" si="456"/>
        <v>42019.70480324074</v>
      </c>
      <c r="U2640">
        <f t="shared" si="457"/>
        <v>2014</v>
      </c>
      <c r="V2640" s="15">
        <f t="shared" si="458"/>
        <v>41989</v>
      </c>
      <c r="W2640" s="15">
        <f t="shared" si="459"/>
        <v>42019</v>
      </c>
      <c r="X2640" s="15">
        <v>41989</v>
      </c>
      <c r="Y2640" s="15">
        <v>42019</v>
      </c>
      <c r="Z2640" t="str">
        <f t="shared" si="460"/>
        <v>December</v>
      </c>
      <c r="AA2640" t="str">
        <f t="shared" si="461"/>
        <v>January</v>
      </c>
    </row>
    <row r="2641" spans="1:27" ht="45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14" t="s">
        <v>8219</v>
      </c>
      <c r="G2641" t="s">
        <v>8225</v>
      </c>
      <c r="H2641" t="s">
        <v>8247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451"/>
        <v>164</v>
      </c>
      <c r="P2641" s="6">
        <f t="shared" si="452"/>
        <v>10.040816326530612</v>
      </c>
      <c r="Q2641" t="str">
        <f t="shared" si="453"/>
        <v>technology</v>
      </c>
      <c r="R2641" t="str">
        <f t="shared" si="454"/>
        <v>space exploration</v>
      </c>
      <c r="S2641" s="28">
        <f t="shared" si="455"/>
        <v>42024.656805555554</v>
      </c>
      <c r="T2641" s="28">
        <f t="shared" si="456"/>
        <v>42054.656805555554</v>
      </c>
      <c r="U2641">
        <f t="shared" si="457"/>
        <v>2015</v>
      </c>
      <c r="V2641" s="15">
        <f t="shared" si="458"/>
        <v>42024</v>
      </c>
      <c r="W2641" s="15">
        <f t="shared" si="459"/>
        <v>42054</v>
      </c>
      <c r="X2641" s="15">
        <v>42024</v>
      </c>
      <c r="Y2641" s="15">
        <v>42054</v>
      </c>
      <c r="Z2641" t="str">
        <f t="shared" si="460"/>
        <v>January</v>
      </c>
      <c r="AA2641" t="str">
        <f t="shared" si="461"/>
        <v>February</v>
      </c>
    </row>
    <row r="2642" spans="1:27" ht="6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14" t="s">
        <v>8219</v>
      </c>
      <c r="G2642" t="s">
        <v>8224</v>
      </c>
      <c r="H2642" t="s">
        <v>8246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451"/>
        <v>105.66666666666666</v>
      </c>
      <c r="P2642" s="6">
        <f t="shared" si="452"/>
        <v>45.94202898550725</v>
      </c>
      <c r="Q2642" t="str">
        <f t="shared" si="453"/>
        <v>technology</v>
      </c>
      <c r="R2642" t="str">
        <f t="shared" si="454"/>
        <v>space exploration</v>
      </c>
      <c r="S2642" s="28">
        <f t="shared" si="455"/>
        <v>42102.952245370368</v>
      </c>
      <c r="T2642" s="28">
        <f t="shared" si="456"/>
        <v>42162.952245370368</v>
      </c>
      <c r="U2642">
        <f t="shared" si="457"/>
        <v>2015</v>
      </c>
      <c r="V2642" s="15">
        <f t="shared" si="458"/>
        <v>42102</v>
      </c>
      <c r="W2642" s="15">
        <f t="shared" si="459"/>
        <v>42162</v>
      </c>
      <c r="X2642" s="15">
        <v>42102</v>
      </c>
      <c r="Y2642" s="15">
        <v>42162</v>
      </c>
      <c r="Z2642" t="str">
        <f t="shared" si="460"/>
        <v>April</v>
      </c>
      <c r="AA2642" t="str">
        <f t="shared" si="461"/>
        <v>June</v>
      </c>
    </row>
    <row r="2643" spans="1:27" ht="30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14" t="s">
        <v>8221</v>
      </c>
      <c r="G2643" t="s">
        <v>8224</v>
      </c>
      <c r="H2643" t="s">
        <v>8246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451"/>
        <v>1</v>
      </c>
      <c r="P2643" s="6">
        <f t="shared" si="452"/>
        <v>15</v>
      </c>
      <c r="Q2643" t="str">
        <f t="shared" si="453"/>
        <v>technology</v>
      </c>
      <c r="R2643" t="str">
        <f t="shared" si="454"/>
        <v>space exploration</v>
      </c>
      <c r="S2643" s="28">
        <f t="shared" si="455"/>
        <v>41880.618784722217</v>
      </c>
      <c r="T2643" s="28">
        <f t="shared" si="456"/>
        <v>41897.631249999999</v>
      </c>
      <c r="U2643">
        <f t="shared" si="457"/>
        <v>2014</v>
      </c>
      <c r="V2643" s="15">
        <f t="shared" si="458"/>
        <v>41880</v>
      </c>
      <c r="W2643" s="15">
        <f t="shared" si="459"/>
        <v>41897</v>
      </c>
      <c r="X2643" s="15">
        <v>41880</v>
      </c>
      <c r="Y2643" s="15">
        <v>41897</v>
      </c>
      <c r="Z2643" t="str">
        <f t="shared" si="460"/>
        <v>August</v>
      </c>
      <c r="AA2643" t="str">
        <f t="shared" si="461"/>
        <v>September</v>
      </c>
    </row>
    <row r="2644" spans="1:27" ht="60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14" t="s">
        <v>8221</v>
      </c>
      <c r="G2644" t="s">
        <v>8236</v>
      </c>
      <c r="H2644" t="s">
        <v>8249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451"/>
        <v>0</v>
      </c>
      <c r="P2644" s="6" t="e">
        <f t="shared" si="452"/>
        <v>#DIV/0!</v>
      </c>
      <c r="Q2644" t="str">
        <f t="shared" si="453"/>
        <v>technology</v>
      </c>
      <c r="R2644" t="str">
        <f t="shared" si="454"/>
        <v>space exploration</v>
      </c>
      <c r="S2644" s="28">
        <f t="shared" si="455"/>
        <v>42536.03828703703</v>
      </c>
      <c r="T2644" s="28">
        <f t="shared" si="456"/>
        <v>42566.081249999996</v>
      </c>
      <c r="U2644">
        <f t="shared" si="457"/>
        <v>2016</v>
      </c>
      <c r="V2644" s="15">
        <f t="shared" si="458"/>
        <v>42536</v>
      </c>
      <c r="W2644" s="15">
        <f t="shared" si="459"/>
        <v>42566</v>
      </c>
      <c r="X2644" s="15">
        <v>42536</v>
      </c>
      <c r="Y2644" s="15">
        <v>42566</v>
      </c>
      <c r="Z2644" t="str">
        <f t="shared" si="460"/>
        <v>June</v>
      </c>
      <c r="AA2644" t="str">
        <f t="shared" si="461"/>
        <v>July</v>
      </c>
    </row>
    <row r="2645" spans="1:27" ht="45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14" t="s">
        <v>8220</v>
      </c>
      <c r="G2645" t="s">
        <v>8224</v>
      </c>
      <c r="H2645" t="s">
        <v>8246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451"/>
        <v>33.559730999999999</v>
      </c>
      <c r="P2645" s="6">
        <f t="shared" si="452"/>
        <v>223.58248500999335</v>
      </c>
      <c r="Q2645" t="str">
        <f t="shared" si="453"/>
        <v>technology</v>
      </c>
      <c r="R2645" t="str">
        <f t="shared" si="454"/>
        <v>space exploration</v>
      </c>
      <c r="S2645" s="28">
        <f t="shared" si="455"/>
        <v>42689.374016203707</v>
      </c>
      <c r="T2645" s="28">
        <f t="shared" si="456"/>
        <v>42725.124305555553</v>
      </c>
      <c r="U2645">
        <f t="shared" si="457"/>
        <v>2016</v>
      </c>
      <c r="V2645" s="15">
        <f t="shared" si="458"/>
        <v>42689</v>
      </c>
      <c r="W2645" s="15">
        <f t="shared" si="459"/>
        <v>42725</v>
      </c>
      <c r="X2645" s="15">
        <v>42689</v>
      </c>
      <c r="Y2645" s="15">
        <v>42725</v>
      </c>
      <c r="Z2645" t="str">
        <f t="shared" si="460"/>
        <v>November</v>
      </c>
      <c r="AA2645" t="str">
        <f t="shared" si="461"/>
        <v>December</v>
      </c>
    </row>
    <row r="2646" spans="1:27" ht="45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14" t="s">
        <v>8220</v>
      </c>
      <c r="G2646" t="s">
        <v>8224</v>
      </c>
      <c r="H2646" t="s">
        <v>8246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451"/>
        <v>2.0529999999999999</v>
      </c>
      <c r="P2646" s="6">
        <f t="shared" si="452"/>
        <v>39.480769230769234</v>
      </c>
      <c r="Q2646" t="str">
        <f t="shared" si="453"/>
        <v>technology</v>
      </c>
      <c r="R2646" t="str">
        <f t="shared" si="454"/>
        <v>space exploration</v>
      </c>
      <c r="S2646" s="28">
        <f t="shared" si="455"/>
        <v>42774.583738425928</v>
      </c>
      <c r="T2646" s="28">
        <f t="shared" si="456"/>
        <v>42804.583738425928</v>
      </c>
      <c r="U2646">
        <f t="shared" si="457"/>
        <v>2017</v>
      </c>
      <c r="V2646" s="15">
        <f t="shared" si="458"/>
        <v>42774</v>
      </c>
      <c r="W2646" s="15">
        <f t="shared" si="459"/>
        <v>42804</v>
      </c>
      <c r="X2646" s="15">
        <v>42774</v>
      </c>
      <c r="Y2646" s="15">
        <v>42804</v>
      </c>
      <c r="Z2646" t="str">
        <f t="shared" si="460"/>
        <v>February</v>
      </c>
      <c r="AA2646" t="str">
        <f t="shared" si="461"/>
        <v>March</v>
      </c>
    </row>
    <row r="2647" spans="1:27" ht="45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14" t="s">
        <v>8220</v>
      </c>
      <c r="G2647" t="s">
        <v>8226</v>
      </c>
      <c r="H2647" t="s">
        <v>8248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451"/>
        <v>10.5</v>
      </c>
      <c r="P2647" s="6">
        <f t="shared" si="452"/>
        <v>91.304347826086953</v>
      </c>
      <c r="Q2647" t="str">
        <f t="shared" si="453"/>
        <v>technology</v>
      </c>
      <c r="R2647" t="str">
        <f t="shared" si="454"/>
        <v>space exploration</v>
      </c>
      <c r="S2647" s="28">
        <f t="shared" si="455"/>
        <v>41921.634293981479</v>
      </c>
      <c r="T2647" s="28">
        <f t="shared" si="456"/>
        <v>41951.675960648143</v>
      </c>
      <c r="U2647">
        <f t="shared" si="457"/>
        <v>2014</v>
      </c>
      <c r="V2647" s="15">
        <f t="shared" si="458"/>
        <v>41921</v>
      </c>
      <c r="W2647" s="15">
        <f t="shared" si="459"/>
        <v>41951</v>
      </c>
      <c r="X2647" s="15">
        <v>41921</v>
      </c>
      <c r="Y2647" s="15">
        <v>41951</v>
      </c>
      <c r="Z2647" t="str">
        <f t="shared" si="460"/>
        <v>October</v>
      </c>
      <c r="AA2647" t="str">
        <f t="shared" si="461"/>
        <v>November</v>
      </c>
    </row>
    <row r="2648" spans="1:27" ht="45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14" t="s">
        <v>8220</v>
      </c>
      <c r="G2648" t="s">
        <v>8224</v>
      </c>
      <c r="H2648" t="s">
        <v>8246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451"/>
        <v>8.4172840000000004</v>
      </c>
      <c r="P2648" s="6">
        <f t="shared" si="452"/>
        <v>78.666205607476627</v>
      </c>
      <c r="Q2648" t="str">
        <f t="shared" si="453"/>
        <v>technology</v>
      </c>
      <c r="R2648" t="str">
        <f t="shared" si="454"/>
        <v>space exploration</v>
      </c>
      <c r="S2648" s="28">
        <f t="shared" si="455"/>
        <v>42226.10496527778</v>
      </c>
      <c r="T2648" s="28">
        <f t="shared" si="456"/>
        <v>42256.10496527778</v>
      </c>
      <c r="U2648">
        <f t="shared" si="457"/>
        <v>2015</v>
      </c>
      <c r="V2648" s="15">
        <f t="shared" si="458"/>
        <v>42226</v>
      </c>
      <c r="W2648" s="15">
        <f t="shared" si="459"/>
        <v>42256</v>
      </c>
      <c r="X2648" s="15">
        <v>42226</v>
      </c>
      <c r="Y2648" s="15">
        <v>42256</v>
      </c>
      <c r="Z2648" t="str">
        <f t="shared" si="460"/>
        <v>August</v>
      </c>
      <c r="AA2648" t="str">
        <f t="shared" si="461"/>
        <v>September</v>
      </c>
    </row>
    <row r="2649" spans="1:27" ht="45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14" t="s">
        <v>8220</v>
      </c>
      <c r="G2649" t="s">
        <v>8229</v>
      </c>
      <c r="H2649" t="s">
        <v>8251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451"/>
        <v>1.44</v>
      </c>
      <c r="P2649" s="6">
        <f t="shared" si="452"/>
        <v>12</v>
      </c>
      <c r="Q2649" t="str">
        <f t="shared" si="453"/>
        <v>technology</v>
      </c>
      <c r="R2649" t="str">
        <f t="shared" si="454"/>
        <v>space exploration</v>
      </c>
      <c r="S2649" s="28">
        <f t="shared" si="455"/>
        <v>42200.053460648145</v>
      </c>
      <c r="T2649" s="28">
        <f t="shared" si="456"/>
        <v>42230.053460648145</v>
      </c>
      <c r="U2649">
        <f t="shared" si="457"/>
        <v>2015</v>
      </c>
      <c r="V2649" s="15">
        <f t="shared" si="458"/>
        <v>42200</v>
      </c>
      <c r="W2649" s="15">
        <f t="shared" si="459"/>
        <v>42230</v>
      </c>
      <c r="X2649" s="15">
        <v>42200</v>
      </c>
      <c r="Y2649" s="15">
        <v>42230</v>
      </c>
      <c r="Z2649" t="str">
        <f t="shared" si="460"/>
        <v>July</v>
      </c>
      <c r="AA2649" t="str">
        <f t="shared" si="461"/>
        <v>August</v>
      </c>
    </row>
    <row r="2650" spans="1:27" ht="45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14" t="s">
        <v>8220</v>
      </c>
      <c r="G2650" t="s">
        <v>8224</v>
      </c>
      <c r="H2650" t="s">
        <v>8246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451"/>
        <v>0.88333333333333341</v>
      </c>
      <c r="P2650" s="6">
        <f t="shared" si="452"/>
        <v>17.666666666666668</v>
      </c>
      <c r="Q2650" t="str">
        <f t="shared" si="453"/>
        <v>technology</v>
      </c>
      <c r="R2650" t="str">
        <f t="shared" si="454"/>
        <v>space exploration</v>
      </c>
      <c r="S2650" s="28">
        <f t="shared" si="455"/>
        <v>42408.506481481476</v>
      </c>
      <c r="T2650" s="28">
        <f t="shared" si="456"/>
        <v>42438.506481481476</v>
      </c>
      <c r="U2650">
        <f t="shared" si="457"/>
        <v>2016</v>
      </c>
      <c r="V2650" s="15">
        <f t="shared" si="458"/>
        <v>42408</v>
      </c>
      <c r="W2650" s="15">
        <f t="shared" si="459"/>
        <v>42438</v>
      </c>
      <c r="X2650" s="15">
        <v>42408</v>
      </c>
      <c r="Y2650" s="15">
        <v>42438</v>
      </c>
      <c r="Z2650" t="str">
        <f t="shared" si="460"/>
        <v>February</v>
      </c>
      <c r="AA2650" t="str">
        <f t="shared" si="461"/>
        <v>March</v>
      </c>
    </row>
    <row r="2651" spans="1:27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14" t="s">
        <v>8220</v>
      </c>
      <c r="G2651" t="s">
        <v>8224</v>
      </c>
      <c r="H2651" t="s">
        <v>8246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451"/>
        <v>9.920000000000001E-2</v>
      </c>
      <c r="P2651" s="6">
        <f t="shared" si="452"/>
        <v>41.333333333333336</v>
      </c>
      <c r="Q2651" t="str">
        <f t="shared" si="453"/>
        <v>technology</v>
      </c>
      <c r="R2651" t="str">
        <f t="shared" si="454"/>
        <v>space exploration</v>
      </c>
      <c r="S2651" s="28">
        <f t="shared" si="455"/>
        <v>42341.788668981484</v>
      </c>
      <c r="T2651" s="28">
        <f t="shared" si="456"/>
        <v>42401.788668981484</v>
      </c>
      <c r="U2651">
        <f t="shared" si="457"/>
        <v>2015</v>
      </c>
      <c r="V2651" s="15">
        <f t="shared" si="458"/>
        <v>42341</v>
      </c>
      <c r="W2651" s="15">
        <f t="shared" si="459"/>
        <v>42401</v>
      </c>
      <c r="X2651" s="15">
        <v>42341</v>
      </c>
      <c r="Y2651" s="15">
        <v>42401</v>
      </c>
      <c r="Z2651" t="str">
        <f t="shared" si="460"/>
        <v>December</v>
      </c>
      <c r="AA2651" t="str">
        <f t="shared" si="461"/>
        <v>February</v>
      </c>
    </row>
    <row r="2652" spans="1:27" ht="45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14" t="s">
        <v>8220</v>
      </c>
      <c r="G2652" t="s">
        <v>8224</v>
      </c>
      <c r="H2652" t="s">
        <v>8246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451"/>
        <v>0.59666666666666668</v>
      </c>
      <c r="P2652" s="6">
        <f t="shared" si="452"/>
        <v>71.599999999999994</v>
      </c>
      <c r="Q2652" t="str">
        <f t="shared" si="453"/>
        <v>technology</v>
      </c>
      <c r="R2652" t="str">
        <f t="shared" si="454"/>
        <v>space exploration</v>
      </c>
      <c r="S2652" s="28">
        <f t="shared" si="455"/>
        <v>42695.416006944441</v>
      </c>
      <c r="T2652" s="28">
        <f t="shared" si="456"/>
        <v>42725.416006944441</v>
      </c>
      <c r="U2652">
        <f t="shared" si="457"/>
        <v>2016</v>
      </c>
      <c r="V2652" s="15">
        <f t="shared" si="458"/>
        <v>42695</v>
      </c>
      <c r="W2652" s="15">
        <f t="shared" si="459"/>
        <v>42725</v>
      </c>
      <c r="X2652" s="15">
        <v>42695</v>
      </c>
      <c r="Y2652" s="15">
        <v>42725</v>
      </c>
      <c r="Z2652" t="str">
        <f t="shared" si="460"/>
        <v>November</v>
      </c>
      <c r="AA2652" t="str">
        <f t="shared" si="461"/>
        <v>December</v>
      </c>
    </row>
    <row r="2653" spans="1:27" ht="45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14" t="s">
        <v>8220</v>
      </c>
      <c r="G2653" t="s">
        <v>8224</v>
      </c>
      <c r="H2653" t="s">
        <v>8246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451"/>
        <v>1.8689285714285715</v>
      </c>
      <c r="P2653" s="6">
        <f t="shared" si="452"/>
        <v>307.8235294117647</v>
      </c>
      <c r="Q2653" t="str">
        <f t="shared" si="453"/>
        <v>technology</v>
      </c>
      <c r="R2653" t="str">
        <f t="shared" si="454"/>
        <v>space exploration</v>
      </c>
      <c r="S2653" s="28">
        <f t="shared" si="455"/>
        <v>42327.597326388888</v>
      </c>
      <c r="T2653" s="28">
        <f t="shared" si="456"/>
        <v>42355.597326388888</v>
      </c>
      <c r="U2653">
        <f t="shared" si="457"/>
        <v>2015</v>
      </c>
      <c r="V2653" s="15">
        <f t="shared" si="458"/>
        <v>42327</v>
      </c>
      <c r="W2653" s="15">
        <f t="shared" si="459"/>
        <v>42355</v>
      </c>
      <c r="X2653" s="15">
        <v>42327</v>
      </c>
      <c r="Y2653" s="15">
        <v>42355</v>
      </c>
      <c r="Z2653" t="str">
        <f t="shared" si="460"/>
        <v>November</v>
      </c>
      <c r="AA2653" t="str">
        <f t="shared" si="461"/>
        <v>December</v>
      </c>
    </row>
    <row r="2654" spans="1:27" ht="45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14" t="s">
        <v>8220</v>
      </c>
      <c r="G2654" t="s">
        <v>8226</v>
      </c>
      <c r="H2654" t="s">
        <v>8248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451"/>
        <v>0.88500000000000001</v>
      </c>
      <c r="P2654" s="6">
        <f t="shared" si="452"/>
        <v>80.454545454545453</v>
      </c>
      <c r="Q2654" t="str">
        <f t="shared" si="453"/>
        <v>technology</v>
      </c>
      <c r="R2654" t="str">
        <f t="shared" si="454"/>
        <v>space exploration</v>
      </c>
      <c r="S2654" s="28">
        <f t="shared" si="455"/>
        <v>41952.950520833336</v>
      </c>
      <c r="T2654" s="28">
        <f t="shared" si="456"/>
        <v>41982.950520833336</v>
      </c>
      <c r="U2654">
        <f t="shared" si="457"/>
        <v>2014</v>
      </c>
      <c r="V2654" s="15">
        <f t="shared" si="458"/>
        <v>41952</v>
      </c>
      <c r="W2654" s="15">
        <f t="shared" si="459"/>
        <v>41982</v>
      </c>
      <c r="X2654" s="15">
        <v>41952</v>
      </c>
      <c r="Y2654" s="15">
        <v>41982</v>
      </c>
      <c r="Z2654" t="str">
        <f t="shared" si="460"/>
        <v>November</v>
      </c>
      <c r="AA2654" t="str">
        <f t="shared" si="461"/>
        <v>December</v>
      </c>
    </row>
    <row r="2655" spans="1:27" ht="45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14" t="s">
        <v>8220</v>
      </c>
      <c r="G2655" t="s">
        <v>8224</v>
      </c>
      <c r="H2655" t="s">
        <v>8246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451"/>
        <v>11.52156862745098</v>
      </c>
      <c r="P2655" s="6">
        <f t="shared" si="452"/>
        <v>83.942857142857136</v>
      </c>
      <c r="Q2655" t="str">
        <f t="shared" si="453"/>
        <v>technology</v>
      </c>
      <c r="R2655" t="str">
        <f t="shared" si="454"/>
        <v>space exploration</v>
      </c>
      <c r="S2655" s="28">
        <f t="shared" si="455"/>
        <v>41771.443599537037</v>
      </c>
      <c r="T2655" s="28">
        <f t="shared" si="456"/>
        <v>41802.958333333328</v>
      </c>
      <c r="U2655">
        <f t="shared" si="457"/>
        <v>2014</v>
      </c>
      <c r="V2655" s="15">
        <f t="shared" si="458"/>
        <v>41771</v>
      </c>
      <c r="W2655" s="15">
        <f t="shared" si="459"/>
        <v>41802</v>
      </c>
      <c r="X2655" s="15">
        <v>41771</v>
      </c>
      <c r="Y2655" s="15">
        <v>41802</v>
      </c>
      <c r="Z2655" t="str">
        <f t="shared" si="460"/>
        <v>May</v>
      </c>
      <c r="AA2655" t="str">
        <f t="shared" si="461"/>
        <v>June</v>
      </c>
    </row>
    <row r="2656" spans="1:27" ht="45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14" t="s">
        <v>8220</v>
      </c>
      <c r="G2656" t="s">
        <v>8224</v>
      </c>
      <c r="H2656" t="s">
        <v>8246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451"/>
        <v>5.1000000000000004E-2</v>
      </c>
      <c r="P2656" s="6">
        <f t="shared" si="452"/>
        <v>8.5</v>
      </c>
      <c r="Q2656" t="str">
        <f t="shared" si="453"/>
        <v>technology</v>
      </c>
      <c r="R2656" t="str">
        <f t="shared" si="454"/>
        <v>space exploration</v>
      </c>
      <c r="S2656" s="28">
        <f t="shared" si="455"/>
        <v>42055.392662037033</v>
      </c>
      <c r="T2656" s="28">
        <f t="shared" si="456"/>
        <v>42115.350995370369</v>
      </c>
      <c r="U2656">
        <f t="shared" si="457"/>
        <v>2015</v>
      </c>
      <c r="V2656" s="15">
        <f t="shared" si="458"/>
        <v>42055</v>
      </c>
      <c r="W2656" s="15">
        <f t="shared" si="459"/>
        <v>42115</v>
      </c>
      <c r="X2656" s="15">
        <v>42055</v>
      </c>
      <c r="Y2656" s="15">
        <v>42115</v>
      </c>
      <c r="Z2656" t="str">
        <f t="shared" si="460"/>
        <v>February</v>
      </c>
      <c r="AA2656" t="str">
        <f t="shared" si="461"/>
        <v>April</v>
      </c>
    </row>
    <row r="2657" spans="1:27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14" t="s">
        <v>8220</v>
      </c>
      <c r="G2657" t="s">
        <v>8224</v>
      </c>
      <c r="H2657" t="s">
        <v>8246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451"/>
        <v>21.033333333333335</v>
      </c>
      <c r="P2657" s="6">
        <f t="shared" si="452"/>
        <v>73.372093023255815</v>
      </c>
      <c r="Q2657" t="str">
        <f t="shared" si="453"/>
        <v>technology</v>
      </c>
      <c r="R2657" t="str">
        <f t="shared" si="454"/>
        <v>space exploration</v>
      </c>
      <c r="S2657" s="28">
        <f t="shared" si="455"/>
        <v>42381.657951388886</v>
      </c>
      <c r="T2657" s="28">
        <f t="shared" si="456"/>
        <v>42409.624999999993</v>
      </c>
      <c r="U2657">
        <f t="shared" si="457"/>
        <v>2016</v>
      </c>
      <c r="V2657" s="15">
        <f t="shared" si="458"/>
        <v>42381</v>
      </c>
      <c r="W2657" s="15">
        <f t="shared" si="459"/>
        <v>42409</v>
      </c>
      <c r="X2657" s="15">
        <v>42381</v>
      </c>
      <c r="Y2657" s="15">
        <v>42409</v>
      </c>
      <c r="Z2657" t="str">
        <f t="shared" si="460"/>
        <v>January</v>
      </c>
      <c r="AA2657" t="str">
        <f t="shared" si="461"/>
        <v>February</v>
      </c>
    </row>
    <row r="2658" spans="1:27" ht="30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14" t="s">
        <v>8220</v>
      </c>
      <c r="G2658" t="s">
        <v>8224</v>
      </c>
      <c r="H2658" t="s">
        <v>8246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451"/>
        <v>11.436666666666667</v>
      </c>
      <c r="P2658" s="6">
        <f t="shared" si="452"/>
        <v>112.86184210526316</v>
      </c>
      <c r="Q2658" t="str">
        <f t="shared" si="453"/>
        <v>technology</v>
      </c>
      <c r="R2658" t="str">
        <f t="shared" si="454"/>
        <v>space exploration</v>
      </c>
      <c r="S2658" s="28">
        <f t="shared" si="455"/>
        <v>42767.480185185188</v>
      </c>
      <c r="T2658" s="28">
        <f t="shared" si="456"/>
        <v>42806.583333333336</v>
      </c>
      <c r="U2658">
        <f t="shared" si="457"/>
        <v>2017</v>
      </c>
      <c r="V2658" s="15">
        <f t="shared" si="458"/>
        <v>42767</v>
      </c>
      <c r="W2658" s="15">
        <f t="shared" si="459"/>
        <v>42806</v>
      </c>
      <c r="X2658" s="15">
        <v>42767</v>
      </c>
      <c r="Y2658" s="15">
        <v>42806</v>
      </c>
      <c r="Z2658" t="str">
        <f t="shared" si="460"/>
        <v>February</v>
      </c>
      <c r="AA2658" t="str">
        <f t="shared" si="461"/>
        <v>March</v>
      </c>
    </row>
    <row r="2659" spans="1:27" ht="45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14" t="s">
        <v>8220</v>
      </c>
      <c r="G2659" t="s">
        <v>8224</v>
      </c>
      <c r="H2659" t="s">
        <v>8246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451"/>
        <v>18.737933333333334</v>
      </c>
      <c r="P2659" s="6">
        <f t="shared" si="452"/>
        <v>95.277627118644077</v>
      </c>
      <c r="Q2659" t="str">
        <f t="shared" si="453"/>
        <v>technology</v>
      </c>
      <c r="R2659" t="str">
        <f t="shared" si="454"/>
        <v>space exploration</v>
      </c>
      <c r="S2659" s="28">
        <f t="shared" si="455"/>
        <v>42551.720520833333</v>
      </c>
      <c r="T2659" s="28">
        <f t="shared" si="456"/>
        <v>42584.854166666664</v>
      </c>
      <c r="U2659">
        <f t="shared" si="457"/>
        <v>2016</v>
      </c>
      <c r="V2659" s="15">
        <f t="shared" si="458"/>
        <v>42551</v>
      </c>
      <c r="W2659" s="15">
        <f t="shared" si="459"/>
        <v>42584</v>
      </c>
      <c r="X2659" s="15">
        <v>42551</v>
      </c>
      <c r="Y2659" s="15">
        <v>42584</v>
      </c>
      <c r="Z2659" t="str">
        <f t="shared" si="460"/>
        <v>June</v>
      </c>
      <c r="AA2659" t="str">
        <f t="shared" si="461"/>
        <v>August</v>
      </c>
    </row>
    <row r="2660" spans="1:27" ht="45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14" t="s">
        <v>8220</v>
      </c>
      <c r="G2660" t="s">
        <v>8224</v>
      </c>
      <c r="H2660" t="s">
        <v>8246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451"/>
        <v>9.285714285714286E-2</v>
      </c>
      <c r="P2660" s="6">
        <f t="shared" si="452"/>
        <v>22.75</v>
      </c>
      <c r="Q2660" t="str">
        <f t="shared" si="453"/>
        <v>technology</v>
      </c>
      <c r="R2660" t="str">
        <f t="shared" si="454"/>
        <v>space exploration</v>
      </c>
      <c r="S2660" s="28">
        <f t="shared" si="455"/>
        <v>42551.675856481474</v>
      </c>
      <c r="T2660" s="28">
        <f t="shared" si="456"/>
        <v>42581.675856481474</v>
      </c>
      <c r="U2660">
        <f t="shared" si="457"/>
        <v>2016</v>
      </c>
      <c r="V2660" s="15">
        <f t="shared" si="458"/>
        <v>42551</v>
      </c>
      <c r="W2660" s="15">
        <f t="shared" si="459"/>
        <v>42581</v>
      </c>
      <c r="X2660" s="15">
        <v>42551</v>
      </c>
      <c r="Y2660" s="15">
        <v>42581</v>
      </c>
      <c r="Z2660" t="str">
        <f t="shared" si="460"/>
        <v>June</v>
      </c>
      <c r="AA2660" t="str">
        <f t="shared" si="461"/>
        <v>July</v>
      </c>
    </row>
    <row r="2661" spans="1:27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14" t="s">
        <v>8220</v>
      </c>
      <c r="G2661" t="s">
        <v>8224</v>
      </c>
      <c r="H2661" t="s">
        <v>8246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451"/>
        <v>2.7204081632653061</v>
      </c>
      <c r="P2661" s="6">
        <f t="shared" si="452"/>
        <v>133.30000000000001</v>
      </c>
      <c r="Q2661" t="str">
        <f t="shared" si="453"/>
        <v>technology</v>
      </c>
      <c r="R2661" t="str">
        <f t="shared" si="454"/>
        <v>space exploration</v>
      </c>
      <c r="S2661" s="28">
        <f t="shared" si="455"/>
        <v>42081.861226851848</v>
      </c>
      <c r="T2661" s="28">
        <f t="shared" si="456"/>
        <v>42111.861226851848</v>
      </c>
      <c r="U2661">
        <f t="shared" si="457"/>
        <v>2015</v>
      </c>
      <c r="V2661" s="15">
        <f t="shared" si="458"/>
        <v>42081</v>
      </c>
      <c r="W2661" s="15">
        <f t="shared" si="459"/>
        <v>42111</v>
      </c>
      <c r="X2661" s="15">
        <v>42081</v>
      </c>
      <c r="Y2661" s="15">
        <v>42111</v>
      </c>
      <c r="Z2661" t="str">
        <f t="shared" si="460"/>
        <v>March</v>
      </c>
      <c r="AA2661" t="str">
        <f t="shared" si="461"/>
        <v>April</v>
      </c>
    </row>
    <row r="2662" spans="1:27" ht="45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14" t="s">
        <v>8220</v>
      </c>
      <c r="G2662" t="s">
        <v>8224</v>
      </c>
      <c r="H2662" t="s">
        <v>8246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451"/>
        <v>9.5000000000000001E-2</v>
      </c>
      <c r="P2662" s="6">
        <f t="shared" si="452"/>
        <v>3.8</v>
      </c>
      <c r="Q2662" t="str">
        <f t="shared" si="453"/>
        <v>technology</v>
      </c>
      <c r="R2662" t="str">
        <f t="shared" si="454"/>
        <v>space exploration</v>
      </c>
      <c r="S2662" s="28">
        <f t="shared" si="455"/>
        <v>42272.504837962959</v>
      </c>
      <c r="T2662" s="28">
        <f t="shared" si="456"/>
        <v>42332.546504629623</v>
      </c>
      <c r="U2662">
        <f t="shared" si="457"/>
        <v>2015</v>
      </c>
      <c r="V2662" s="15">
        <f t="shared" si="458"/>
        <v>42272</v>
      </c>
      <c r="W2662" s="15">
        <f t="shared" si="459"/>
        <v>42332</v>
      </c>
      <c r="X2662" s="15">
        <v>42272</v>
      </c>
      <c r="Y2662" s="15">
        <v>42332</v>
      </c>
      <c r="Z2662" t="str">
        <f t="shared" si="460"/>
        <v>September</v>
      </c>
      <c r="AA2662" t="str">
        <f t="shared" si="461"/>
        <v>November</v>
      </c>
    </row>
    <row r="2663" spans="1:27" ht="45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14" t="s">
        <v>8219</v>
      </c>
      <c r="G2663" t="s">
        <v>8224</v>
      </c>
      <c r="H2663" t="s">
        <v>8246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451"/>
        <v>102.89999999999999</v>
      </c>
      <c r="P2663" s="6">
        <f t="shared" si="452"/>
        <v>85.75</v>
      </c>
      <c r="Q2663" t="str">
        <f t="shared" si="453"/>
        <v>technology</v>
      </c>
      <c r="R2663" t="str">
        <f t="shared" si="454"/>
        <v>makerspaces</v>
      </c>
      <c r="S2663" s="28">
        <f t="shared" si="455"/>
        <v>41542.750115740739</v>
      </c>
      <c r="T2663" s="28">
        <f t="shared" si="456"/>
        <v>41572.750115740739</v>
      </c>
      <c r="U2663">
        <f t="shared" si="457"/>
        <v>2013</v>
      </c>
      <c r="V2663" s="15">
        <f t="shared" si="458"/>
        <v>41542</v>
      </c>
      <c r="W2663" s="15">
        <f t="shared" si="459"/>
        <v>41572</v>
      </c>
      <c r="X2663" s="15">
        <v>41542</v>
      </c>
      <c r="Y2663" s="15">
        <v>41572</v>
      </c>
      <c r="Z2663" t="str">
        <f t="shared" si="460"/>
        <v>September</v>
      </c>
      <c r="AA2663" t="str">
        <f t="shared" si="461"/>
        <v>October</v>
      </c>
    </row>
    <row r="2664" spans="1:27" ht="45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14" t="s">
        <v>8219</v>
      </c>
      <c r="G2664" t="s">
        <v>8224</v>
      </c>
      <c r="H2664" t="s">
        <v>8246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451"/>
        <v>106.80000000000001</v>
      </c>
      <c r="P2664" s="6">
        <f t="shared" si="452"/>
        <v>267</v>
      </c>
      <c r="Q2664" t="str">
        <f t="shared" si="453"/>
        <v>technology</v>
      </c>
      <c r="R2664" t="str">
        <f t="shared" si="454"/>
        <v>makerspaces</v>
      </c>
      <c r="S2664" s="28">
        <f t="shared" si="455"/>
        <v>42207.538344907407</v>
      </c>
      <c r="T2664" s="28">
        <f t="shared" si="456"/>
        <v>42237.538344907407</v>
      </c>
      <c r="U2664">
        <f t="shared" si="457"/>
        <v>2015</v>
      </c>
      <c r="V2664" s="15">
        <f t="shared" si="458"/>
        <v>42207</v>
      </c>
      <c r="W2664" s="15">
        <f t="shared" si="459"/>
        <v>42237</v>
      </c>
      <c r="X2664" s="15">
        <v>42207</v>
      </c>
      <c r="Y2664" s="15">
        <v>42237</v>
      </c>
      <c r="Z2664" t="str">
        <f t="shared" si="460"/>
        <v>July</v>
      </c>
      <c r="AA2664" t="str">
        <f t="shared" si="461"/>
        <v>August</v>
      </c>
    </row>
    <row r="2665" spans="1:27" ht="45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14" t="s">
        <v>8219</v>
      </c>
      <c r="G2665" t="s">
        <v>8229</v>
      </c>
      <c r="H2665" t="s">
        <v>8251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451"/>
        <v>104.59625</v>
      </c>
      <c r="P2665" s="6">
        <f t="shared" si="452"/>
        <v>373.55803571428572</v>
      </c>
      <c r="Q2665" t="str">
        <f t="shared" si="453"/>
        <v>technology</v>
      </c>
      <c r="R2665" t="str">
        <f t="shared" si="454"/>
        <v>makerspaces</v>
      </c>
      <c r="S2665" s="28">
        <f t="shared" si="455"/>
        <v>42222.41443287037</v>
      </c>
      <c r="T2665" s="28">
        <f t="shared" si="456"/>
        <v>42251.416666666664</v>
      </c>
      <c r="U2665">
        <f t="shared" si="457"/>
        <v>2015</v>
      </c>
      <c r="V2665" s="15">
        <f t="shared" si="458"/>
        <v>42222</v>
      </c>
      <c r="W2665" s="15">
        <f t="shared" si="459"/>
        <v>42251</v>
      </c>
      <c r="X2665" s="15">
        <v>42222</v>
      </c>
      <c r="Y2665" s="15">
        <v>42251</v>
      </c>
      <c r="Z2665" t="str">
        <f t="shared" si="460"/>
        <v>August</v>
      </c>
      <c r="AA2665" t="str">
        <f t="shared" si="461"/>
        <v>September</v>
      </c>
    </row>
    <row r="2666" spans="1:27" ht="45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14" t="s">
        <v>8219</v>
      </c>
      <c r="G2666" t="s">
        <v>8224</v>
      </c>
      <c r="H2666" t="s">
        <v>8246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451"/>
        <v>103.42857142857143</v>
      </c>
      <c r="P2666" s="6">
        <f t="shared" si="452"/>
        <v>174.03846153846155</v>
      </c>
      <c r="Q2666" t="str">
        <f t="shared" si="453"/>
        <v>technology</v>
      </c>
      <c r="R2666" t="str">
        <f t="shared" si="454"/>
        <v>makerspaces</v>
      </c>
      <c r="S2666" s="28">
        <f t="shared" si="455"/>
        <v>42312.817094907405</v>
      </c>
      <c r="T2666" s="28">
        <f t="shared" si="456"/>
        <v>42347.082638888889</v>
      </c>
      <c r="U2666">
        <f t="shared" si="457"/>
        <v>2015</v>
      </c>
      <c r="V2666" s="15">
        <f t="shared" si="458"/>
        <v>42312</v>
      </c>
      <c r="W2666" s="15">
        <f t="shared" si="459"/>
        <v>42347</v>
      </c>
      <c r="X2666" s="15">
        <v>42312</v>
      </c>
      <c r="Y2666" s="15">
        <v>42347</v>
      </c>
      <c r="Z2666" t="str">
        <f t="shared" si="460"/>
        <v>November</v>
      </c>
      <c r="AA2666" t="str">
        <f t="shared" si="461"/>
        <v>December</v>
      </c>
    </row>
    <row r="2667" spans="1:27" ht="45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14" t="s">
        <v>8219</v>
      </c>
      <c r="G2667" t="s">
        <v>8224</v>
      </c>
      <c r="H2667" t="s">
        <v>8246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451"/>
        <v>123.14285714285715</v>
      </c>
      <c r="P2667" s="6">
        <f t="shared" si="452"/>
        <v>93.695652173913047</v>
      </c>
      <c r="Q2667" t="str">
        <f t="shared" si="453"/>
        <v>technology</v>
      </c>
      <c r="R2667" t="str">
        <f t="shared" si="454"/>
        <v>makerspaces</v>
      </c>
      <c r="S2667" s="28">
        <f t="shared" si="455"/>
        <v>42083.687199074069</v>
      </c>
      <c r="T2667" s="28">
        <f t="shared" si="456"/>
        <v>42128.687199074069</v>
      </c>
      <c r="U2667">
        <f t="shared" si="457"/>
        <v>2015</v>
      </c>
      <c r="V2667" s="15">
        <f t="shared" si="458"/>
        <v>42083</v>
      </c>
      <c r="W2667" s="15">
        <f t="shared" si="459"/>
        <v>42128</v>
      </c>
      <c r="X2667" s="15">
        <v>42083</v>
      </c>
      <c r="Y2667" s="15">
        <v>42128</v>
      </c>
      <c r="Z2667" t="str">
        <f t="shared" si="460"/>
        <v>March</v>
      </c>
      <c r="AA2667" t="str">
        <f t="shared" si="461"/>
        <v>May</v>
      </c>
    </row>
    <row r="2668" spans="1:27" ht="45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14" t="s">
        <v>8219</v>
      </c>
      <c r="G2668" t="s">
        <v>8224</v>
      </c>
      <c r="H2668" t="s">
        <v>8246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451"/>
        <v>159.29509999999999</v>
      </c>
      <c r="P2668" s="6">
        <f t="shared" si="452"/>
        <v>77.327718446601949</v>
      </c>
      <c r="Q2668" t="str">
        <f t="shared" si="453"/>
        <v>technology</v>
      </c>
      <c r="R2668" t="str">
        <f t="shared" si="454"/>
        <v>makerspaces</v>
      </c>
      <c r="S2668" s="28">
        <f t="shared" si="455"/>
        <v>42235.55600694444</v>
      </c>
      <c r="T2668" s="28">
        <f t="shared" si="456"/>
        <v>42272.666666666664</v>
      </c>
      <c r="U2668">
        <f t="shared" si="457"/>
        <v>2015</v>
      </c>
      <c r="V2668" s="15">
        <f t="shared" si="458"/>
        <v>42235</v>
      </c>
      <c r="W2668" s="15">
        <f t="shared" si="459"/>
        <v>42272</v>
      </c>
      <c r="X2668" s="15">
        <v>42235</v>
      </c>
      <c r="Y2668" s="15">
        <v>42272</v>
      </c>
      <c r="Z2668" t="str">
        <f t="shared" si="460"/>
        <v>August</v>
      </c>
      <c r="AA2668" t="str">
        <f t="shared" si="461"/>
        <v>September</v>
      </c>
    </row>
    <row r="2669" spans="1:27" ht="45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14" t="s">
        <v>8219</v>
      </c>
      <c r="G2669" t="s">
        <v>8224</v>
      </c>
      <c r="H2669" t="s">
        <v>8246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451"/>
        <v>110.66666666666667</v>
      </c>
      <c r="P2669" s="6">
        <f t="shared" si="452"/>
        <v>92.222222222222229</v>
      </c>
      <c r="Q2669" t="str">
        <f t="shared" si="453"/>
        <v>technology</v>
      </c>
      <c r="R2669" t="str">
        <f t="shared" si="454"/>
        <v>makerspaces</v>
      </c>
      <c r="S2669" s="28">
        <f t="shared" si="455"/>
        <v>42380.717777777776</v>
      </c>
      <c r="T2669" s="28">
        <f t="shared" si="456"/>
        <v>42410.717777777776</v>
      </c>
      <c r="U2669">
        <f t="shared" si="457"/>
        <v>2016</v>
      </c>
      <c r="V2669" s="15">
        <f t="shared" si="458"/>
        <v>42380</v>
      </c>
      <c r="W2669" s="15">
        <f t="shared" si="459"/>
        <v>42410</v>
      </c>
      <c r="X2669" s="15">
        <v>42380</v>
      </c>
      <c r="Y2669" s="15">
        <v>42410</v>
      </c>
      <c r="Z2669" t="str">
        <f t="shared" si="460"/>
        <v>January</v>
      </c>
      <c r="AA2669" t="str">
        <f t="shared" si="461"/>
        <v>February</v>
      </c>
    </row>
    <row r="2670" spans="1:27" ht="30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14" t="s">
        <v>8219</v>
      </c>
      <c r="G2670" t="s">
        <v>8229</v>
      </c>
      <c r="H2670" t="s">
        <v>8251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451"/>
        <v>170.70000000000002</v>
      </c>
      <c r="P2670" s="6">
        <f t="shared" si="452"/>
        <v>60.964285714285715</v>
      </c>
      <c r="Q2670" t="str">
        <f t="shared" si="453"/>
        <v>technology</v>
      </c>
      <c r="R2670" t="str">
        <f t="shared" si="454"/>
        <v>makerspaces</v>
      </c>
      <c r="S2670" s="28">
        <f t="shared" si="455"/>
        <v>42275.380381944444</v>
      </c>
      <c r="T2670" s="28">
        <f t="shared" si="456"/>
        <v>42317.397222222215</v>
      </c>
      <c r="U2670">
        <f t="shared" si="457"/>
        <v>2015</v>
      </c>
      <c r="V2670" s="15">
        <f t="shared" si="458"/>
        <v>42275</v>
      </c>
      <c r="W2670" s="15">
        <f t="shared" si="459"/>
        <v>42317</v>
      </c>
      <c r="X2670" s="15">
        <v>42275</v>
      </c>
      <c r="Y2670" s="15">
        <v>42317</v>
      </c>
      <c r="Z2670" t="str">
        <f t="shared" si="460"/>
        <v>September</v>
      </c>
      <c r="AA2670" t="str">
        <f t="shared" si="461"/>
        <v>November</v>
      </c>
    </row>
    <row r="2671" spans="1:27" ht="45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14" t="s">
        <v>8219</v>
      </c>
      <c r="G2671" t="s">
        <v>8224</v>
      </c>
      <c r="H2671" t="s">
        <v>8246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451"/>
        <v>125.125</v>
      </c>
      <c r="P2671" s="6">
        <f t="shared" si="452"/>
        <v>91</v>
      </c>
      <c r="Q2671" t="str">
        <f t="shared" si="453"/>
        <v>technology</v>
      </c>
      <c r="R2671" t="str">
        <f t="shared" si="454"/>
        <v>makerspaces</v>
      </c>
      <c r="S2671" s="28">
        <f t="shared" si="455"/>
        <v>42318.827499999992</v>
      </c>
      <c r="T2671" s="28">
        <f t="shared" si="456"/>
        <v>42378.827499999992</v>
      </c>
      <c r="U2671">
        <f t="shared" si="457"/>
        <v>2015</v>
      </c>
      <c r="V2671" s="15">
        <f t="shared" si="458"/>
        <v>42318</v>
      </c>
      <c r="W2671" s="15">
        <f t="shared" si="459"/>
        <v>42378</v>
      </c>
      <c r="X2671" s="15">
        <v>42318</v>
      </c>
      <c r="Y2671" s="15">
        <v>42378</v>
      </c>
      <c r="Z2671" t="str">
        <f t="shared" si="460"/>
        <v>November</v>
      </c>
      <c r="AA2671" t="str">
        <f t="shared" si="461"/>
        <v>January</v>
      </c>
    </row>
    <row r="2672" spans="1:27" ht="45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14" t="s">
        <v>8221</v>
      </c>
      <c r="G2672" t="s">
        <v>8226</v>
      </c>
      <c r="H2672" t="s">
        <v>8248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451"/>
        <v>6.4158609339642041</v>
      </c>
      <c r="P2672" s="6">
        <f t="shared" si="452"/>
        <v>41.583333333333336</v>
      </c>
      <c r="Q2672" t="str">
        <f t="shared" si="453"/>
        <v>technology</v>
      </c>
      <c r="R2672" t="str">
        <f t="shared" si="454"/>
        <v>makerspaces</v>
      </c>
      <c r="S2672" s="28">
        <f t="shared" si="455"/>
        <v>41820.812268518515</v>
      </c>
      <c r="T2672" s="28">
        <f t="shared" si="456"/>
        <v>41848.812268518515</v>
      </c>
      <c r="U2672">
        <f t="shared" si="457"/>
        <v>2014</v>
      </c>
      <c r="V2672" s="15">
        <f t="shared" si="458"/>
        <v>41820</v>
      </c>
      <c r="W2672" s="15">
        <f t="shared" si="459"/>
        <v>41848</v>
      </c>
      <c r="X2672" s="15">
        <v>41820</v>
      </c>
      <c r="Y2672" s="15">
        <v>41848</v>
      </c>
      <c r="Z2672" t="str">
        <f t="shared" si="460"/>
        <v>June</v>
      </c>
      <c r="AA2672" t="str">
        <f t="shared" si="461"/>
        <v>July</v>
      </c>
    </row>
    <row r="2673" spans="1:27" ht="45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14" t="s">
        <v>8221</v>
      </c>
      <c r="G2673" t="s">
        <v>8224</v>
      </c>
      <c r="H2673" t="s">
        <v>8246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451"/>
        <v>11.343999999999999</v>
      </c>
      <c r="P2673" s="6">
        <f t="shared" si="452"/>
        <v>33.761904761904759</v>
      </c>
      <c r="Q2673" t="str">
        <f t="shared" si="453"/>
        <v>technology</v>
      </c>
      <c r="R2673" t="str">
        <f t="shared" si="454"/>
        <v>makerspaces</v>
      </c>
      <c r="S2673" s="28">
        <f t="shared" si="455"/>
        <v>41962.54069444444</v>
      </c>
      <c r="T2673" s="28">
        <f t="shared" si="456"/>
        <v>41992.609722222223</v>
      </c>
      <c r="U2673">
        <f t="shared" si="457"/>
        <v>2014</v>
      </c>
      <c r="V2673" s="15">
        <f t="shared" si="458"/>
        <v>41962</v>
      </c>
      <c r="W2673" s="15">
        <f t="shared" si="459"/>
        <v>41992</v>
      </c>
      <c r="X2673" s="15">
        <v>41962</v>
      </c>
      <c r="Y2673" s="15">
        <v>41992</v>
      </c>
      <c r="Z2673" t="str">
        <f t="shared" si="460"/>
        <v>November</v>
      </c>
      <c r="AA2673" t="str">
        <f t="shared" si="461"/>
        <v>December</v>
      </c>
    </row>
    <row r="2674" spans="1:27" ht="45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14" t="s">
        <v>8221</v>
      </c>
      <c r="G2674" t="s">
        <v>8224</v>
      </c>
      <c r="H2674" t="s">
        <v>8246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451"/>
        <v>33.19</v>
      </c>
      <c r="P2674" s="6">
        <f t="shared" si="452"/>
        <v>70.61702127659575</v>
      </c>
      <c r="Q2674" t="str">
        <f t="shared" si="453"/>
        <v>technology</v>
      </c>
      <c r="R2674" t="str">
        <f t="shared" si="454"/>
        <v>makerspaces</v>
      </c>
      <c r="S2674" s="28">
        <f t="shared" si="455"/>
        <v>42344.675810185181</v>
      </c>
      <c r="T2674" s="28">
        <f t="shared" si="456"/>
        <v>42366.041666666664</v>
      </c>
      <c r="U2674">
        <f t="shared" si="457"/>
        <v>2015</v>
      </c>
      <c r="V2674" s="15">
        <f t="shared" si="458"/>
        <v>42344</v>
      </c>
      <c r="W2674" s="15">
        <f t="shared" si="459"/>
        <v>42366</v>
      </c>
      <c r="X2674" s="15">
        <v>42344</v>
      </c>
      <c r="Y2674" s="15">
        <v>42366</v>
      </c>
      <c r="Z2674" t="str">
        <f t="shared" si="460"/>
        <v>December</v>
      </c>
      <c r="AA2674" t="str">
        <f t="shared" si="461"/>
        <v>December</v>
      </c>
    </row>
    <row r="2675" spans="1:27" ht="45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14" t="s">
        <v>8221</v>
      </c>
      <c r="G2675" t="s">
        <v>8224</v>
      </c>
      <c r="H2675" t="s">
        <v>8246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451"/>
        <v>27.58</v>
      </c>
      <c r="P2675" s="6">
        <f t="shared" si="452"/>
        <v>167.15151515151516</v>
      </c>
      <c r="Q2675" t="str">
        <f t="shared" si="453"/>
        <v>technology</v>
      </c>
      <c r="R2675" t="str">
        <f t="shared" si="454"/>
        <v>makerspaces</v>
      </c>
      <c r="S2675" s="28">
        <f t="shared" si="455"/>
        <v>41912.333321759259</v>
      </c>
      <c r="T2675" s="28">
        <f t="shared" si="456"/>
        <v>41941.739583333328</v>
      </c>
      <c r="U2675">
        <f t="shared" si="457"/>
        <v>2014</v>
      </c>
      <c r="V2675" s="15">
        <f t="shared" si="458"/>
        <v>41912</v>
      </c>
      <c r="W2675" s="15">
        <f t="shared" si="459"/>
        <v>41941</v>
      </c>
      <c r="X2675" s="15">
        <v>41912</v>
      </c>
      <c r="Y2675" s="15">
        <v>41941</v>
      </c>
      <c r="Z2675" t="str">
        <f t="shared" si="460"/>
        <v>September</v>
      </c>
      <c r="AA2675" t="str">
        <f t="shared" si="461"/>
        <v>October</v>
      </c>
    </row>
    <row r="2676" spans="1:27" ht="60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14" t="s">
        <v>8221</v>
      </c>
      <c r="G2676" t="s">
        <v>8224</v>
      </c>
      <c r="H2676" t="s">
        <v>8246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451"/>
        <v>62.839999999999996</v>
      </c>
      <c r="P2676" s="6">
        <f t="shared" si="452"/>
        <v>128.61988304093566</v>
      </c>
      <c r="Q2676" t="str">
        <f t="shared" si="453"/>
        <v>technology</v>
      </c>
      <c r="R2676" t="str">
        <f t="shared" si="454"/>
        <v>makerspaces</v>
      </c>
      <c r="S2676" s="28">
        <f t="shared" si="455"/>
        <v>42529.424421296295</v>
      </c>
      <c r="T2676" s="28">
        <f t="shared" si="456"/>
        <v>42555.999305555553</v>
      </c>
      <c r="U2676">
        <f t="shared" si="457"/>
        <v>2016</v>
      </c>
      <c r="V2676" s="15">
        <f t="shared" si="458"/>
        <v>42529</v>
      </c>
      <c r="W2676" s="15">
        <f t="shared" si="459"/>
        <v>42555</v>
      </c>
      <c r="X2676" s="15">
        <v>42529</v>
      </c>
      <c r="Y2676" s="15">
        <v>42555</v>
      </c>
      <c r="Z2676" t="str">
        <f t="shared" si="460"/>
        <v>June</v>
      </c>
      <c r="AA2676" t="str">
        <f t="shared" si="461"/>
        <v>July</v>
      </c>
    </row>
    <row r="2677" spans="1:27" ht="45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14" t="s">
        <v>8221</v>
      </c>
      <c r="G2677" t="s">
        <v>8224</v>
      </c>
      <c r="H2677" t="s">
        <v>8246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451"/>
        <v>7.5880000000000001</v>
      </c>
      <c r="P2677" s="6">
        <f t="shared" si="452"/>
        <v>65.41379310344827</v>
      </c>
      <c r="Q2677" t="str">
        <f t="shared" si="453"/>
        <v>technology</v>
      </c>
      <c r="R2677" t="str">
        <f t="shared" si="454"/>
        <v>makerspaces</v>
      </c>
      <c r="S2677" s="28">
        <f t="shared" si="455"/>
        <v>41923.649178240739</v>
      </c>
      <c r="T2677" s="28">
        <f t="shared" si="456"/>
        <v>41953.690844907404</v>
      </c>
      <c r="U2677">
        <f t="shared" si="457"/>
        <v>2014</v>
      </c>
      <c r="V2677" s="15">
        <f t="shared" si="458"/>
        <v>41923</v>
      </c>
      <c r="W2677" s="15">
        <f t="shared" si="459"/>
        <v>41953</v>
      </c>
      <c r="X2677" s="15">
        <v>41923</v>
      </c>
      <c r="Y2677" s="15">
        <v>41953</v>
      </c>
      <c r="Z2677" t="str">
        <f t="shared" si="460"/>
        <v>October</v>
      </c>
      <c r="AA2677" t="str">
        <f t="shared" si="461"/>
        <v>November</v>
      </c>
    </row>
    <row r="2678" spans="1:27" ht="45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14" t="s">
        <v>8221</v>
      </c>
      <c r="G2678" t="s">
        <v>8229</v>
      </c>
      <c r="H2678" t="s">
        <v>8251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451"/>
        <v>50.38095238095238</v>
      </c>
      <c r="P2678" s="6">
        <f t="shared" si="452"/>
        <v>117.55555555555556</v>
      </c>
      <c r="Q2678" t="str">
        <f t="shared" si="453"/>
        <v>technology</v>
      </c>
      <c r="R2678" t="str">
        <f t="shared" si="454"/>
        <v>makerspaces</v>
      </c>
      <c r="S2678" s="28">
        <f t="shared" si="455"/>
        <v>42482.416365740741</v>
      </c>
      <c r="T2678" s="28">
        <f t="shared" si="456"/>
        <v>42512.416365740741</v>
      </c>
      <c r="U2678">
        <f t="shared" si="457"/>
        <v>2016</v>
      </c>
      <c r="V2678" s="15">
        <f t="shared" si="458"/>
        <v>42482</v>
      </c>
      <c r="W2678" s="15">
        <f t="shared" si="459"/>
        <v>42512</v>
      </c>
      <c r="X2678" s="15">
        <v>42482</v>
      </c>
      <c r="Y2678" s="15">
        <v>42512</v>
      </c>
      <c r="Z2678" t="str">
        <f t="shared" si="460"/>
        <v>April</v>
      </c>
      <c r="AA2678" t="str">
        <f t="shared" si="461"/>
        <v>May</v>
      </c>
    </row>
    <row r="2679" spans="1:27" ht="45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14" t="s">
        <v>8221</v>
      </c>
      <c r="G2679" t="s">
        <v>8224</v>
      </c>
      <c r="H2679" t="s">
        <v>8246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451"/>
        <v>17.512820512820511</v>
      </c>
      <c r="P2679" s="6">
        <f t="shared" si="452"/>
        <v>126.48148148148148</v>
      </c>
      <c r="Q2679" t="str">
        <f t="shared" si="453"/>
        <v>technology</v>
      </c>
      <c r="R2679" t="str">
        <f t="shared" si="454"/>
        <v>makerspaces</v>
      </c>
      <c r="S2679" s="28">
        <f t="shared" si="455"/>
        <v>41792.821099537039</v>
      </c>
      <c r="T2679" s="28">
        <f t="shared" si="456"/>
        <v>41822.821099537039</v>
      </c>
      <c r="U2679">
        <f t="shared" si="457"/>
        <v>2014</v>
      </c>
      <c r="V2679" s="15">
        <f t="shared" si="458"/>
        <v>41792</v>
      </c>
      <c r="W2679" s="15">
        <f t="shared" si="459"/>
        <v>41822</v>
      </c>
      <c r="X2679" s="15">
        <v>41792</v>
      </c>
      <c r="Y2679" s="15">
        <v>41822</v>
      </c>
      <c r="Z2679" t="str">
        <f t="shared" si="460"/>
        <v>June</v>
      </c>
      <c r="AA2679" t="str">
        <f t="shared" si="461"/>
        <v>July</v>
      </c>
    </row>
    <row r="2680" spans="1:27" ht="45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14" t="s">
        <v>8221</v>
      </c>
      <c r="G2680" t="s">
        <v>8227</v>
      </c>
      <c r="H2680" t="s">
        <v>8249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451"/>
        <v>1.375E-2</v>
      </c>
      <c r="P2680" s="6">
        <f t="shared" si="452"/>
        <v>550</v>
      </c>
      <c r="Q2680" t="str">
        <f t="shared" si="453"/>
        <v>technology</v>
      </c>
      <c r="R2680" t="str">
        <f t="shared" si="454"/>
        <v>makerspaces</v>
      </c>
      <c r="S2680" s="28">
        <f t="shared" si="455"/>
        <v>42241.589872685181</v>
      </c>
      <c r="T2680" s="28">
        <f t="shared" si="456"/>
        <v>42271.589872685181</v>
      </c>
      <c r="U2680">
        <f t="shared" si="457"/>
        <v>2015</v>
      </c>
      <c r="V2680" s="15">
        <f t="shared" si="458"/>
        <v>42241</v>
      </c>
      <c r="W2680" s="15">
        <f t="shared" si="459"/>
        <v>42271</v>
      </c>
      <c r="X2680" s="15">
        <v>42241</v>
      </c>
      <c r="Y2680" s="15">
        <v>42271</v>
      </c>
      <c r="Z2680" t="str">
        <f t="shared" si="460"/>
        <v>August</v>
      </c>
      <c r="AA2680" t="str">
        <f t="shared" si="461"/>
        <v>September</v>
      </c>
    </row>
    <row r="2681" spans="1:27" ht="45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14" t="s">
        <v>8221</v>
      </c>
      <c r="G2681" t="s">
        <v>8224</v>
      </c>
      <c r="H2681" t="s">
        <v>8246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451"/>
        <v>0.33</v>
      </c>
      <c r="P2681" s="6">
        <f t="shared" si="452"/>
        <v>44</v>
      </c>
      <c r="Q2681" t="str">
        <f t="shared" si="453"/>
        <v>technology</v>
      </c>
      <c r="R2681" t="str">
        <f t="shared" si="454"/>
        <v>makerspaces</v>
      </c>
      <c r="S2681" s="28">
        <f t="shared" si="455"/>
        <v>42032.792754629627</v>
      </c>
      <c r="T2681" s="28">
        <f t="shared" si="456"/>
        <v>42062.792754629627</v>
      </c>
      <c r="U2681">
        <f t="shared" si="457"/>
        <v>2015</v>
      </c>
      <c r="V2681" s="15">
        <f t="shared" si="458"/>
        <v>42032</v>
      </c>
      <c r="W2681" s="15">
        <f t="shared" si="459"/>
        <v>42062</v>
      </c>
      <c r="X2681" s="15">
        <v>42032</v>
      </c>
      <c r="Y2681" s="15">
        <v>42062</v>
      </c>
      <c r="Z2681" t="str">
        <f t="shared" si="460"/>
        <v>January</v>
      </c>
      <c r="AA2681" t="str">
        <f t="shared" si="461"/>
        <v>February</v>
      </c>
    </row>
    <row r="2682" spans="1:27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14" t="s">
        <v>8221</v>
      </c>
      <c r="G2682" t="s">
        <v>8227</v>
      </c>
      <c r="H2682" t="s">
        <v>8249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451"/>
        <v>0.86250000000000004</v>
      </c>
      <c r="P2682" s="6">
        <f t="shared" si="452"/>
        <v>69</v>
      </c>
      <c r="Q2682" t="str">
        <f t="shared" si="453"/>
        <v>technology</v>
      </c>
      <c r="R2682" t="str">
        <f t="shared" si="454"/>
        <v>makerspaces</v>
      </c>
      <c r="S2682" s="28">
        <f t="shared" si="455"/>
        <v>42436.003368055557</v>
      </c>
      <c r="T2682" s="28">
        <f t="shared" si="456"/>
        <v>42465.961701388886</v>
      </c>
      <c r="U2682">
        <f t="shared" si="457"/>
        <v>2016</v>
      </c>
      <c r="V2682" s="15">
        <f t="shared" si="458"/>
        <v>42436</v>
      </c>
      <c r="W2682" s="15">
        <f t="shared" si="459"/>
        <v>42465</v>
      </c>
      <c r="X2682" s="15">
        <v>42436</v>
      </c>
      <c r="Y2682" s="15">
        <v>42465</v>
      </c>
      <c r="Z2682" t="str">
        <f t="shared" si="460"/>
        <v>March</v>
      </c>
      <c r="AA2682" t="str">
        <f t="shared" si="461"/>
        <v>April</v>
      </c>
    </row>
    <row r="2683" spans="1:27" ht="45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14" t="s">
        <v>8221</v>
      </c>
      <c r="G2683" t="s">
        <v>8224</v>
      </c>
      <c r="H2683" t="s">
        <v>8246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451"/>
        <v>0.6875</v>
      </c>
      <c r="P2683" s="6">
        <f t="shared" si="452"/>
        <v>27.5</v>
      </c>
      <c r="Q2683" t="str">
        <f t="shared" si="453"/>
        <v>food</v>
      </c>
      <c r="R2683" t="str">
        <f t="shared" si="454"/>
        <v>food trucks</v>
      </c>
      <c r="S2683" s="28">
        <f t="shared" si="455"/>
        <v>41805.686921296292</v>
      </c>
      <c r="T2683" s="28">
        <f t="shared" si="456"/>
        <v>41830.686921296292</v>
      </c>
      <c r="U2683">
        <f t="shared" si="457"/>
        <v>2014</v>
      </c>
      <c r="V2683" s="15">
        <f t="shared" si="458"/>
        <v>41805</v>
      </c>
      <c r="W2683" s="15">
        <f t="shared" si="459"/>
        <v>41830</v>
      </c>
      <c r="X2683" s="15">
        <v>41805</v>
      </c>
      <c r="Y2683" s="15">
        <v>41830</v>
      </c>
      <c r="Z2683" t="str">
        <f t="shared" si="460"/>
        <v>June</v>
      </c>
      <c r="AA2683" t="str">
        <f t="shared" si="461"/>
        <v>July</v>
      </c>
    </row>
    <row r="2684" spans="1:27" ht="45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14" t="s">
        <v>8221</v>
      </c>
      <c r="G2684" t="s">
        <v>8224</v>
      </c>
      <c r="H2684" t="s">
        <v>8246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451"/>
        <v>28.299999999999997</v>
      </c>
      <c r="P2684" s="6">
        <f t="shared" si="452"/>
        <v>84.9</v>
      </c>
      <c r="Q2684" t="str">
        <f t="shared" si="453"/>
        <v>food</v>
      </c>
      <c r="R2684" t="str">
        <f t="shared" si="454"/>
        <v>food trucks</v>
      </c>
      <c r="S2684" s="28">
        <f t="shared" si="455"/>
        <v>41932.663657407407</v>
      </c>
      <c r="T2684" s="28">
        <f t="shared" si="456"/>
        <v>41965.040972222218</v>
      </c>
      <c r="U2684">
        <f t="shared" si="457"/>
        <v>2014</v>
      </c>
      <c r="V2684" s="15">
        <f t="shared" si="458"/>
        <v>41932</v>
      </c>
      <c r="W2684" s="15">
        <f t="shared" si="459"/>
        <v>41965</v>
      </c>
      <c r="X2684" s="15">
        <v>41932</v>
      </c>
      <c r="Y2684" s="15">
        <v>41965</v>
      </c>
      <c r="Z2684" t="str">
        <f t="shared" si="460"/>
        <v>October</v>
      </c>
      <c r="AA2684" t="str">
        <f t="shared" si="461"/>
        <v>November</v>
      </c>
    </row>
    <row r="2685" spans="1:27" ht="45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14" t="s">
        <v>8221</v>
      </c>
      <c r="G2685" t="s">
        <v>8224</v>
      </c>
      <c r="H2685" t="s">
        <v>8246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451"/>
        <v>0.24</v>
      </c>
      <c r="P2685" s="6">
        <f t="shared" si="452"/>
        <v>12</v>
      </c>
      <c r="Q2685" t="str">
        <f t="shared" si="453"/>
        <v>food</v>
      </c>
      <c r="R2685" t="str">
        <f t="shared" si="454"/>
        <v>food trucks</v>
      </c>
      <c r="S2685" s="28">
        <f t="shared" si="455"/>
        <v>42034.546759259254</v>
      </c>
      <c r="T2685" s="28">
        <f t="shared" si="456"/>
        <v>42064.546759259254</v>
      </c>
      <c r="U2685">
        <f t="shared" si="457"/>
        <v>2015</v>
      </c>
      <c r="V2685" s="15">
        <f t="shared" si="458"/>
        <v>42034</v>
      </c>
      <c r="W2685" s="15">
        <f t="shared" si="459"/>
        <v>42064</v>
      </c>
      <c r="X2685" s="15">
        <v>42034</v>
      </c>
      <c r="Y2685" s="15">
        <v>42064</v>
      </c>
      <c r="Z2685" t="str">
        <f t="shared" si="460"/>
        <v>January</v>
      </c>
      <c r="AA2685" t="str">
        <f t="shared" si="461"/>
        <v>March</v>
      </c>
    </row>
    <row r="2686" spans="1:27" ht="45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14" t="s">
        <v>8221</v>
      </c>
      <c r="G2686" t="s">
        <v>8224</v>
      </c>
      <c r="H2686" t="s">
        <v>8246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451"/>
        <v>1.1428571428571428</v>
      </c>
      <c r="P2686" s="6">
        <f t="shared" si="452"/>
        <v>200</v>
      </c>
      <c r="Q2686" t="str">
        <f t="shared" si="453"/>
        <v>food</v>
      </c>
      <c r="R2686" t="str">
        <f t="shared" si="454"/>
        <v>food trucks</v>
      </c>
      <c r="S2686" s="28">
        <f t="shared" si="455"/>
        <v>41820.706307870372</v>
      </c>
      <c r="T2686" s="28">
        <f t="shared" si="456"/>
        <v>41860.706307870372</v>
      </c>
      <c r="U2686">
        <f t="shared" si="457"/>
        <v>2014</v>
      </c>
      <c r="V2686" s="15">
        <f t="shared" si="458"/>
        <v>41820</v>
      </c>
      <c r="W2686" s="15">
        <f t="shared" si="459"/>
        <v>41860</v>
      </c>
      <c r="X2686" s="15">
        <v>41820</v>
      </c>
      <c r="Y2686" s="15">
        <v>41860</v>
      </c>
      <c r="Z2686" t="str">
        <f t="shared" si="460"/>
        <v>June</v>
      </c>
      <c r="AA2686" t="str">
        <f t="shared" si="461"/>
        <v>August</v>
      </c>
    </row>
    <row r="2687" spans="1:27" ht="45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14" t="s">
        <v>8221</v>
      </c>
      <c r="G2687" t="s">
        <v>8224</v>
      </c>
      <c r="H2687" t="s">
        <v>8246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451"/>
        <v>0.02</v>
      </c>
      <c r="P2687" s="6">
        <f t="shared" si="452"/>
        <v>10</v>
      </c>
      <c r="Q2687" t="str">
        <f t="shared" si="453"/>
        <v>food</v>
      </c>
      <c r="R2687" t="str">
        <f t="shared" si="454"/>
        <v>food trucks</v>
      </c>
      <c r="S2687" s="28">
        <f t="shared" si="455"/>
        <v>42061.487615740734</v>
      </c>
      <c r="T2687" s="28">
        <f t="shared" si="456"/>
        <v>42121.44594907407</v>
      </c>
      <c r="U2687">
        <f t="shared" si="457"/>
        <v>2015</v>
      </c>
      <c r="V2687" s="15">
        <f t="shared" si="458"/>
        <v>42061</v>
      </c>
      <c r="W2687" s="15">
        <f t="shared" si="459"/>
        <v>42121</v>
      </c>
      <c r="X2687" s="15">
        <v>42061</v>
      </c>
      <c r="Y2687" s="15">
        <v>42121</v>
      </c>
      <c r="Z2687" t="str">
        <f t="shared" si="460"/>
        <v>February</v>
      </c>
      <c r="AA2687" t="str">
        <f t="shared" si="461"/>
        <v>April</v>
      </c>
    </row>
    <row r="2688" spans="1:27" ht="45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14" t="s">
        <v>8221</v>
      </c>
      <c r="G2688" t="s">
        <v>8224</v>
      </c>
      <c r="H2688" t="s">
        <v>8246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451"/>
        <v>0</v>
      </c>
      <c r="P2688" s="6" t="e">
        <f t="shared" si="452"/>
        <v>#DIV/0!</v>
      </c>
      <c r="Q2688" t="str">
        <f t="shared" si="453"/>
        <v>food</v>
      </c>
      <c r="R2688" t="str">
        <f t="shared" si="454"/>
        <v>food trucks</v>
      </c>
      <c r="S2688" s="28">
        <f t="shared" si="455"/>
        <v>41892.766469907401</v>
      </c>
      <c r="T2688" s="28">
        <f t="shared" si="456"/>
        <v>41912.766469907401</v>
      </c>
      <c r="U2688">
        <f t="shared" si="457"/>
        <v>2014</v>
      </c>
      <c r="V2688" s="15">
        <f t="shared" si="458"/>
        <v>41892</v>
      </c>
      <c r="W2688" s="15">
        <f t="shared" si="459"/>
        <v>41912</v>
      </c>
      <c r="X2688" s="15">
        <v>41892</v>
      </c>
      <c r="Y2688" s="15">
        <v>41912</v>
      </c>
      <c r="Z2688" t="str">
        <f t="shared" si="460"/>
        <v>September</v>
      </c>
      <c r="AA2688" t="str">
        <f t="shared" si="461"/>
        <v>September</v>
      </c>
    </row>
    <row r="2689" spans="1:27" ht="45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14" t="s">
        <v>8221</v>
      </c>
      <c r="G2689" t="s">
        <v>8224</v>
      </c>
      <c r="H2689" t="s">
        <v>8246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451"/>
        <v>0</v>
      </c>
      <c r="P2689" s="6" t="e">
        <f t="shared" si="452"/>
        <v>#DIV/0!</v>
      </c>
      <c r="Q2689" t="str">
        <f t="shared" si="453"/>
        <v>food</v>
      </c>
      <c r="R2689" t="str">
        <f t="shared" si="454"/>
        <v>food trucks</v>
      </c>
      <c r="S2689" s="28">
        <f t="shared" si="455"/>
        <v>42154.431921296295</v>
      </c>
      <c r="T2689" s="28">
        <f t="shared" si="456"/>
        <v>42184.431921296295</v>
      </c>
      <c r="U2689">
        <f t="shared" si="457"/>
        <v>2015</v>
      </c>
      <c r="V2689" s="15">
        <f t="shared" si="458"/>
        <v>42154</v>
      </c>
      <c r="W2689" s="15">
        <f t="shared" si="459"/>
        <v>42184</v>
      </c>
      <c r="X2689" s="15">
        <v>42154</v>
      </c>
      <c r="Y2689" s="15">
        <v>42184</v>
      </c>
      <c r="Z2689" t="str">
        <f t="shared" si="460"/>
        <v>May</v>
      </c>
      <c r="AA2689" t="str">
        <f t="shared" si="461"/>
        <v>June</v>
      </c>
    </row>
    <row r="2690" spans="1:27" ht="3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14" t="s">
        <v>8221</v>
      </c>
      <c r="G2690" t="s">
        <v>8224</v>
      </c>
      <c r="H2690" t="s">
        <v>8246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ref="O2690:O2753" si="462">SUM(E2690/D2690)*100</f>
        <v>0.14799999999999999</v>
      </c>
      <c r="P2690" s="6">
        <f t="shared" ref="P2690:P2753" si="463">SUM(E2690/L2690)</f>
        <v>5.2857142857142856</v>
      </c>
      <c r="Q2690" t="str">
        <f t="shared" si="453"/>
        <v>food</v>
      </c>
      <c r="R2690" t="str">
        <f t="shared" si="454"/>
        <v>food trucks</v>
      </c>
      <c r="S2690" s="28">
        <f t="shared" si="455"/>
        <v>42027.910532407404</v>
      </c>
      <c r="T2690" s="28">
        <f t="shared" si="456"/>
        <v>42058.916666666664</v>
      </c>
      <c r="U2690">
        <f t="shared" si="457"/>
        <v>2015</v>
      </c>
      <c r="V2690" s="15">
        <f t="shared" si="458"/>
        <v>42027</v>
      </c>
      <c r="W2690" s="15">
        <f t="shared" si="459"/>
        <v>42058</v>
      </c>
      <c r="X2690" s="15">
        <v>42027</v>
      </c>
      <c r="Y2690" s="15">
        <v>42058</v>
      </c>
      <c r="Z2690" t="str">
        <f t="shared" si="460"/>
        <v>January</v>
      </c>
      <c r="AA2690" t="str">
        <f t="shared" si="461"/>
        <v>February</v>
      </c>
    </row>
    <row r="2691" spans="1:27" ht="45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14" t="s">
        <v>8221</v>
      </c>
      <c r="G2691" t="s">
        <v>8224</v>
      </c>
      <c r="H2691" t="s">
        <v>8246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si="462"/>
        <v>2.8571428571428571E-3</v>
      </c>
      <c r="P2691" s="6">
        <f t="shared" si="463"/>
        <v>1</v>
      </c>
      <c r="Q2691" t="str">
        <f t="shared" ref="Q2691:Q2754" si="464">LEFT(N2691,FIND("/", N2691) - 1)</f>
        <v>food</v>
      </c>
      <c r="R2691" t="str">
        <f t="shared" ref="R2691:R2754" si="465">RIGHT(N2691,LEN(N2691) - FIND("/",N2691))</f>
        <v>food trucks</v>
      </c>
      <c r="S2691" s="28">
        <f t="shared" ref="S2691:S2754" si="466">(J2691/86400)+25569+(-5/24)</f>
        <v>42551.75335648148</v>
      </c>
      <c r="T2691" s="28">
        <f t="shared" ref="T2691:T2754" si="467">(I2691/86400)+25569+(-5/24)</f>
        <v>42581.75335648148</v>
      </c>
      <c r="U2691">
        <f t="shared" ref="U2691:U2754" si="468">YEAR(S2691)</f>
        <v>2016</v>
      </c>
      <c r="V2691" s="15">
        <f t="shared" ref="V2691:V2754" si="469">INT(S2691)</f>
        <v>42551</v>
      </c>
      <c r="W2691" s="15">
        <f t="shared" ref="W2691:W2754" si="470">INT(T2691)</f>
        <v>42581</v>
      </c>
      <c r="X2691" s="15">
        <v>42551</v>
      </c>
      <c r="Y2691" s="15">
        <v>42581</v>
      </c>
      <c r="Z2691" t="str">
        <f t="shared" ref="Z2691:Z2754" si="471">TEXT(V2691, "mmmm")</f>
        <v>June</v>
      </c>
      <c r="AA2691" t="str">
        <f t="shared" ref="AA2691:AA2754" si="472">TEXT(W2691, "mmmm")</f>
        <v>July</v>
      </c>
    </row>
    <row r="2692" spans="1:27" ht="45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14" t="s">
        <v>8221</v>
      </c>
      <c r="G2692" t="s">
        <v>8224</v>
      </c>
      <c r="H2692" t="s">
        <v>8246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462"/>
        <v>10.7325</v>
      </c>
      <c r="P2692" s="6">
        <f t="shared" si="463"/>
        <v>72.762711864406782</v>
      </c>
      <c r="Q2692" t="str">
        <f t="shared" si="464"/>
        <v>food</v>
      </c>
      <c r="R2692" t="str">
        <f t="shared" si="465"/>
        <v>food trucks</v>
      </c>
      <c r="S2692" s="28">
        <f t="shared" si="466"/>
        <v>42112.89671296296</v>
      </c>
      <c r="T2692" s="28">
        <f t="shared" si="467"/>
        <v>42157.89671296296</v>
      </c>
      <c r="U2692">
        <f t="shared" si="468"/>
        <v>2015</v>
      </c>
      <c r="V2692" s="15">
        <f t="shared" si="469"/>
        <v>42112</v>
      </c>
      <c r="W2692" s="15">
        <f t="shared" si="470"/>
        <v>42157</v>
      </c>
      <c r="X2692" s="15">
        <v>42112</v>
      </c>
      <c r="Y2692" s="15">
        <v>42157</v>
      </c>
      <c r="Z2692" t="str">
        <f t="shared" si="471"/>
        <v>April</v>
      </c>
      <c r="AA2692" t="str">
        <f t="shared" si="472"/>
        <v>June</v>
      </c>
    </row>
    <row r="2693" spans="1:27" ht="30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14" t="s">
        <v>8221</v>
      </c>
      <c r="G2693" t="s">
        <v>8229</v>
      </c>
      <c r="H2693" t="s">
        <v>8251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462"/>
        <v>5.3846153846153842E-2</v>
      </c>
      <c r="P2693" s="6">
        <f t="shared" si="463"/>
        <v>17.5</v>
      </c>
      <c r="Q2693" t="str">
        <f t="shared" si="464"/>
        <v>food</v>
      </c>
      <c r="R2693" t="str">
        <f t="shared" si="465"/>
        <v>food trucks</v>
      </c>
      <c r="S2693" s="28">
        <f t="shared" si="466"/>
        <v>42089.515706018516</v>
      </c>
      <c r="T2693" s="28">
        <f t="shared" si="467"/>
        <v>42134.515706018516</v>
      </c>
      <c r="U2693">
        <f t="shared" si="468"/>
        <v>2015</v>
      </c>
      <c r="V2693" s="15">
        <f t="shared" si="469"/>
        <v>42089</v>
      </c>
      <c r="W2693" s="15">
        <f t="shared" si="470"/>
        <v>42134</v>
      </c>
      <c r="X2693" s="15">
        <v>42089</v>
      </c>
      <c r="Y2693" s="15">
        <v>42134</v>
      </c>
      <c r="Z2693" t="str">
        <f t="shared" si="471"/>
        <v>March</v>
      </c>
      <c r="AA2693" t="str">
        <f t="shared" si="472"/>
        <v>May</v>
      </c>
    </row>
    <row r="2694" spans="1:27" ht="4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14" t="s">
        <v>8221</v>
      </c>
      <c r="G2694" t="s">
        <v>8224</v>
      </c>
      <c r="H2694" t="s">
        <v>8246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462"/>
        <v>0.7142857142857143</v>
      </c>
      <c r="P2694" s="6">
        <f t="shared" si="463"/>
        <v>25</v>
      </c>
      <c r="Q2694" t="str">
        <f t="shared" si="464"/>
        <v>food</v>
      </c>
      <c r="R2694" t="str">
        <f t="shared" si="465"/>
        <v>food trucks</v>
      </c>
      <c r="S2694" s="28">
        <f t="shared" si="466"/>
        <v>42058.125694444439</v>
      </c>
      <c r="T2694" s="28">
        <f t="shared" si="467"/>
        <v>42088.084027777775</v>
      </c>
      <c r="U2694">
        <f t="shared" si="468"/>
        <v>2015</v>
      </c>
      <c r="V2694" s="15">
        <f t="shared" si="469"/>
        <v>42058</v>
      </c>
      <c r="W2694" s="15">
        <f t="shared" si="470"/>
        <v>42088</v>
      </c>
      <c r="X2694" s="15">
        <v>42058</v>
      </c>
      <c r="Y2694" s="15">
        <v>42088</v>
      </c>
      <c r="Z2694" t="str">
        <f t="shared" si="471"/>
        <v>February</v>
      </c>
      <c r="AA2694" t="str">
        <f t="shared" si="472"/>
        <v>March</v>
      </c>
    </row>
    <row r="2695" spans="1:27" ht="45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14" t="s">
        <v>8221</v>
      </c>
      <c r="G2695" t="s">
        <v>8224</v>
      </c>
      <c r="H2695" t="s">
        <v>8246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462"/>
        <v>0.8</v>
      </c>
      <c r="P2695" s="6">
        <f t="shared" si="463"/>
        <v>13.333333333333334</v>
      </c>
      <c r="Q2695" t="str">
        <f t="shared" si="464"/>
        <v>food</v>
      </c>
      <c r="R2695" t="str">
        <f t="shared" si="465"/>
        <v>food trucks</v>
      </c>
      <c r="S2695" s="28">
        <f t="shared" si="466"/>
        <v>41833.930162037032</v>
      </c>
      <c r="T2695" s="28">
        <f t="shared" si="467"/>
        <v>41863.930162037032</v>
      </c>
      <c r="U2695">
        <f t="shared" si="468"/>
        <v>2014</v>
      </c>
      <c r="V2695" s="15">
        <f t="shared" si="469"/>
        <v>41833</v>
      </c>
      <c r="W2695" s="15">
        <f t="shared" si="470"/>
        <v>41863</v>
      </c>
      <c r="X2695" s="15">
        <v>41833</v>
      </c>
      <c r="Y2695" s="15">
        <v>41863</v>
      </c>
      <c r="Z2695" t="str">
        <f t="shared" si="471"/>
        <v>July</v>
      </c>
      <c r="AA2695" t="str">
        <f t="shared" si="472"/>
        <v>August</v>
      </c>
    </row>
    <row r="2696" spans="1:27" ht="45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14" t="s">
        <v>8221</v>
      </c>
      <c r="G2696" t="s">
        <v>8224</v>
      </c>
      <c r="H2696" t="s">
        <v>8246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462"/>
        <v>3.3333333333333335E-3</v>
      </c>
      <c r="P2696" s="6">
        <f t="shared" si="463"/>
        <v>1</v>
      </c>
      <c r="Q2696" t="str">
        <f t="shared" si="464"/>
        <v>food</v>
      </c>
      <c r="R2696" t="str">
        <f t="shared" si="465"/>
        <v>food trucks</v>
      </c>
      <c r="S2696" s="28">
        <f t="shared" si="466"/>
        <v>41877.932164351849</v>
      </c>
      <c r="T2696" s="28">
        <f t="shared" si="467"/>
        <v>41907.932164351849</v>
      </c>
      <c r="U2696">
        <f t="shared" si="468"/>
        <v>2014</v>
      </c>
      <c r="V2696" s="15">
        <f t="shared" si="469"/>
        <v>41877</v>
      </c>
      <c r="W2696" s="15">
        <f t="shared" si="470"/>
        <v>41907</v>
      </c>
      <c r="X2696" s="15">
        <v>41877</v>
      </c>
      <c r="Y2696" s="15">
        <v>41907</v>
      </c>
      <c r="Z2696" t="str">
        <f t="shared" si="471"/>
        <v>August</v>
      </c>
      <c r="AA2696" t="str">
        <f t="shared" si="472"/>
        <v>September</v>
      </c>
    </row>
    <row r="2697" spans="1:27" ht="30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14" t="s">
        <v>8221</v>
      </c>
      <c r="G2697" t="s">
        <v>8224</v>
      </c>
      <c r="H2697" t="s">
        <v>8246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462"/>
        <v>0.47333333333333333</v>
      </c>
      <c r="P2697" s="6">
        <f t="shared" si="463"/>
        <v>23.666666666666668</v>
      </c>
      <c r="Q2697" t="str">
        <f t="shared" si="464"/>
        <v>food</v>
      </c>
      <c r="R2697" t="str">
        <f t="shared" si="465"/>
        <v>food trucks</v>
      </c>
      <c r="S2697" s="28">
        <f t="shared" si="466"/>
        <v>42047.973587962959</v>
      </c>
      <c r="T2697" s="28">
        <f t="shared" si="467"/>
        <v>42107.931921296295</v>
      </c>
      <c r="U2697">
        <f t="shared" si="468"/>
        <v>2015</v>
      </c>
      <c r="V2697" s="15">
        <f t="shared" si="469"/>
        <v>42047</v>
      </c>
      <c r="W2697" s="15">
        <f t="shared" si="470"/>
        <v>42107</v>
      </c>
      <c r="X2697" s="15">
        <v>42047</v>
      </c>
      <c r="Y2697" s="15">
        <v>42107</v>
      </c>
      <c r="Z2697" t="str">
        <f t="shared" si="471"/>
        <v>February</v>
      </c>
      <c r="AA2697" t="str">
        <f t="shared" si="472"/>
        <v>April</v>
      </c>
    </row>
    <row r="2698" spans="1:27" ht="45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14" t="s">
        <v>8221</v>
      </c>
      <c r="G2698" t="s">
        <v>8224</v>
      </c>
      <c r="H2698" t="s">
        <v>8246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462"/>
        <v>5.65</v>
      </c>
      <c r="P2698" s="6">
        <f t="shared" si="463"/>
        <v>89.21052631578948</v>
      </c>
      <c r="Q2698" t="str">
        <f t="shared" si="464"/>
        <v>food</v>
      </c>
      <c r="R2698" t="str">
        <f t="shared" si="465"/>
        <v>food trucks</v>
      </c>
      <c r="S2698" s="28">
        <f t="shared" si="466"/>
        <v>41964.636111111111</v>
      </c>
      <c r="T2698" s="28">
        <f t="shared" si="467"/>
        <v>41998.636111111111</v>
      </c>
      <c r="U2698">
        <f t="shared" si="468"/>
        <v>2014</v>
      </c>
      <c r="V2698" s="15">
        <f t="shared" si="469"/>
        <v>41964</v>
      </c>
      <c r="W2698" s="15">
        <f t="shared" si="470"/>
        <v>41998</v>
      </c>
      <c r="X2698" s="15">
        <v>41964</v>
      </c>
      <c r="Y2698" s="15">
        <v>41998</v>
      </c>
      <c r="Z2698" t="str">
        <f t="shared" si="471"/>
        <v>November</v>
      </c>
      <c r="AA2698" t="str">
        <f t="shared" si="472"/>
        <v>December</v>
      </c>
    </row>
    <row r="2699" spans="1:27" ht="45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14" t="s">
        <v>8221</v>
      </c>
      <c r="G2699" t="s">
        <v>8224</v>
      </c>
      <c r="H2699" t="s">
        <v>8246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462"/>
        <v>26.35217391304348</v>
      </c>
      <c r="P2699" s="6">
        <f t="shared" si="463"/>
        <v>116.55769230769231</v>
      </c>
      <c r="Q2699" t="str">
        <f t="shared" si="464"/>
        <v>food</v>
      </c>
      <c r="R2699" t="str">
        <f t="shared" si="465"/>
        <v>food trucks</v>
      </c>
      <c r="S2699" s="28">
        <f t="shared" si="466"/>
        <v>42187.731747685182</v>
      </c>
      <c r="T2699" s="28">
        <f t="shared" si="467"/>
        <v>42218.708333333336</v>
      </c>
      <c r="U2699">
        <f t="shared" si="468"/>
        <v>2015</v>
      </c>
      <c r="V2699" s="15">
        <f t="shared" si="469"/>
        <v>42187</v>
      </c>
      <c r="W2699" s="15">
        <f t="shared" si="470"/>
        <v>42218</v>
      </c>
      <c r="X2699" s="15">
        <v>42187</v>
      </c>
      <c r="Y2699" s="15">
        <v>42218</v>
      </c>
      <c r="Z2699" t="str">
        <f t="shared" si="471"/>
        <v>July</v>
      </c>
      <c r="AA2699" t="str">
        <f t="shared" si="472"/>
        <v>August</v>
      </c>
    </row>
    <row r="2700" spans="1:27" ht="45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14" t="s">
        <v>8221</v>
      </c>
      <c r="G2700" t="s">
        <v>8224</v>
      </c>
      <c r="H2700" t="s">
        <v>8246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462"/>
        <v>0.325125</v>
      </c>
      <c r="P2700" s="6">
        <f t="shared" si="463"/>
        <v>13.005000000000001</v>
      </c>
      <c r="Q2700" t="str">
        <f t="shared" si="464"/>
        <v>food</v>
      </c>
      <c r="R2700" t="str">
        <f t="shared" si="465"/>
        <v>food trucks</v>
      </c>
      <c r="S2700" s="28">
        <f t="shared" si="466"/>
        <v>41787.689907407403</v>
      </c>
      <c r="T2700" s="28">
        <f t="shared" si="467"/>
        <v>41817.689907407403</v>
      </c>
      <c r="U2700">
        <f t="shared" si="468"/>
        <v>2014</v>
      </c>
      <c r="V2700" s="15">
        <f t="shared" si="469"/>
        <v>41787</v>
      </c>
      <c r="W2700" s="15">
        <f t="shared" si="470"/>
        <v>41817</v>
      </c>
      <c r="X2700" s="15">
        <v>41787</v>
      </c>
      <c r="Y2700" s="15">
        <v>41817</v>
      </c>
      <c r="Z2700" t="str">
        <f t="shared" si="471"/>
        <v>May</v>
      </c>
      <c r="AA2700" t="str">
        <f t="shared" si="472"/>
        <v>June</v>
      </c>
    </row>
    <row r="2701" spans="1:27" ht="45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14" t="s">
        <v>8221</v>
      </c>
      <c r="G2701" t="s">
        <v>8229</v>
      </c>
      <c r="H2701" t="s">
        <v>8251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462"/>
        <v>0</v>
      </c>
      <c r="P2701" s="6" t="e">
        <f t="shared" si="463"/>
        <v>#DIV/0!</v>
      </c>
      <c r="Q2701" t="str">
        <f t="shared" si="464"/>
        <v>food</v>
      </c>
      <c r="R2701" t="str">
        <f t="shared" si="465"/>
        <v>food trucks</v>
      </c>
      <c r="S2701" s="28">
        <f t="shared" si="466"/>
        <v>41829.688229166662</v>
      </c>
      <c r="T2701" s="28">
        <f t="shared" si="467"/>
        <v>41859.688229166662</v>
      </c>
      <c r="U2701">
        <f t="shared" si="468"/>
        <v>2014</v>
      </c>
      <c r="V2701" s="15">
        <f t="shared" si="469"/>
        <v>41829</v>
      </c>
      <c r="W2701" s="15">
        <f t="shared" si="470"/>
        <v>41859</v>
      </c>
      <c r="X2701" s="15">
        <v>41829</v>
      </c>
      <c r="Y2701" s="15">
        <v>41859</v>
      </c>
      <c r="Z2701" t="str">
        <f t="shared" si="471"/>
        <v>July</v>
      </c>
      <c r="AA2701" t="str">
        <f t="shared" si="472"/>
        <v>August</v>
      </c>
    </row>
    <row r="2702" spans="1:27" ht="45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14" t="s">
        <v>8221</v>
      </c>
      <c r="G2702" t="s">
        <v>8224</v>
      </c>
      <c r="H2702" t="s">
        <v>8246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462"/>
        <v>0.7000700070007001</v>
      </c>
      <c r="P2702" s="6">
        <f t="shared" si="463"/>
        <v>17.5</v>
      </c>
      <c r="Q2702" t="str">
        <f t="shared" si="464"/>
        <v>food</v>
      </c>
      <c r="R2702" t="str">
        <f t="shared" si="465"/>
        <v>food trucks</v>
      </c>
      <c r="S2702" s="28">
        <f t="shared" si="466"/>
        <v>41870.666342592587</v>
      </c>
      <c r="T2702" s="28">
        <f t="shared" si="467"/>
        <v>41900.666342592587</v>
      </c>
      <c r="U2702">
        <f t="shared" si="468"/>
        <v>2014</v>
      </c>
      <c r="V2702" s="15">
        <f t="shared" si="469"/>
        <v>41870</v>
      </c>
      <c r="W2702" s="15">
        <f t="shared" si="470"/>
        <v>41900</v>
      </c>
      <c r="X2702" s="15">
        <v>41870</v>
      </c>
      <c r="Y2702" s="15">
        <v>41900</v>
      </c>
      <c r="Z2702" t="str">
        <f t="shared" si="471"/>
        <v>August</v>
      </c>
      <c r="AA2702" t="str">
        <f t="shared" si="472"/>
        <v>September</v>
      </c>
    </row>
    <row r="2703" spans="1:27" ht="45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14" t="s">
        <v>8222</v>
      </c>
      <c r="G2703" t="s">
        <v>8241</v>
      </c>
      <c r="H2703" t="s">
        <v>8249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462"/>
        <v>46.176470588235297</v>
      </c>
      <c r="P2703" s="6">
        <f t="shared" si="463"/>
        <v>34.130434782608695</v>
      </c>
      <c r="Q2703" t="str">
        <f t="shared" si="464"/>
        <v>theater</v>
      </c>
      <c r="R2703" t="str">
        <f t="shared" si="465"/>
        <v>spaces</v>
      </c>
      <c r="S2703" s="28">
        <f t="shared" si="466"/>
        <v>42801.566365740735</v>
      </c>
      <c r="T2703" s="28">
        <f t="shared" si="467"/>
        <v>42832.524699074071</v>
      </c>
      <c r="U2703">
        <f t="shared" si="468"/>
        <v>2017</v>
      </c>
      <c r="V2703" s="15">
        <f t="shared" si="469"/>
        <v>42801</v>
      </c>
      <c r="W2703" s="15">
        <f t="shared" si="470"/>
        <v>42832</v>
      </c>
      <c r="X2703" s="15">
        <v>42801</v>
      </c>
      <c r="Y2703" s="15">
        <v>42832</v>
      </c>
      <c r="Z2703" t="str">
        <f t="shared" si="471"/>
        <v>March</v>
      </c>
      <c r="AA2703" t="str">
        <f t="shared" si="472"/>
        <v>April</v>
      </c>
    </row>
    <row r="2704" spans="1:27" ht="45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14" t="s">
        <v>8222</v>
      </c>
      <c r="G2704" t="s">
        <v>8224</v>
      </c>
      <c r="H2704" t="s">
        <v>8246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462"/>
        <v>34.410000000000004</v>
      </c>
      <c r="P2704" s="6">
        <f t="shared" si="463"/>
        <v>132.34615384615384</v>
      </c>
      <c r="Q2704" t="str">
        <f t="shared" si="464"/>
        <v>theater</v>
      </c>
      <c r="R2704" t="str">
        <f t="shared" si="465"/>
        <v>spaces</v>
      </c>
      <c r="S2704" s="28">
        <f t="shared" si="466"/>
        <v>42800.593483796292</v>
      </c>
      <c r="T2704" s="28">
        <f t="shared" si="467"/>
        <v>42830.551817129628</v>
      </c>
      <c r="U2704">
        <f t="shared" si="468"/>
        <v>2017</v>
      </c>
      <c r="V2704" s="15">
        <f t="shared" si="469"/>
        <v>42800</v>
      </c>
      <c r="W2704" s="15">
        <f t="shared" si="470"/>
        <v>42830</v>
      </c>
      <c r="X2704" s="15">
        <v>42800</v>
      </c>
      <c r="Y2704" s="15">
        <v>42830</v>
      </c>
      <c r="Z2704" t="str">
        <f t="shared" si="471"/>
        <v>March</v>
      </c>
      <c r="AA2704" t="str">
        <f t="shared" si="472"/>
        <v>April</v>
      </c>
    </row>
    <row r="2705" spans="1:27" ht="30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14" t="s">
        <v>8222</v>
      </c>
      <c r="G2705" t="s">
        <v>8238</v>
      </c>
      <c r="H2705" t="s">
        <v>8256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462"/>
        <v>103.75000000000001</v>
      </c>
      <c r="P2705" s="6">
        <f t="shared" si="463"/>
        <v>922.22222222222217</v>
      </c>
      <c r="Q2705" t="str">
        <f t="shared" si="464"/>
        <v>theater</v>
      </c>
      <c r="R2705" t="str">
        <f t="shared" si="465"/>
        <v>spaces</v>
      </c>
      <c r="S2705" s="28">
        <f t="shared" si="466"/>
        <v>42756.481828703698</v>
      </c>
      <c r="T2705" s="28">
        <f t="shared" si="467"/>
        <v>42816.440162037034</v>
      </c>
      <c r="U2705">
        <f t="shared" si="468"/>
        <v>2017</v>
      </c>
      <c r="V2705" s="15">
        <f t="shared" si="469"/>
        <v>42756</v>
      </c>
      <c r="W2705" s="15">
        <f t="shared" si="470"/>
        <v>42816</v>
      </c>
      <c r="X2705" s="15">
        <v>42756</v>
      </c>
      <c r="Y2705" s="15">
        <v>42816</v>
      </c>
      <c r="Z2705" t="str">
        <f t="shared" si="471"/>
        <v>January</v>
      </c>
      <c r="AA2705" t="str">
        <f t="shared" si="472"/>
        <v>March</v>
      </c>
    </row>
    <row r="2706" spans="1:27" ht="45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14" t="s">
        <v>8222</v>
      </c>
      <c r="G2706" t="s">
        <v>8224</v>
      </c>
      <c r="H2706" t="s">
        <v>8246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462"/>
        <v>6.0263157894736841</v>
      </c>
      <c r="P2706" s="6">
        <f t="shared" si="463"/>
        <v>163.57142857142858</v>
      </c>
      <c r="Q2706" t="str">
        <f t="shared" si="464"/>
        <v>theater</v>
      </c>
      <c r="R2706" t="str">
        <f t="shared" si="465"/>
        <v>spaces</v>
      </c>
      <c r="S2706" s="28">
        <f t="shared" si="466"/>
        <v>42787.654097222221</v>
      </c>
      <c r="T2706" s="28">
        <f t="shared" si="467"/>
        <v>42830.61243055555</v>
      </c>
      <c r="U2706">
        <f t="shared" si="468"/>
        <v>2017</v>
      </c>
      <c r="V2706" s="15">
        <f t="shared" si="469"/>
        <v>42787</v>
      </c>
      <c r="W2706" s="15">
        <f t="shared" si="470"/>
        <v>42830</v>
      </c>
      <c r="X2706" s="15">
        <v>42787</v>
      </c>
      <c r="Y2706" s="15">
        <v>42830</v>
      </c>
      <c r="Z2706" t="str">
        <f t="shared" si="471"/>
        <v>February</v>
      </c>
      <c r="AA2706" t="str">
        <f t="shared" si="472"/>
        <v>April</v>
      </c>
    </row>
    <row r="2707" spans="1:27" ht="30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14" t="s">
        <v>8222</v>
      </c>
      <c r="G2707" t="s">
        <v>8224</v>
      </c>
      <c r="H2707" t="s">
        <v>8246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462"/>
        <v>10.539393939393939</v>
      </c>
      <c r="P2707" s="6">
        <f t="shared" si="463"/>
        <v>217.375</v>
      </c>
      <c r="Q2707" t="str">
        <f t="shared" si="464"/>
        <v>theater</v>
      </c>
      <c r="R2707" t="str">
        <f t="shared" si="465"/>
        <v>spaces</v>
      </c>
      <c r="S2707" s="28">
        <f t="shared" si="466"/>
        <v>42773.70784722222</v>
      </c>
      <c r="T2707" s="28">
        <f t="shared" si="467"/>
        <v>42818.666180555556</v>
      </c>
      <c r="U2707">
        <f t="shared" si="468"/>
        <v>2017</v>
      </c>
      <c r="V2707" s="15">
        <f t="shared" si="469"/>
        <v>42773</v>
      </c>
      <c r="W2707" s="15">
        <f t="shared" si="470"/>
        <v>42818</v>
      </c>
      <c r="X2707" s="15">
        <v>42773</v>
      </c>
      <c r="Y2707" s="15">
        <v>42818</v>
      </c>
      <c r="Z2707" t="str">
        <f t="shared" si="471"/>
        <v>February</v>
      </c>
      <c r="AA2707" t="str">
        <f t="shared" si="472"/>
        <v>March</v>
      </c>
    </row>
    <row r="2708" spans="1:27" ht="45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14" t="s">
        <v>8219</v>
      </c>
      <c r="G2708" t="s">
        <v>8224</v>
      </c>
      <c r="H2708" t="s">
        <v>8246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462"/>
        <v>112.29714285714284</v>
      </c>
      <c r="P2708" s="6">
        <f t="shared" si="463"/>
        <v>149.44486692015209</v>
      </c>
      <c r="Q2708" t="str">
        <f t="shared" si="464"/>
        <v>theater</v>
      </c>
      <c r="R2708" t="str">
        <f t="shared" si="465"/>
        <v>spaces</v>
      </c>
      <c r="S2708" s="28">
        <f t="shared" si="466"/>
        <v>41899.086608796293</v>
      </c>
      <c r="T2708" s="28">
        <f t="shared" si="467"/>
        <v>41928.082638888889</v>
      </c>
      <c r="U2708">
        <f t="shared" si="468"/>
        <v>2014</v>
      </c>
      <c r="V2708" s="15">
        <f t="shared" si="469"/>
        <v>41899</v>
      </c>
      <c r="W2708" s="15">
        <f t="shared" si="470"/>
        <v>41928</v>
      </c>
      <c r="X2708" s="15">
        <v>41899</v>
      </c>
      <c r="Y2708" s="15">
        <v>41928</v>
      </c>
      <c r="Z2708" t="str">
        <f t="shared" si="471"/>
        <v>September</v>
      </c>
      <c r="AA2708" t="str">
        <f t="shared" si="472"/>
        <v>October</v>
      </c>
    </row>
    <row r="2709" spans="1:27" ht="45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14" t="s">
        <v>8219</v>
      </c>
      <c r="G2709" t="s">
        <v>8224</v>
      </c>
      <c r="H2709" t="s">
        <v>8246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462"/>
        <v>350.84462500000001</v>
      </c>
      <c r="P2709" s="6">
        <f t="shared" si="463"/>
        <v>71.237487309644663</v>
      </c>
      <c r="Q2709" t="str">
        <f t="shared" si="464"/>
        <v>theater</v>
      </c>
      <c r="R2709" t="str">
        <f t="shared" si="465"/>
        <v>spaces</v>
      </c>
      <c r="S2709" s="28">
        <f t="shared" si="466"/>
        <v>41391.574571759258</v>
      </c>
      <c r="T2709" s="28">
        <f t="shared" si="467"/>
        <v>41421.082638888889</v>
      </c>
      <c r="U2709">
        <f t="shared" si="468"/>
        <v>2013</v>
      </c>
      <c r="V2709" s="15">
        <f t="shared" si="469"/>
        <v>41391</v>
      </c>
      <c r="W2709" s="15">
        <f t="shared" si="470"/>
        <v>41421</v>
      </c>
      <c r="X2709" s="15">
        <v>41391</v>
      </c>
      <c r="Y2709" s="15">
        <v>41421</v>
      </c>
      <c r="Z2709" t="str">
        <f t="shared" si="471"/>
        <v>April</v>
      </c>
      <c r="AA2709" t="str">
        <f t="shared" si="472"/>
        <v>May</v>
      </c>
    </row>
    <row r="2710" spans="1:27" ht="45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14" t="s">
        <v>8219</v>
      </c>
      <c r="G2710" t="s">
        <v>8225</v>
      </c>
      <c r="H2710" t="s">
        <v>8247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462"/>
        <v>233.21535</v>
      </c>
      <c r="P2710" s="6">
        <f t="shared" si="463"/>
        <v>44.464318398474738</v>
      </c>
      <c r="Q2710" t="str">
        <f t="shared" si="464"/>
        <v>theater</v>
      </c>
      <c r="R2710" t="str">
        <f t="shared" si="465"/>
        <v>spaces</v>
      </c>
      <c r="S2710" s="28">
        <f t="shared" si="466"/>
        <v>42512.489884259259</v>
      </c>
      <c r="T2710" s="28">
        <f t="shared" si="467"/>
        <v>42572.489884259259</v>
      </c>
      <c r="U2710">
        <f t="shared" si="468"/>
        <v>2016</v>
      </c>
      <c r="V2710" s="15">
        <f t="shared" si="469"/>
        <v>42512</v>
      </c>
      <c r="W2710" s="15">
        <f t="shared" si="470"/>
        <v>42572</v>
      </c>
      <c r="X2710" s="15">
        <v>42512</v>
      </c>
      <c r="Y2710" s="15">
        <v>42572</v>
      </c>
      <c r="Z2710" t="str">
        <f t="shared" si="471"/>
        <v>May</v>
      </c>
      <c r="AA2710" t="str">
        <f t="shared" si="472"/>
        <v>July</v>
      </c>
    </row>
    <row r="2711" spans="1:27" ht="45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14" t="s">
        <v>8219</v>
      </c>
      <c r="G2711" t="s">
        <v>8224</v>
      </c>
      <c r="H2711" t="s">
        <v>8246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462"/>
        <v>101.60599999999999</v>
      </c>
      <c r="P2711" s="6">
        <f t="shared" si="463"/>
        <v>164.94480519480518</v>
      </c>
      <c r="Q2711" t="str">
        <f t="shared" si="464"/>
        <v>theater</v>
      </c>
      <c r="R2711" t="str">
        <f t="shared" si="465"/>
        <v>spaces</v>
      </c>
      <c r="S2711" s="28">
        <f t="shared" si="466"/>
        <v>42611.941446759258</v>
      </c>
      <c r="T2711" s="28">
        <f t="shared" si="467"/>
        <v>42646.957638888889</v>
      </c>
      <c r="U2711">
        <f t="shared" si="468"/>
        <v>2016</v>
      </c>
      <c r="V2711" s="15">
        <f t="shared" si="469"/>
        <v>42611</v>
      </c>
      <c r="W2711" s="15">
        <f t="shared" si="470"/>
        <v>42646</v>
      </c>
      <c r="X2711" s="15">
        <v>42611</v>
      </c>
      <c r="Y2711" s="15">
        <v>42646</v>
      </c>
      <c r="Z2711" t="str">
        <f t="shared" si="471"/>
        <v>August</v>
      </c>
      <c r="AA2711" t="str">
        <f t="shared" si="472"/>
        <v>October</v>
      </c>
    </row>
    <row r="2712" spans="1:27" ht="30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14" t="s">
        <v>8219</v>
      </c>
      <c r="G2712" t="s">
        <v>8224</v>
      </c>
      <c r="H2712" t="s">
        <v>8246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462"/>
        <v>153.90035000000003</v>
      </c>
      <c r="P2712" s="6">
        <f t="shared" si="463"/>
        <v>84.871516544117654</v>
      </c>
      <c r="Q2712" t="str">
        <f t="shared" si="464"/>
        <v>theater</v>
      </c>
      <c r="R2712" t="str">
        <f t="shared" si="465"/>
        <v>spaces</v>
      </c>
      <c r="S2712" s="28">
        <f t="shared" si="466"/>
        <v>41828.021157407406</v>
      </c>
      <c r="T2712" s="28">
        <f t="shared" si="467"/>
        <v>41859.875</v>
      </c>
      <c r="U2712">
        <f t="shared" si="468"/>
        <v>2014</v>
      </c>
      <c r="V2712" s="15">
        <f t="shared" si="469"/>
        <v>41828</v>
      </c>
      <c r="W2712" s="15">
        <f t="shared" si="470"/>
        <v>41859</v>
      </c>
      <c r="X2712" s="15">
        <v>41828</v>
      </c>
      <c r="Y2712" s="15">
        <v>41859</v>
      </c>
      <c r="Z2712" t="str">
        <f t="shared" si="471"/>
        <v>July</v>
      </c>
      <c r="AA2712" t="str">
        <f t="shared" si="472"/>
        <v>August</v>
      </c>
    </row>
    <row r="2713" spans="1:27" ht="45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14" t="s">
        <v>8219</v>
      </c>
      <c r="G2713" t="s">
        <v>8225</v>
      </c>
      <c r="H2713" t="s">
        <v>8247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462"/>
        <v>100.7161125319693</v>
      </c>
      <c r="P2713" s="6">
        <f t="shared" si="463"/>
        <v>53.945205479452056</v>
      </c>
      <c r="Q2713" t="str">
        <f t="shared" si="464"/>
        <v>theater</v>
      </c>
      <c r="R2713" t="str">
        <f t="shared" si="465"/>
        <v>spaces</v>
      </c>
      <c r="S2713" s="28">
        <f t="shared" si="466"/>
        <v>41780.536921296291</v>
      </c>
      <c r="T2713" s="28">
        <f t="shared" si="467"/>
        <v>41810.709027777775</v>
      </c>
      <c r="U2713">
        <f t="shared" si="468"/>
        <v>2014</v>
      </c>
      <c r="V2713" s="15">
        <f t="shared" si="469"/>
        <v>41780</v>
      </c>
      <c r="W2713" s="15">
        <f t="shared" si="470"/>
        <v>41810</v>
      </c>
      <c r="X2713" s="15">
        <v>41780</v>
      </c>
      <c r="Y2713" s="15">
        <v>41810</v>
      </c>
      <c r="Z2713" t="str">
        <f t="shared" si="471"/>
        <v>May</v>
      </c>
      <c r="AA2713" t="str">
        <f t="shared" si="472"/>
        <v>June</v>
      </c>
    </row>
    <row r="2714" spans="1:27" ht="45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14" t="s">
        <v>8219</v>
      </c>
      <c r="G2714" t="s">
        <v>8224</v>
      </c>
      <c r="H2714" t="s">
        <v>8246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462"/>
        <v>131.38181818181818</v>
      </c>
      <c r="P2714" s="6">
        <f t="shared" si="463"/>
        <v>50.531468531468533</v>
      </c>
      <c r="Q2714" t="str">
        <f t="shared" si="464"/>
        <v>theater</v>
      </c>
      <c r="R2714" t="str">
        <f t="shared" si="465"/>
        <v>spaces</v>
      </c>
      <c r="S2714" s="28">
        <f t="shared" si="466"/>
        <v>41431.853703703702</v>
      </c>
      <c r="T2714" s="28">
        <f t="shared" si="467"/>
        <v>41468.541666666664</v>
      </c>
      <c r="U2714">
        <f t="shared" si="468"/>
        <v>2013</v>
      </c>
      <c r="V2714" s="15">
        <f t="shared" si="469"/>
        <v>41431</v>
      </c>
      <c r="W2714" s="15">
        <f t="shared" si="470"/>
        <v>41468</v>
      </c>
      <c r="X2714" s="15">
        <v>41431</v>
      </c>
      <c r="Y2714" s="15">
        <v>41468</v>
      </c>
      <c r="Z2714" t="str">
        <f t="shared" si="471"/>
        <v>June</v>
      </c>
      <c r="AA2714" t="str">
        <f t="shared" si="472"/>
        <v>July</v>
      </c>
    </row>
    <row r="2715" spans="1:27" ht="45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14" t="s">
        <v>8219</v>
      </c>
      <c r="G2715" t="s">
        <v>8224</v>
      </c>
      <c r="H2715" t="s">
        <v>8246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462"/>
        <v>102.24133333333334</v>
      </c>
      <c r="P2715" s="6">
        <f t="shared" si="463"/>
        <v>108.00140845070422</v>
      </c>
      <c r="Q2715" t="str">
        <f t="shared" si="464"/>
        <v>theater</v>
      </c>
      <c r="R2715" t="str">
        <f t="shared" si="465"/>
        <v>spaces</v>
      </c>
      <c r="S2715" s="28">
        <f t="shared" si="466"/>
        <v>42322.445416666662</v>
      </c>
      <c r="T2715" s="28">
        <f t="shared" si="467"/>
        <v>42362.445416666662</v>
      </c>
      <c r="U2715">
        <f t="shared" si="468"/>
        <v>2015</v>
      </c>
      <c r="V2715" s="15">
        <f t="shared" si="469"/>
        <v>42322</v>
      </c>
      <c r="W2715" s="15">
        <f t="shared" si="470"/>
        <v>42362</v>
      </c>
      <c r="X2715" s="15">
        <v>42322</v>
      </c>
      <c r="Y2715" s="15">
        <v>42362</v>
      </c>
      <c r="Z2715" t="str">
        <f t="shared" si="471"/>
        <v>November</v>
      </c>
      <c r="AA2715" t="str">
        <f t="shared" si="472"/>
        <v>December</v>
      </c>
    </row>
    <row r="2716" spans="1:27" ht="30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14" t="s">
        <v>8219</v>
      </c>
      <c r="G2716" t="s">
        <v>8224</v>
      </c>
      <c r="H2716" t="s">
        <v>8246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462"/>
        <v>116.35599999999999</v>
      </c>
      <c r="P2716" s="6">
        <f t="shared" si="463"/>
        <v>95.373770491803285</v>
      </c>
      <c r="Q2716" t="str">
        <f t="shared" si="464"/>
        <v>theater</v>
      </c>
      <c r="R2716" t="str">
        <f t="shared" si="465"/>
        <v>spaces</v>
      </c>
      <c r="S2716" s="28">
        <f t="shared" si="466"/>
        <v>42629.446712962956</v>
      </c>
      <c r="T2716" s="28">
        <f t="shared" si="467"/>
        <v>42657.749999999993</v>
      </c>
      <c r="U2716">
        <f t="shared" si="468"/>
        <v>2016</v>
      </c>
      <c r="V2716" s="15">
        <f t="shared" si="469"/>
        <v>42629</v>
      </c>
      <c r="W2716" s="15">
        <f t="shared" si="470"/>
        <v>42657</v>
      </c>
      <c r="X2716" s="15">
        <v>42629</v>
      </c>
      <c r="Y2716" s="15">
        <v>42657</v>
      </c>
      <c r="Z2716" t="str">
        <f t="shared" si="471"/>
        <v>September</v>
      </c>
      <c r="AA2716" t="str">
        <f t="shared" si="472"/>
        <v>October</v>
      </c>
    </row>
    <row r="2717" spans="1:27" ht="45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14" t="s">
        <v>8219</v>
      </c>
      <c r="G2717" t="s">
        <v>8224</v>
      </c>
      <c r="H2717" t="s">
        <v>8246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462"/>
        <v>264.62241666666665</v>
      </c>
      <c r="P2717" s="6">
        <f t="shared" si="463"/>
        <v>57.631016333938291</v>
      </c>
      <c r="Q2717" t="str">
        <f t="shared" si="464"/>
        <v>theater</v>
      </c>
      <c r="R2717" t="str">
        <f t="shared" si="465"/>
        <v>spaces</v>
      </c>
      <c r="S2717" s="28">
        <f t="shared" si="466"/>
        <v>42387.190138888887</v>
      </c>
      <c r="T2717" s="28">
        <f t="shared" si="467"/>
        <v>42421.190138888887</v>
      </c>
      <c r="U2717">
        <f t="shared" si="468"/>
        <v>2016</v>
      </c>
      <c r="V2717" s="15">
        <f t="shared" si="469"/>
        <v>42387</v>
      </c>
      <c r="W2717" s="15">
        <f t="shared" si="470"/>
        <v>42421</v>
      </c>
      <c r="X2717" s="15">
        <v>42387</v>
      </c>
      <c r="Y2717" s="15">
        <v>42421</v>
      </c>
      <c r="Z2717" t="str">
        <f t="shared" si="471"/>
        <v>January</v>
      </c>
      <c r="AA2717" t="str">
        <f t="shared" si="472"/>
        <v>February</v>
      </c>
    </row>
    <row r="2718" spans="1:27" ht="6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14" t="s">
        <v>8219</v>
      </c>
      <c r="G2718" t="s">
        <v>8236</v>
      </c>
      <c r="H2718" t="s">
        <v>8249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462"/>
        <v>119.98010000000001</v>
      </c>
      <c r="P2718" s="6">
        <f t="shared" si="463"/>
        <v>64.160481283422456</v>
      </c>
      <c r="Q2718" t="str">
        <f t="shared" si="464"/>
        <v>theater</v>
      </c>
      <c r="R2718" t="str">
        <f t="shared" si="465"/>
        <v>spaces</v>
      </c>
      <c r="S2718" s="28">
        <f t="shared" si="466"/>
        <v>42255.124918981477</v>
      </c>
      <c r="T2718" s="28">
        <f t="shared" si="467"/>
        <v>42285.124918981477</v>
      </c>
      <c r="U2718">
        <f t="shared" si="468"/>
        <v>2015</v>
      </c>
      <c r="V2718" s="15">
        <f t="shared" si="469"/>
        <v>42255</v>
      </c>
      <c r="W2718" s="15">
        <f t="shared" si="470"/>
        <v>42285</v>
      </c>
      <c r="X2718" s="15">
        <v>42255</v>
      </c>
      <c r="Y2718" s="15">
        <v>42285</v>
      </c>
      <c r="Z2718" t="str">
        <f t="shared" si="471"/>
        <v>September</v>
      </c>
      <c r="AA2718" t="str">
        <f t="shared" si="472"/>
        <v>October</v>
      </c>
    </row>
    <row r="2719" spans="1:27" ht="45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14" t="s">
        <v>8219</v>
      </c>
      <c r="G2719" t="s">
        <v>8224</v>
      </c>
      <c r="H2719" t="s">
        <v>8246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462"/>
        <v>120.10400000000001</v>
      </c>
      <c r="P2719" s="6">
        <f t="shared" si="463"/>
        <v>92.387692307692305</v>
      </c>
      <c r="Q2719" t="str">
        <f t="shared" si="464"/>
        <v>theater</v>
      </c>
      <c r="R2719" t="str">
        <f t="shared" si="465"/>
        <v>spaces</v>
      </c>
      <c r="S2719" s="28">
        <f t="shared" si="466"/>
        <v>41934.706585648142</v>
      </c>
      <c r="T2719" s="28">
        <f t="shared" si="467"/>
        <v>41979.748252314814</v>
      </c>
      <c r="U2719">
        <f t="shared" si="468"/>
        <v>2014</v>
      </c>
      <c r="V2719" s="15">
        <f t="shared" si="469"/>
        <v>41934</v>
      </c>
      <c r="W2719" s="15">
        <f t="shared" si="470"/>
        <v>41979</v>
      </c>
      <c r="X2719" s="15">
        <v>41934</v>
      </c>
      <c r="Y2719" s="15">
        <v>41979</v>
      </c>
      <c r="Z2719" t="str">
        <f t="shared" si="471"/>
        <v>October</v>
      </c>
      <c r="AA2719" t="str">
        <f t="shared" si="472"/>
        <v>December</v>
      </c>
    </row>
    <row r="2720" spans="1:27" ht="45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14" t="s">
        <v>8219</v>
      </c>
      <c r="G2720" t="s">
        <v>8224</v>
      </c>
      <c r="H2720" t="s">
        <v>8246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462"/>
        <v>103.58333333333334</v>
      </c>
      <c r="P2720" s="6">
        <f t="shared" si="463"/>
        <v>125.97972972972973</v>
      </c>
      <c r="Q2720" t="str">
        <f t="shared" si="464"/>
        <v>theater</v>
      </c>
      <c r="R2720" t="str">
        <f t="shared" si="465"/>
        <v>spaces</v>
      </c>
      <c r="S2720" s="28">
        <f t="shared" si="466"/>
        <v>42465.388252314813</v>
      </c>
      <c r="T2720" s="28">
        <f t="shared" si="467"/>
        <v>42493.749999999993</v>
      </c>
      <c r="U2720">
        <f t="shared" si="468"/>
        <v>2016</v>
      </c>
      <c r="V2720" s="15">
        <f t="shared" si="469"/>
        <v>42465</v>
      </c>
      <c r="W2720" s="15">
        <f t="shared" si="470"/>
        <v>42493</v>
      </c>
      <c r="X2720" s="15">
        <v>42465</v>
      </c>
      <c r="Y2720" s="15">
        <v>42493</v>
      </c>
      <c r="Z2720" t="str">
        <f t="shared" si="471"/>
        <v>April</v>
      </c>
      <c r="AA2720" t="str">
        <f t="shared" si="472"/>
        <v>May</v>
      </c>
    </row>
    <row r="2721" spans="1:27" ht="45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14" t="s">
        <v>8219</v>
      </c>
      <c r="G2721" t="s">
        <v>8224</v>
      </c>
      <c r="H2721" t="s">
        <v>8246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462"/>
        <v>108.83333333333334</v>
      </c>
      <c r="P2721" s="6">
        <f t="shared" si="463"/>
        <v>94.637681159420296</v>
      </c>
      <c r="Q2721" t="str">
        <f t="shared" si="464"/>
        <v>theater</v>
      </c>
      <c r="R2721" t="str">
        <f t="shared" si="465"/>
        <v>spaces</v>
      </c>
      <c r="S2721" s="28">
        <f t="shared" si="466"/>
        <v>42417.822847222218</v>
      </c>
      <c r="T2721" s="28">
        <f t="shared" si="467"/>
        <v>42477.781180555554</v>
      </c>
      <c r="U2721">
        <f t="shared" si="468"/>
        <v>2016</v>
      </c>
      <c r="V2721" s="15">
        <f t="shared" si="469"/>
        <v>42417</v>
      </c>
      <c r="W2721" s="15">
        <f t="shared" si="470"/>
        <v>42477</v>
      </c>
      <c r="X2721" s="15">
        <v>42417</v>
      </c>
      <c r="Y2721" s="15">
        <v>42477</v>
      </c>
      <c r="Z2721" t="str">
        <f t="shared" si="471"/>
        <v>February</v>
      </c>
      <c r="AA2721" t="str">
        <f t="shared" si="472"/>
        <v>April</v>
      </c>
    </row>
    <row r="2722" spans="1:27" ht="45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14" t="s">
        <v>8219</v>
      </c>
      <c r="G2722" t="s">
        <v>8224</v>
      </c>
      <c r="H2722" t="s">
        <v>8246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462"/>
        <v>118.12400000000001</v>
      </c>
      <c r="P2722" s="6">
        <f t="shared" si="463"/>
        <v>170.69942196531792</v>
      </c>
      <c r="Q2722" t="str">
        <f t="shared" si="464"/>
        <v>theater</v>
      </c>
      <c r="R2722" t="str">
        <f t="shared" si="465"/>
        <v>spaces</v>
      </c>
      <c r="S2722" s="28">
        <f t="shared" si="466"/>
        <v>42655.257557870369</v>
      </c>
      <c r="T2722" s="28">
        <f t="shared" si="467"/>
        <v>42685.299224537033</v>
      </c>
      <c r="U2722">
        <f t="shared" si="468"/>
        <v>2016</v>
      </c>
      <c r="V2722" s="15">
        <f t="shared" si="469"/>
        <v>42655</v>
      </c>
      <c r="W2722" s="15">
        <f t="shared" si="470"/>
        <v>42685</v>
      </c>
      <c r="X2722" s="15">
        <v>42655</v>
      </c>
      <c r="Y2722" s="15">
        <v>42685</v>
      </c>
      <c r="Z2722" t="str">
        <f t="shared" si="471"/>
        <v>October</v>
      </c>
      <c r="AA2722" t="str">
        <f t="shared" si="472"/>
        <v>November</v>
      </c>
    </row>
    <row r="2723" spans="1:27" ht="45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14" t="s">
        <v>8219</v>
      </c>
      <c r="G2723" t="s">
        <v>8225</v>
      </c>
      <c r="H2723" t="s">
        <v>8247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462"/>
        <v>1462</v>
      </c>
      <c r="P2723" s="6">
        <f t="shared" si="463"/>
        <v>40.762081784386616</v>
      </c>
      <c r="Q2723" t="str">
        <f t="shared" si="464"/>
        <v>technology</v>
      </c>
      <c r="R2723" t="str">
        <f t="shared" si="465"/>
        <v>hardware</v>
      </c>
      <c r="S2723" s="28">
        <f t="shared" si="466"/>
        <v>41493.335625</v>
      </c>
      <c r="T2723" s="28">
        <f t="shared" si="467"/>
        <v>41523.583333333328</v>
      </c>
      <c r="U2723">
        <f t="shared" si="468"/>
        <v>2013</v>
      </c>
      <c r="V2723" s="15">
        <f t="shared" si="469"/>
        <v>41493</v>
      </c>
      <c r="W2723" s="15">
        <f t="shared" si="470"/>
        <v>41523</v>
      </c>
      <c r="X2723" s="15">
        <v>41493</v>
      </c>
      <c r="Y2723" s="15">
        <v>41523</v>
      </c>
      <c r="Z2723" t="str">
        <f t="shared" si="471"/>
        <v>August</v>
      </c>
      <c r="AA2723" t="str">
        <f t="shared" si="472"/>
        <v>September</v>
      </c>
    </row>
    <row r="2724" spans="1:27" ht="45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14" t="s">
        <v>8219</v>
      </c>
      <c r="G2724" t="s">
        <v>8224</v>
      </c>
      <c r="H2724" t="s">
        <v>8246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462"/>
        <v>252.54</v>
      </c>
      <c r="P2724" s="6">
        <f t="shared" si="463"/>
        <v>68.254054054054052</v>
      </c>
      <c r="Q2724" t="str">
        <f t="shared" si="464"/>
        <v>technology</v>
      </c>
      <c r="R2724" t="str">
        <f t="shared" si="465"/>
        <v>hardware</v>
      </c>
      <c r="S2724" s="28">
        <f t="shared" si="466"/>
        <v>42704.64876157407</v>
      </c>
      <c r="T2724" s="28">
        <f t="shared" si="467"/>
        <v>42764.64876157407</v>
      </c>
      <c r="U2724">
        <f t="shared" si="468"/>
        <v>2016</v>
      </c>
      <c r="V2724" s="15">
        <f t="shared" si="469"/>
        <v>42704</v>
      </c>
      <c r="W2724" s="15">
        <f t="shared" si="470"/>
        <v>42764</v>
      </c>
      <c r="X2724" s="15">
        <v>42704</v>
      </c>
      <c r="Y2724" s="15">
        <v>42764</v>
      </c>
      <c r="Z2724" t="str">
        <f t="shared" si="471"/>
        <v>November</v>
      </c>
      <c r="AA2724" t="str">
        <f t="shared" si="472"/>
        <v>January</v>
      </c>
    </row>
    <row r="2725" spans="1:27" ht="45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14" t="s">
        <v>8219</v>
      </c>
      <c r="G2725" t="s">
        <v>8224</v>
      </c>
      <c r="H2725" t="s">
        <v>8246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462"/>
        <v>140.05000000000001</v>
      </c>
      <c r="P2725" s="6">
        <f t="shared" si="463"/>
        <v>95.48863636363636</v>
      </c>
      <c r="Q2725" t="str">
        <f t="shared" si="464"/>
        <v>technology</v>
      </c>
      <c r="R2725" t="str">
        <f t="shared" si="465"/>
        <v>hardware</v>
      </c>
      <c r="S2725" s="28">
        <f t="shared" si="466"/>
        <v>41944.630648148144</v>
      </c>
      <c r="T2725" s="28">
        <f t="shared" si="467"/>
        <v>42004.672314814808</v>
      </c>
      <c r="U2725">
        <f t="shared" si="468"/>
        <v>2014</v>
      </c>
      <c r="V2725" s="15">
        <f t="shared" si="469"/>
        <v>41944</v>
      </c>
      <c r="W2725" s="15">
        <f t="shared" si="470"/>
        <v>42004</v>
      </c>
      <c r="X2725" s="15">
        <v>41944</v>
      </c>
      <c r="Y2725" s="15">
        <v>42004</v>
      </c>
      <c r="Z2725" t="str">
        <f t="shared" si="471"/>
        <v>November</v>
      </c>
      <c r="AA2725" t="str">
        <f t="shared" si="472"/>
        <v>December</v>
      </c>
    </row>
    <row r="2726" spans="1:27" ht="45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14" t="s">
        <v>8219</v>
      </c>
      <c r="G2726" t="s">
        <v>8225</v>
      </c>
      <c r="H2726" t="s">
        <v>8247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462"/>
        <v>296.87520259319291</v>
      </c>
      <c r="P2726" s="6">
        <f t="shared" si="463"/>
        <v>7.1902649656526005</v>
      </c>
      <c r="Q2726" t="str">
        <f t="shared" si="464"/>
        <v>technology</v>
      </c>
      <c r="R2726" t="str">
        <f t="shared" si="465"/>
        <v>hardware</v>
      </c>
      <c r="S2726" s="28">
        <f t="shared" si="466"/>
        <v>42199.118738425925</v>
      </c>
      <c r="T2726" s="28">
        <f t="shared" si="467"/>
        <v>42231.118738425925</v>
      </c>
      <c r="U2726">
        <f t="shared" si="468"/>
        <v>2015</v>
      </c>
      <c r="V2726" s="15">
        <f t="shared" si="469"/>
        <v>42199</v>
      </c>
      <c r="W2726" s="15">
        <f t="shared" si="470"/>
        <v>42231</v>
      </c>
      <c r="X2726" s="15">
        <v>42199</v>
      </c>
      <c r="Y2726" s="15">
        <v>42231</v>
      </c>
      <c r="Z2726" t="str">
        <f t="shared" si="471"/>
        <v>July</v>
      </c>
      <c r="AA2726" t="str">
        <f t="shared" si="472"/>
        <v>August</v>
      </c>
    </row>
    <row r="2727" spans="1:27" ht="3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14" t="s">
        <v>8219</v>
      </c>
      <c r="G2727" t="s">
        <v>8229</v>
      </c>
      <c r="H2727" t="s">
        <v>8251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462"/>
        <v>144.54249999999999</v>
      </c>
      <c r="P2727" s="6">
        <f t="shared" si="463"/>
        <v>511.65486725663715</v>
      </c>
      <c r="Q2727" t="str">
        <f t="shared" si="464"/>
        <v>technology</v>
      </c>
      <c r="R2727" t="str">
        <f t="shared" si="465"/>
        <v>hardware</v>
      </c>
      <c r="S2727" s="28">
        <f t="shared" si="466"/>
        <v>42745.53628472222</v>
      </c>
      <c r="T2727" s="28">
        <f t="shared" si="467"/>
        <v>42795.53628472222</v>
      </c>
      <c r="U2727">
        <f t="shared" si="468"/>
        <v>2017</v>
      </c>
      <c r="V2727" s="15">
        <f t="shared" si="469"/>
        <v>42745</v>
      </c>
      <c r="W2727" s="15">
        <f t="shared" si="470"/>
        <v>42795</v>
      </c>
      <c r="X2727" s="15">
        <v>42745</v>
      </c>
      <c r="Y2727" s="15">
        <v>42795</v>
      </c>
      <c r="Z2727" t="str">
        <f t="shared" si="471"/>
        <v>January</v>
      </c>
      <c r="AA2727" t="str">
        <f t="shared" si="472"/>
        <v>March</v>
      </c>
    </row>
    <row r="2728" spans="1:27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14" t="s">
        <v>8219</v>
      </c>
      <c r="G2728" t="s">
        <v>8224</v>
      </c>
      <c r="H2728" t="s">
        <v>8246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462"/>
        <v>105.745</v>
      </c>
      <c r="P2728" s="6">
        <f t="shared" si="463"/>
        <v>261.74504950495049</v>
      </c>
      <c r="Q2728" t="str">
        <f t="shared" si="464"/>
        <v>technology</v>
      </c>
      <c r="R2728" t="str">
        <f t="shared" si="465"/>
        <v>hardware</v>
      </c>
      <c r="S2728" s="28">
        <f t="shared" si="466"/>
        <v>42452.371655092589</v>
      </c>
      <c r="T2728" s="28">
        <f t="shared" si="467"/>
        <v>42482.371655092589</v>
      </c>
      <c r="U2728">
        <f t="shared" si="468"/>
        <v>2016</v>
      </c>
      <c r="V2728" s="15">
        <f t="shared" si="469"/>
        <v>42452</v>
      </c>
      <c r="W2728" s="15">
        <f t="shared" si="470"/>
        <v>42482</v>
      </c>
      <c r="X2728" s="15">
        <v>42452</v>
      </c>
      <c r="Y2728" s="15">
        <v>42482</v>
      </c>
      <c r="Z2728" t="str">
        <f t="shared" si="471"/>
        <v>March</v>
      </c>
      <c r="AA2728" t="str">
        <f t="shared" si="472"/>
        <v>April</v>
      </c>
    </row>
    <row r="2729" spans="1:27" ht="45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14" t="s">
        <v>8219</v>
      </c>
      <c r="G2729" t="s">
        <v>8224</v>
      </c>
      <c r="H2729" t="s">
        <v>8246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462"/>
        <v>493.21000000000004</v>
      </c>
      <c r="P2729" s="6">
        <f t="shared" si="463"/>
        <v>69.760961810466767</v>
      </c>
      <c r="Q2729" t="str">
        <f t="shared" si="464"/>
        <v>technology</v>
      </c>
      <c r="R2729" t="str">
        <f t="shared" si="465"/>
        <v>hardware</v>
      </c>
      <c r="S2729" s="28">
        <f t="shared" si="466"/>
        <v>42198.468321759261</v>
      </c>
      <c r="T2729" s="28">
        <f t="shared" si="467"/>
        <v>42223.468321759261</v>
      </c>
      <c r="U2729">
        <f t="shared" si="468"/>
        <v>2015</v>
      </c>
      <c r="V2729" s="15">
        <f t="shared" si="469"/>
        <v>42198</v>
      </c>
      <c r="W2729" s="15">
        <f t="shared" si="470"/>
        <v>42223</v>
      </c>
      <c r="X2729" s="15">
        <v>42198</v>
      </c>
      <c r="Y2729" s="15">
        <v>42223</v>
      </c>
      <c r="Z2729" t="str">
        <f t="shared" si="471"/>
        <v>July</v>
      </c>
      <c r="AA2729" t="str">
        <f t="shared" si="472"/>
        <v>August</v>
      </c>
    </row>
    <row r="2730" spans="1:27" ht="30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14" t="s">
        <v>8219</v>
      </c>
      <c r="G2730" t="s">
        <v>8224</v>
      </c>
      <c r="H2730" t="s">
        <v>8246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462"/>
        <v>201.82666666666668</v>
      </c>
      <c r="P2730" s="6">
        <f t="shared" si="463"/>
        <v>77.229591836734699</v>
      </c>
      <c r="Q2730" t="str">
        <f t="shared" si="464"/>
        <v>technology</v>
      </c>
      <c r="R2730" t="str">
        <f t="shared" si="465"/>
        <v>hardware</v>
      </c>
      <c r="S2730" s="28">
        <f t="shared" si="466"/>
        <v>42333.391597222224</v>
      </c>
      <c r="T2730" s="28">
        <f t="shared" si="467"/>
        <v>42368.391597222224</v>
      </c>
      <c r="U2730">
        <f t="shared" si="468"/>
        <v>2015</v>
      </c>
      <c r="V2730" s="15">
        <f t="shared" si="469"/>
        <v>42333</v>
      </c>
      <c r="W2730" s="15">
        <f t="shared" si="470"/>
        <v>42368</v>
      </c>
      <c r="X2730" s="15">
        <v>42333</v>
      </c>
      <c r="Y2730" s="15">
        <v>42368</v>
      </c>
      <c r="Z2730" t="str">
        <f t="shared" si="471"/>
        <v>November</v>
      </c>
      <c r="AA2730" t="str">
        <f t="shared" si="472"/>
        <v>December</v>
      </c>
    </row>
    <row r="2731" spans="1:27" ht="30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14" t="s">
        <v>8219</v>
      </c>
      <c r="G2731" t="s">
        <v>8224</v>
      </c>
      <c r="H2731" t="s">
        <v>8246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462"/>
        <v>104.44</v>
      </c>
      <c r="P2731" s="6">
        <f t="shared" si="463"/>
        <v>340.56521739130437</v>
      </c>
      <c r="Q2731" t="str">
        <f t="shared" si="464"/>
        <v>technology</v>
      </c>
      <c r="R2731" t="str">
        <f t="shared" si="465"/>
        <v>hardware</v>
      </c>
      <c r="S2731" s="28">
        <f t="shared" si="466"/>
        <v>42095.032372685186</v>
      </c>
      <c r="T2731" s="28">
        <f t="shared" si="467"/>
        <v>42125.032372685186</v>
      </c>
      <c r="U2731">
        <f t="shared" si="468"/>
        <v>2015</v>
      </c>
      <c r="V2731" s="15">
        <f t="shared" si="469"/>
        <v>42095</v>
      </c>
      <c r="W2731" s="15">
        <f t="shared" si="470"/>
        <v>42125</v>
      </c>
      <c r="X2731" s="15">
        <v>42095</v>
      </c>
      <c r="Y2731" s="15">
        <v>42125</v>
      </c>
      <c r="Z2731" t="str">
        <f t="shared" si="471"/>
        <v>April</v>
      </c>
      <c r="AA2731" t="str">
        <f t="shared" si="472"/>
        <v>May</v>
      </c>
    </row>
    <row r="2732" spans="1:27" ht="3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14" t="s">
        <v>8219</v>
      </c>
      <c r="G2732" t="s">
        <v>8224</v>
      </c>
      <c r="H2732" t="s">
        <v>8246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462"/>
        <v>170.29262962962963</v>
      </c>
      <c r="P2732" s="6">
        <f t="shared" si="463"/>
        <v>67.417903225806455</v>
      </c>
      <c r="Q2732" t="str">
        <f t="shared" si="464"/>
        <v>technology</v>
      </c>
      <c r="R2732" t="str">
        <f t="shared" si="465"/>
        <v>hardware</v>
      </c>
      <c r="S2732" s="28">
        <f t="shared" si="466"/>
        <v>41351.333043981482</v>
      </c>
      <c r="T2732" s="28">
        <f t="shared" si="467"/>
        <v>41386.333043981482</v>
      </c>
      <c r="U2732">
        <f t="shared" si="468"/>
        <v>2013</v>
      </c>
      <c r="V2732" s="15">
        <f t="shared" si="469"/>
        <v>41351</v>
      </c>
      <c r="W2732" s="15">
        <f t="shared" si="470"/>
        <v>41386</v>
      </c>
      <c r="X2732" s="15">
        <v>41351</v>
      </c>
      <c r="Y2732" s="15">
        <v>41386</v>
      </c>
      <c r="Z2732" t="str">
        <f t="shared" si="471"/>
        <v>March</v>
      </c>
      <c r="AA2732" t="str">
        <f t="shared" si="472"/>
        <v>April</v>
      </c>
    </row>
    <row r="2733" spans="1:27" ht="45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14" t="s">
        <v>8219</v>
      </c>
      <c r="G2733" t="s">
        <v>8224</v>
      </c>
      <c r="H2733" t="s">
        <v>8246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462"/>
        <v>104.30333333333333</v>
      </c>
      <c r="P2733" s="6">
        <f t="shared" si="463"/>
        <v>845.70270270270271</v>
      </c>
      <c r="Q2733" t="str">
        <f t="shared" si="464"/>
        <v>technology</v>
      </c>
      <c r="R2733" t="str">
        <f t="shared" si="465"/>
        <v>hardware</v>
      </c>
      <c r="S2733" s="28">
        <f t="shared" si="466"/>
        <v>41872.317384259259</v>
      </c>
      <c r="T2733" s="28">
        <f t="shared" si="467"/>
        <v>41929.958333333328</v>
      </c>
      <c r="U2733">
        <f t="shared" si="468"/>
        <v>2014</v>
      </c>
      <c r="V2733" s="15">
        <f t="shared" si="469"/>
        <v>41872</v>
      </c>
      <c r="W2733" s="15">
        <f t="shared" si="470"/>
        <v>41929</v>
      </c>
      <c r="X2733" s="15">
        <v>41872</v>
      </c>
      <c r="Y2733" s="15">
        <v>41929</v>
      </c>
      <c r="Z2733" t="str">
        <f t="shared" si="471"/>
        <v>August</v>
      </c>
      <c r="AA2733" t="str">
        <f t="shared" si="472"/>
        <v>October</v>
      </c>
    </row>
    <row r="2734" spans="1:27" ht="45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14" t="s">
        <v>8219</v>
      </c>
      <c r="G2734" t="s">
        <v>8224</v>
      </c>
      <c r="H2734" t="s">
        <v>8246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462"/>
        <v>118.25000000000001</v>
      </c>
      <c r="P2734" s="6">
        <f t="shared" si="463"/>
        <v>97.191780821917803</v>
      </c>
      <c r="Q2734" t="str">
        <f t="shared" si="464"/>
        <v>technology</v>
      </c>
      <c r="R2734" t="str">
        <f t="shared" si="465"/>
        <v>hardware</v>
      </c>
      <c r="S2734" s="28">
        <f t="shared" si="466"/>
        <v>41389.599861111106</v>
      </c>
      <c r="T2734" s="28">
        <f t="shared" si="467"/>
        <v>41421.791666666664</v>
      </c>
      <c r="U2734">
        <f t="shared" si="468"/>
        <v>2013</v>
      </c>
      <c r="V2734" s="15">
        <f t="shared" si="469"/>
        <v>41389</v>
      </c>
      <c r="W2734" s="15">
        <f t="shared" si="470"/>
        <v>41421</v>
      </c>
      <c r="X2734" s="15">
        <v>41389</v>
      </c>
      <c r="Y2734" s="15">
        <v>41421</v>
      </c>
      <c r="Z2734" t="str">
        <f t="shared" si="471"/>
        <v>April</v>
      </c>
      <c r="AA2734" t="str">
        <f t="shared" si="472"/>
        <v>May</v>
      </c>
    </row>
    <row r="2735" spans="1:27" ht="45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14" t="s">
        <v>8219</v>
      </c>
      <c r="G2735" t="s">
        <v>8224</v>
      </c>
      <c r="H2735" t="s">
        <v>8246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462"/>
        <v>107.538</v>
      </c>
      <c r="P2735" s="6">
        <f t="shared" si="463"/>
        <v>451.84033613445376</v>
      </c>
      <c r="Q2735" t="str">
        <f t="shared" si="464"/>
        <v>technology</v>
      </c>
      <c r="R2735" t="str">
        <f t="shared" si="465"/>
        <v>hardware</v>
      </c>
      <c r="S2735" s="28">
        <f t="shared" si="466"/>
        <v>42044.064513888887</v>
      </c>
      <c r="T2735" s="28">
        <f t="shared" si="467"/>
        <v>42104.022847222215</v>
      </c>
      <c r="U2735">
        <f t="shared" si="468"/>
        <v>2015</v>
      </c>
      <c r="V2735" s="15">
        <f t="shared" si="469"/>
        <v>42044</v>
      </c>
      <c r="W2735" s="15">
        <f t="shared" si="470"/>
        <v>42104</v>
      </c>
      <c r="X2735" s="15">
        <v>42044</v>
      </c>
      <c r="Y2735" s="15">
        <v>42104</v>
      </c>
      <c r="Z2735" t="str">
        <f t="shared" si="471"/>
        <v>February</v>
      </c>
      <c r="AA2735" t="str">
        <f t="shared" si="472"/>
        <v>April</v>
      </c>
    </row>
    <row r="2736" spans="1:27" ht="45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14" t="s">
        <v>8219</v>
      </c>
      <c r="G2736" t="s">
        <v>8224</v>
      </c>
      <c r="H2736" t="s">
        <v>8246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462"/>
        <v>2260300</v>
      </c>
      <c r="P2736" s="6">
        <f t="shared" si="463"/>
        <v>138.66871165644173</v>
      </c>
      <c r="Q2736" t="str">
        <f t="shared" si="464"/>
        <v>technology</v>
      </c>
      <c r="R2736" t="str">
        <f t="shared" si="465"/>
        <v>hardware</v>
      </c>
      <c r="S2736" s="28">
        <f t="shared" si="466"/>
        <v>42626.460555555554</v>
      </c>
      <c r="T2736" s="28">
        <f t="shared" si="467"/>
        <v>42656.707638888889</v>
      </c>
      <c r="U2736">
        <f t="shared" si="468"/>
        <v>2016</v>
      </c>
      <c r="V2736" s="15">
        <f t="shared" si="469"/>
        <v>42626</v>
      </c>
      <c r="W2736" s="15">
        <f t="shared" si="470"/>
        <v>42656</v>
      </c>
      <c r="X2736" s="15">
        <v>42626</v>
      </c>
      <c r="Y2736" s="15">
        <v>42656</v>
      </c>
      <c r="Z2736" t="str">
        <f t="shared" si="471"/>
        <v>September</v>
      </c>
      <c r="AA2736" t="str">
        <f t="shared" si="472"/>
        <v>October</v>
      </c>
    </row>
    <row r="2737" spans="1:27" ht="45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14" t="s">
        <v>8219</v>
      </c>
      <c r="G2737" t="s">
        <v>8225</v>
      </c>
      <c r="H2737" t="s">
        <v>8247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462"/>
        <v>978.13466666666682</v>
      </c>
      <c r="P2737" s="6">
        <f t="shared" si="463"/>
        <v>21.640147492625371</v>
      </c>
      <c r="Q2737" t="str">
        <f t="shared" si="464"/>
        <v>technology</v>
      </c>
      <c r="R2737" t="str">
        <f t="shared" si="465"/>
        <v>hardware</v>
      </c>
      <c r="S2737" s="28">
        <f t="shared" si="466"/>
        <v>41315.912615740737</v>
      </c>
      <c r="T2737" s="28">
        <f t="shared" si="467"/>
        <v>41346.625</v>
      </c>
      <c r="U2737">
        <f t="shared" si="468"/>
        <v>2013</v>
      </c>
      <c r="V2737" s="15">
        <f t="shared" si="469"/>
        <v>41315</v>
      </c>
      <c r="W2737" s="15">
        <f t="shared" si="470"/>
        <v>41346</v>
      </c>
      <c r="X2737" s="15">
        <v>41315</v>
      </c>
      <c r="Y2737" s="15">
        <v>41346</v>
      </c>
      <c r="Z2737" t="str">
        <f t="shared" si="471"/>
        <v>February</v>
      </c>
      <c r="AA2737" t="str">
        <f t="shared" si="472"/>
        <v>March</v>
      </c>
    </row>
    <row r="2738" spans="1:27" ht="60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14" t="s">
        <v>8219</v>
      </c>
      <c r="G2738" t="s">
        <v>8229</v>
      </c>
      <c r="H2738" t="s">
        <v>8251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462"/>
        <v>122.9</v>
      </c>
      <c r="P2738" s="6">
        <f t="shared" si="463"/>
        <v>169.51724137931035</v>
      </c>
      <c r="Q2738" t="str">
        <f t="shared" si="464"/>
        <v>technology</v>
      </c>
      <c r="R2738" t="str">
        <f t="shared" si="465"/>
        <v>hardware</v>
      </c>
      <c r="S2738" s="28">
        <f t="shared" si="466"/>
        <v>41722.458020833328</v>
      </c>
      <c r="T2738" s="28">
        <f t="shared" si="467"/>
        <v>41752.458020833328</v>
      </c>
      <c r="U2738">
        <f t="shared" si="468"/>
        <v>2014</v>
      </c>
      <c r="V2738" s="15">
        <f t="shared" si="469"/>
        <v>41722</v>
      </c>
      <c r="W2738" s="15">
        <f t="shared" si="470"/>
        <v>41752</v>
      </c>
      <c r="X2738" s="15">
        <v>41722</v>
      </c>
      <c r="Y2738" s="15">
        <v>41752</v>
      </c>
      <c r="Z2738" t="str">
        <f t="shared" si="471"/>
        <v>March</v>
      </c>
      <c r="AA2738" t="str">
        <f t="shared" si="472"/>
        <v>April</v>
      </c>
    </row>
    <row r="2739" spans="1:27" ht="45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14" t="s">
        <v>8219</v>
      </c>
      <c r="G2739" t="s">
        <v>8224</v>
      </c>
      <c r="H2739" t="s">
        <v>8246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462"/>
        <v>246.0608</v>
      </c>
      <c r="P2739" s="6">
        <f t="shared" si="463"/>
        <v>161.88210526315791</v>
      </c>
      <c r="Q2739" t="str">
        <f t="shared" si="464"/>
        <v>technology</v>
      </c>
      <c r="R2739" t="str">
        <f t="shared" si="465"/>
        <v>hardware</v>
      </c>
      <c r="S2739" s="28">
        <f t="shared" si="466"/>
        <v>41611.709340277775</v>
      </c>
      <c r="T2739" s="28">
        <f t="shared" si="467"/>
        <v>41654.583333333328</v>
      </c>
      <c r="U2739">
        <f t="shared" si="468"/>
        <v>2013</v>
      </c>
      <c r="V2739" s="15">
        <f t="shared" si="469"/>
        <v>41611</v>
      </c>
      <c r="W2739" s="15">
        <f t="shared" si="470"/>
        <v>41654</v>
      </c>
      <c r="X2739" s="15">
        <v>41611</v>
      </c>
      <c r="Y2739" s="15">
        <v>41654</v>
      </c>
      <c r="Z2739" t="str">
        <f t="shared" si="471"/>
        <v>December</v>
      </c>
      <c r="AA2739" t="str">
        <f t="shared" si="472"/>
        <v>January</v>
      </c>
    </row>
    <row r="2740" spans="1:27" ht="45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14" t="s">
        <v>8219</v>
      </c>
      <c r="G2740" t="s">
        <v>8224</v>
      </c>
      <c r="H2740" t="s">
        <v>8246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462"/>
        <v>147.94</v>
      </c>
      <c r="P2740" s="6">
        <f t="shared" si="463"/>
        <v>493.13333333333333</v>
      </c>
      <c r="Q2740" t="str">
        <f t="shared" si="464"/>
        <v>technology</v>
      </c>
      <c r="R2740" t="str">
        <f t="shared" si="465"/>
        <v>hardware</v>
      </c>
      <c r="S2740" s="28">
        <f t="shared" si="466"/>
        <v>42619.935231481482</v>
      </c>
      <c r="T2740" s="28">
        <f t="shared" si="467"/>
        <v>42679.935231481482</v>
      </c>
      <c r="U2740">
        <f t="shared" si="468"/>
        <v>2016</v>
      </c>
      <c r="V2740" s="15">
        <f t="shared" si="469"/>
        <v>42619</v>
      </c>
      <c r="W2740" s="15">
        <f t="shared" si="470"/>
        <v>42679</v>
      </c>
      <c r="X2740" s="15">
        <v>42619</v>
      </c>
      <c r="Y2740" s="15">
        <v>42679</v>
      </c>
      <c r="Z2740" t="str">
        <f t="shared" si="471"/>
        <v>September</v>
      </c>
      <c r="AA2740" t="str">
        <f t="shared" si="472"/>
        <v>November</v>
      </c>
    </row>
    <row r="2741" spans="1:27" ht="45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14" t="s">
        <v>8219</v>
      </c>
      <c r="G2741" t="s">
        <v>8225</v>
      </c>
      <c r="H2741" t="s">
        <v>8247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462"/>
        <v>384.09090909090907</v>
      </c>
      <c r="P2741" s="6">
        <f t="shared" si="463"/>
        <v>22.120418848167539</v>
      </c>
      <c r="Q2741" t="str">
        <f t="shared" si="464"/>
        <v>technology</v>
      </c>
      <c r="R2741" t="str">
        <f t="shared" si="465"/>
        <v>hardware</v>
      </c>
      <c r="S2741" s="28">
        <f t="shared" si="466"/>
        <v>41719.679594907408</v>
      </c>
      <c r="T2741" s="28">
        <f t="shared" si="467"/>
        <v>41764.679594907408</v>
      </c>
      <c r="U2741">
        <f t="shared" si="468"/>
        <v>2014</v>
      </c>
      <c r="V2741" s="15">
        <f t="shared" si="469"/>
        <v>41719</v>
      </c>
      <c r="W2741" s="15">
        <f t="shared" si="470"/>
        <v>41764</v>
      </c>
      <c r="X2741" s="15">
        <v>41719</v>
      </c>
      <c r="Y2741" s="15">
        <v>41764</v>
      </c>
      <c r="Z2741" t="str">
        <f t="shared" si="471"/>
        <v>March</v>
      </c>
      <c r="AA2741" t="str">
        <f t="shared" si="472"/>
        <v>May</v>
      </c>
    </row>
    <row r="2742" spans="1:27" ht="3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14" t="s">
        <v>8219</v>
      </c>
      <c r="G2742" t="s">
        <v>8224</v>
      </c>
      <c r="H2742" t="s">
        <v>8246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462"/>
        <v>103.33333333333334</v>
      </c>
      <c r="P2742" s="6">
        <f t="shared" si="463"/>
        <v>18.235294117647058</v>
      </c>
      <c r="Q2742" t="str">
        <f t="shared" si="464"/>
        <v>technology</v>
      </c>
      <c r="R2742" t="str">
        <f t="shared" si="465"/>
        <v>hardware</v>
      </c>
      <c r="S2742" s="28">
        <f t="shared" si="466"/>
        <v>42044.823518518511</v>
      </c>
      <c r="T2742" s="28">
        <f t="shared" si="467"/>
        <v>42074.781851851854</v>
      </c>
      <c r="U2742">
        <f t="shared" si="468"/>
        <v>2015</v>
      </c>
      <c r="V2742" s="15">
        <f t="shared" si="469"/>
        <v>42044</v>
      </c>
      <c r="W2742" s="15">
        <f t="shared" si="470"/>
        <v>42074</v>
      </c>
      <c r="X2742" s="15">
        <v>42044</v>
      </c>
      <c r="Y2742" s="15">
        <v>42074</v>
      </c>
      <c r="Z2742" t="str">
        <f t="shared" si="471"/>
        <v>February</v>
      </c>
      <c r="AA2742" t="str">
        <f t="shared" si="472"/>
        <v>March</v>
      </c>
    </row>
    <row r="2743" spans="1:27" ht="30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14" t="s">
        <v>8221</v>
      </c>
      <c r="G2743" t="s">
        <v>8224</v>
      </c>
      <c r="H2743" t="s">
        <v>8246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462"/>
        <v>0.43750000000000006</v>
      </c>
      <c r="P2743" s="6">
        <f t="shared" si="463"/>
        <v>8.75</v>
      </c>
      <c r="Q2743" t="str">
        <f t="shared" si="464"/>
        <v>publishing</v>
      </c>
      <c r="R2743" t="str">
        <f t="shared" si="465"/>
        <v>children's books</v>
      </c>
      <c r="S2743" s="28">
        <f t="shared" si="466"/>
        <v>41911.449097222219</v>
      </c>
      <c r="T2743" s="28">
        <f t="shared" si="467"/>
        <v>41931.879861111105</v>
      </c>
      <c r="U2743">
        <f t="shared" si="468"/>
        <v>2014</v>
      </c>
      <c r="V2743" s="15">
        <f t="shared" si="469"/>
        <v>41911</v>
      </c>
      <c r="W2743" s="15">
        <f t="shared" si="470"/>
        <v>41931</v>
      </c>
      <c r="X2743" s="15">
        <v>41911</v>
      </c>
      <c r="Y2743" s="15">
        <v>41931</v>
      </c>
      <c r="Z2743" t="str">
        <f t="shared" si="471"/>
        <v>September</v>
      </c>
      <c r="AA2743" t="str">
        <f t="shared" si="472"/>
        <v>October</v>
      </c>
    </row>
    <row r="2744" spans="1:27" ht="45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14" t="s">
        <v>8221</v>
      </c>
      <c r="G2744" t="s">
        <v>8224</v>
      </c>
      <c r="H2744" t="s">
        <v>8246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462"/>
        <v>29.24</v>
      </c>
      <c r="P2744" s="6">
        <f t="shared" si="463"/>
        <v>40.611111111111114</v>
      </c>
      <c r="Q2744" t="str">
        <f t="shared" si="464"/>
        <v>publishing</v>
      </c>
      <c r="R2744" t="str">
        <f t="shared" si="465"/>
        <v>children's books</v>
      </c>
      <c r="S2744" s="28">
        <f t="shared" si="466"/>
        <v>41030.511423611111</v>
      </c>
      <c r="T2744" s="28">
        <f t="shared" si="467"/>
        <v>41044.511423611111</v>
      </c>
      <c r="U2744">
        <f t="shared" si="468"/>
        <v>2012</v>
      </c>
      <c r="V2744" s="15">
        <f t="shared" si="469"/>
        <v>41030</v>
      </c>
      <c r="W2744" s="15">
        <f t="shared" si="470"/>
        <v>41044</v>
      </c>
      <c r="X2744" s="15">
        <v>41030</v>
      </c>
      <c r="Y2744" s="15">
        <v>41044</v>
      </c>
      <c r="Z2744" t="str">
        <f t="shared" si="471"/>
        <v>May</v>
      </c>
      <c r="AA2744" t="str">
        <f t="shared" si="472"/>
        <v>May</v>
      </c>
    </row>
    <row r="2745" spans="1:27" ht="60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14" t="s">
        <v>8221</v>
      </c>
      <c r="G2745" t="s">
        <v>8224</v>
      </c>
      <c r="H2745" t="s">
        <v>8246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462"/>
        <v>0</v>
      </c>
      <c r="P2745" s="6" t="e">
        <f t="shared" si="463"/>
        <v>#DIV/0!</v>
      </c>
      <c r="Q2745" t="str">
        <f t="shared" si="464"/>
        <v>publishing</v>
      </c>
      <c r="R2745" t="str">
        <f t="shared" si="465"/>
        <v>children's books</v>
      </c>
      <c r="S2745" s="28">
        <f t="shared" si="466"/>
        <v>42632.120451388888</v>
      </c>
      <c r="T2745" s="28">
        <f t="shared" si="467"/>
        <v>42662.120451388888</v>
      </c>
      <c r="U2745">
        <f t="shared" si="468"/>
        <v>2016</v>
      </c>
      <c r="V2745" s="15">
        <f t="shared" si="469"/>
        <v>42632</v>
      </c>
      <c r="W2745" s="15">
        <f t="shared" si="470"/>
        <v>42662</v>
      </c>
      <c r="X2745" s="15">
        <v>42632</v>
      </c>
      <c r="Y2745" s="15">
        <v>42662</v>
      </c>
      <c r="Z2745" t="str">
        <f t="shared" si="471"/>
        <v>September</v>
      </c>
      <c r="AA2745" t="str">
        <f t="shared" si="472"/>
        <v>October</v>
      </c>
    </row>
    <row r="2746" spans="1:27" ht="45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14" t="s">
        <v>8221</v>
      </c>
      <c r="G2746" t="s">
        <v>8224</v>
      </c>
      <c r="H2746" t="s">
        <v>8246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462"/>
        <v>5.21875</v>
      </c>
      <c r="P2746" s="6">
        <f t="shared" si="463"/>
        <v>37.954545454545453</v>
      </c>
      <c r="Q2746" t="str">
        <f t="shared" si="464"/>
        <v>publishing</v>
      </c>
      <c r="R2746" t="str">
        <f t="shared" si="465"/>
        <v>children's books</v>
      </c>
      <c r="S2746" s="28">
        <f t="shared" si="466"/>
        <v>40937.854143518518</v>
      </c>
      <c r="T2746" s="28">
        <f t="shared" si="467"/>
        <v>40967.854143518518</v>
      </c>
      <c r="U2746">
        <f t="shared" si="468"/>
        <v>2012</v>
      </c>
      <c r="V2746" s="15">
        <f t="shared" si="469"/>
        <v>40937</v>
      </c>
      <c r="W2746" s="15">
        <f t="shared" si="470"/>
        <v>40967</v>
      </c>
      <c r="X2746" s="15">
        <v>40937</v>
      </c>
      <c r="Y2746" s="15">
        <v>40967</v>
      </c>
      <c r="Z2746" t="str">
        <f t="shared" si="471"/>
        <v>January</v>
      </c>
      <c r="AA2746" t="str">
        <f t="shared" si="472"/>
        <v>February</v>
      </c>
    </row>
    <row r="2747" spans="1:27" ht="45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14" t="s">
        <v>8221</v>
      </c>
      <c r="G2747" t="s">
        <v>8224</v>
      </c>
      <c r="H2747" t="s">
        <v>8246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462"/>
        <v>21.887499999999999</v>
      </c>
      <c r="P2747" s="6">
        <f t="shared" si="463"/>
        <v>35.734693877551024</v>
      </c>
      <c r="Q2747" t="str">
        <f t="shared" si="464"/>
        <v>publishing</v>
      </c>
      <c r="R2747" t="str">
        <f t="shared" si="465"/>
        <v>children's books</v>
      </c>
      <c r="S2747" s="28">
        <f t="shared" si="466"/>
        <v>41044.779722222222</v>
      </c>
      <c r="T2747" s="28">
        <f t="shared" si="467"/>
        <v>41104.779722222222</v>
      </c>
      <c r="U2747">
        <f t="shared" si="468"/>
        <v>2012</v>
      </c>
      <c r="V2747" s="15">
        <f t="shared" si="469"/>
        <v>41044</v>
      </c>
      <c r="W2747" s="15">
        <f t="shared" si="470"/>
        <v>41104</v>
      </c>
      <c r="X2747" s="15">
        <v>41044</v>
      </c>
      <c r="Y2747" s="15">
        <v>41104</v>
      </c>
      <c r="Z2747" t="str">
        <f t="shared" si="471"/>
        <v>May</v>
      </c>
      <c r="AA2747" t="str">
        <f t="shared" si="472"/>
        <v>July</v>
      </c>
    </row>
    <row r="2748" spans="1:27" ht="45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14" t="s">
        <v>8221</v>
      </c>
      <c r="G2748" t="s">
        <v>8224</v>
      </c>
      <c r="H2748" t="s">
        <v>8246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462"/>
        <v>26.700000000000003</v>
      </c>
      <c r="P2748" s="6">
        <f t="shared" si="463"/>
        <v>42.157894736842103</v>
      </c>
      <c r="Q2748" t="str">
        <f t="shared" si="464"/>
        <v>publishing</v>
      </c>
      <c r="R2748" t="str">
        <f t="shared" si="465"/>
        <v>children's books</v>
      </c>
      <c r="S2748" s="28">
        <f t="shared" si="466"/>
        <v>41850.57304398148</v>
      </c>
      <c r="T2748" s="28">
        <f t="shared" si="467"/>
        <v>41880.57304398148</v>
      </c>
      <c r="U2748">
        <f t="shared" si="468"/>
        <v>2014</v>
      </c>
      <c r="V2748" s="15">
        <f t="shared" si="469"/>
        <v>41850</v>
      </c>
      <c r="W2748" s="15">
        <f t="shared" si="470"/>
        <v>41880</v>
      </c>
      <c r="X2748" s="15">
        <v>41850</v>
      </c>
      <c r="Y2748" s="15">
        <v>41880</v>
      </c>
      <c r="Z2748" t="str">
        <f t="shared" si="471"/>
        <v>July</v>
      </c>
      <c r="AA2748" t="str">
        <f t="shared" si="472"/>
        <v>August</v>
      </c>
    </row>
    <row r="2749" spans="1:27" ht="45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14" t="s">
        <v>8221</v>
      </c>
      <c r="G2749" t="s">
        <v>8224</v>
      </c>
      <c r="H2749" t="s">
        <v>8246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462"/>
        <v>28.000000000000004</v>
      </c>
      <c r="P2749" s="6">
        <f t="shared" si="463"/>
        <v>35</v>
      </c>
      <c r="Q2749" t="str">
        <f t="shared" si="464"/>
        <v>publishing</v>
      </c>
      <c r="R2749" t="str">
        <f t="shared" si="465"/>
        <v>children's books</v>
      </c>
      <c r="S2749" s="28">
        <f t="shared" si="466"/>
        <v>41044.439780092587</v>
      </c>
      <c r="T2749" s="28">
        <f t="shared" si="467"/>
        <v>41075.923611111109</v>
      </c>
      <c r="U2749">
        <f t="shared" si="468"/>
        <v>2012</v>
      </c>
      <c r="V2749" s="15">
        <f t="shared" si="469"/>
        <v>41044</v>
      </c>
      <c r="W2749" s="15">
        <f t="shared" si="470"/>
        <v>41075</v>
      </c>
      <c r="X2749" s="15">
        <v>41044</v>
      </c>
      <c r="Y2749" s="15">
        <v>41075</v>
      </c>
      <c r="Z2749" t="str">
        <f t="shared" si="471"/>
        <v>May</v>
      </c>
      <c r="AA2749" t="str">
        <f t="shared" si="472"/>
        <v>June</v>
      </c>
    </row>
    <row r="2750" spans="1:27" ht="3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14" t="s">
        <v>8221</v>
      </c>
      <c r="G2750" t="s">
        <v>8224</v>
      </c>
      <c r="H2750" t="s">
        <v>8246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462"/>
        <v>1.06</v>
      </c>
      <c r="P2750" s="6">
        <f t="shared" si="463"/>
        <v>13.25</v>
      </c>
      <c r="Q2750" t="str">
        <f t="shared" si="464"/>
        <v>publishing</v>
      </c>
      <c r="R2750" t="str">
        <f t="shared" si="465"/>
        <v>children's books</v>
      </c>
      <c r="S2750" s="28">
        <f t="shared" si="466"/>
        <v>42585.502337962964</v>
      </c>
      <c r="T2750" s="28">
        <f t="shared" si="467"/>
        <v>42615.502337962964</v>
      </c>
      <c r="U2750">
        <f t="shared" si="468"/>
        <v>2016</v>
      </c>
      <c r="V2750" s="15">
        <f t="shared" si="469"/>
        <v>42585</v>
      </c>
      <c r="W2750" s="15">
        <f t="shared" si="470"/>
        <v>42615</v>
      </c>
      <c r="X2750" s="15">
        <v>42585</v>
      </c>
      <c r="Y2750" s="15">
        <v>42615</v>
      </c>
      <c r="Z2750" t="str">
        <f t="shared" si="471"/>
        <v>August</v>
      </c>
      <c r="AA2750" t="str">
        <f t="shared" si="472"/>
        <v>September</v>
      </c>
    </row>
    <row r="2751" spans="1:27" ht="30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14" t="s">
        <v>8221</v>
      </c>
      <c r="G2751" t="s">
        <v>8224</v>
      </c>
      <c r="H2751" t="s">
        <v>8246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462"/>
        <v>1.0999999999999999</v>
      </c>
      <c r="P2751" s="6">
        <f t="shared" si="463"/>
        <v>55</v>
      </c>
      <c r="Q2751" t="str">
        <f t="shared" si="464"/>
        <v>publishing</v>
      </c>
      <c r="R2751" t="str">
        <f t="shared" si="465"/>
        <v>children's books</v>
      </c>
      <c r="S2751" s="28">
        <f t="shared" si="466"/>
        <v>42068.59070601852</v>
      </c>
      <c r="T2751" s="28">
        <f t="shared" si="467"/>
        <v>42098.549039351848</v>
      </c>
      <c r="U2751">
        <f t="shared" si="468"/>
        <v>2015</v>
      </c>
      <c r="V2751" s="15">
        <f t="shared" si="469"/>
        <v>42068</v>
      </c>
      <c r="W2751" s="15">
        <f t="shared" si="470"/>
        <v>42098</v>
      </c>
      <c r="X2751" s="15">
        <v>42068</v>
      </c>
      <c r="Y2751" s="15">
        <v>42098</v>
      </c>
      <c r="Z2751" t="str">
        <f t="shared" si="471"/>
        <v>March</v>
      </c>
      <c r="AA2751" t="str">
        <f t="shared" si="472"/>
        <v>April</v>
      </c>
    </row>
    <row r="2752" spans="1:27" ht="45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14" t="s">
        <v>8221</v>
      </c>
      <c r="G2752" t="s">
        <v>8224</v>
      </c>
      <c r="H2752" t="s">
        <v>8246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462"/>
        <v>0</v>
      </c>
      <c r="P2752" s="6" t="e">
        <f t="shared" si="463"/>
        <v>#DIV/0!</v>
      </c>
      <c r="Q2752" t="str">
        <f t="shared" si="464"/>
        <v>publishing</v>
      </c>
      <c r="R2752" t="str">
        <f t="shared" si="465"/>
        <v>children's books</v>
      </c>
      <c r="S2752" s="28">
        <f t="shared" si="466"/>
        <v>41078.691493055558</v>
      </c>
      <c r="T2752" s="28">
        <f t="shared" si="467"/>
        <v>41090.625</v>
      </c>
      <c r="U2752">
        <f t="shared" si="468"/>
        <v>2012</v>
      </c>
      <c r="V2752" s="15">
        <f t="shared" si="469"/>
        <v>41078</v>
      </c>
      <c r="W2752" s="15">
        <f t="shared" si="470"/>
        <v>41090</v>
      </c>
      <c r="X2752" s="15">
        <v>41078</v>
      </c>
      <c r="Y2752" s="15">
        <v>41090</v>
      </c>
      <c r="Z2752" t="str">
        <f t="shared" si="471"/>
        <v>June</v>
      </c>
      <c r="AA2752" t="str">
        <f t="shared" si="472"/>
        <v>June</v>
      </c>
    </row>
    <row r="2753" spans="1:27" ht="45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14" t="s">
        <v>8221</v>
      </c>
      <c r="G2753" t="s">
        <v>8224</v>
      </c>
      <c r="H2753" t="s">
        <v>8246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462"/>
        <v>0</v>
      </c>
      <c r="P2753" s="6" t="e">
        <f t="shared" si="463"/>
        <v>#DIV/0!</v>
      </c>
      <c r="Q2753" t="str">
        <f t="shared" si="464"/>
        <v>publishing</v>
      </c>
      <c r="R2753" t="str">
        <f t="shared" si="465"/>
        <v>children's books</v>
      </c>
      <c r="S2753" s="28">
        <f t="shared" si="466"/>
        <v>41747.678726851846</v>
      </c>
      <c r="T2753" s="28">
        <f t="shared" si="467"/>
        <v>41807.678726851846</v>
      </c>
      <c r="U2753">
        <f t="shared" si="468"/>
        <v>2014</v>
      </c>
      <c r="V2753" s="15">
        <f t="shared" si="469"/>
        <v>41747</v>
      </c>
      <c r="W2753" s="15">
        <f t="shared" si="470"/>
        <v>41807</v>
      </c>
      <c r="X2753" s="15">
        <v>41747</v>
      </c>
      <c r="Y2753" s="15">
        <v>41807</v>
      </c>
      <c r="Z2753" t="str">
        <f t="shared" si="471"/>
        <v>April</v>
      </c>
      <c r="AA2753" t="str">
        <f t="shared" si="472"/>
        <v>June</v>
      </c>
    </row>
    <row r="2754" spans="1:27" ht="45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14" t="s">
        <v>8221</v>
      </c>
      <c r="G2754" t="s">
        <v>8224</v>
      </c>
      <c r="H2754" t="s">
        <v>8246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ref="O2754:O2817" si="473">SUM(E2754/D2754)*100</f>
        <v>11.458333333333332</v>
      </c>
      <c r="P2754" s="6">
        <f t="shared" ref="P2754:P2817" si="474">SUM(E2754/L2754)</f>
        <v>39.285714285714285</v>
      </c>
      <c r="Q2754" t="str">
        <f t="shared" si="464"/>
        <v>publishing</v>
      </c>
      <c r="R2754" t="str">
        <f t="shared" si="465"/>
        <v>children's books</v>
      </c>
      <c r="S2754" s="28">
        <f t="shared" si="466"/>
        <v>40855.556759259256</v>
      </c>
      <c r="T2754" s="28">
        <f t="shared" si="467"/>
        <v>40895.556759259256</v>
      </c>
      <c r="U2754">
        <f t="shared" si="468"/>
        <v>2011</v>
      </c>
      <c r="V2754" s="15">
        <f t="shared" si="469"/>
        <v>40855</v>
      </c>
      <c r="W2754" s="15">
        <f t="shared" si="470"/>
        <v>40895</v>
      </c>
      <c r="X2754" s="15">
        <v>40855</v>
      </c>
      <c r="Y2754" s="15">
        <v>40895</v>
      </c>
      <c r="Z2754" t="str">
        <f t="shared" si="471"/>
        <v>November</v>
      </c>
      <c r="AA2754" t="str">
        <f t="shared" si="472"/>
        <v>December</v>
      </c>
    </row>
    <row r="2755" spans="1:27" ht="45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14" t="s">
        <v>8221</v>
      </c>
      <c r="G2755" t="s">
        <v>8224</v>
      </c>
      <c r="H2755" t="s">
        <v>8246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si="473"/>
        <v>19</v>
      </c>
      <c r="P2755" s="6">
        <f t="shared" si="474"/>
        <v>47.5</v>
      </c>
      <c r="Q2755" t="str">
        <f t="shared" ref="Q2755:Q2818" si="475">LEFT(N2755,FIND("/", N2755) - 1)</f>
        <v>publishing</v>
      </c>
      <c r="R2755" t="str">
        <f t="shared" ref="R2755:R2818" si="476">RIGHT(N2755,LEN(N2755) - FIND("/",N2755))</f>
        <v>children's books</v>
      </c>
      <c r="S2755" s="28">
        <f t="shared" ref="S2755:S2818" si="477">(J2755/86400)+25569+(-5/24)</f>
        <v>41117.692395833328</v>
      </c>
      <c r="T2755" s="28">
        <f t="shared" ref="T2755:T2818" si="478">(I2755/86400)+25569+(-5/24)</f>
        <v>41147.692395833328</v>
      </c>
      <c r="U2755">
        <f t="shared" ref="U2755:U2818" si="479">YEAR(S2755)</f>
        <v>2012</v>
      </c>
      <c r="V2755" s="15">
        <f t="shared" ref="V2755:V2818" si="480">INT(S2755)</f>
        <v>41117</v>
      </c>
      <c r="W2755" s="15">
        <f t="shared" ref="W2755:W2818" si="481">INT(T2755)</f>
        <v>41147</v>
      </c>
      <c r="X2755" s="15">
        <v>41117</v>
      </c>
      <c r="Y2755" s="15">
        <v>41147</v>
      </c>
      <c r="Z2755" t="str">
        <f t="shared" ref="Z2755:Z2818" si="482">TEXT(V2755, "mmmm")</f>
        <v>July</v>
      </c>
      <c r="AA2755" t="str">
        <f t="shared" ref="AA2755:AA2818" si="483">TEXT(W2755, "mmmm")</f>
        <v>August</v>
      </c>
    </row>
    <row r="2756" spans="1:27" ht="45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14" t="s">
        <v>8221</v>
      </c>
      <c r="G2756" t="s">
        <v>8224</v>
      </c>
      <c r="H2756" t="s">
        <v>8246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473"/>
        <v>0</v>
      </c>
      <c r="P2756" s="6" t="e">
        <f t="shared" si="474"/>
        <v>#DIV/0!</v>
      </c>
      <c r="Q2756" t="str">
        <f t="shared" si="475"/>
        <v>publishing</v>
      </c>
      <c r="R2756" t="str">
        <f t="shared" si="476"/>
        <v>children's books</v>
      </c>
      <c r="S2756" s="28">
        <f t="shared" si="477"/>
        <v>41863.427673611106</v>
      </c>
      <c r="T2756" s="28">
        <f t="shared" si="478"/>
        <v>41893.427673611106</v>
      </c>
      <c r="U2756">
        <f t="shared" si="479"/>
        <v>2014</v>
      </c>
      <c r="V2756" s="15">
        <f t="shared" si="480"/>
        <v>41863</v>
      </c>
      <c r="W2756" s="15">
        <f t="shared" si="481"/>
        <v>41893</v>
      </c>
      <c r="X2756" s="15">
        <v>41863</v>
      </c>
      <c r="Y2756" s="15">
        <v>41893</v>
      </c>
      <c r="Z2756" t="str">
        <f t="shared" si="482"/>
        <v>August</v>
      </c>
      <c r="AA2756" t="str">
        <f t="shared" si="483"/>
        <v>September</v>
      </c>
    </row>
    <row r="2757" spans="1:27" ht="3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14" t="s">
        <v>8221</v>
      </c>
      <c r="G2757" t="s">
        <v>8241</v>
      </c>
      <c r="H2757" t="s">
        <v>8249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473"/>
        <v>52</v>
      </c>
      <c r="P2757" s="6">
        <f t="shared" si="474"/>
        <v>17.333333333333332</v>
      </c>
      <c r="Q2757" t="str">
        <f t="shared" si="475"/>
        <v>publishing</v>
      </c>
      <c r="R2757" t="str">
        <f t="shared" si="476"/>
        <v>children's books</v>
      </c>
      <c r="S2757" s="28">
        <f t="shared" si="477"/>
        <v>42072.582488425927</v>
      </c>
      <c r="T2757" s="28">
        <f t="shared" si="478"/>
        <v>42102.582488425927</v>
      </c>
      <c r="U2757">
        <f t="shared" si="479"/>
        <v>2015</v>
      </c>
      <c r="V2757" s="15">
        <f t="shared" si="480"/>
        <v>42072</v>
      </c>
      <c r="W2757" s="15">
        <f t="shared" si="481"/>
        <v>42102</v>
      </c>
      <c r="X2757" s="15">
        <v>42072</v>
      </c>
      <c r="Y2757" s="15">
        <v>42102</v>
      </c>
      <c r="Z2757" t="str">
        <f t="shared" si="482"/>
        <v>March</v>
      </c>
      <c r="AA2757" t="str">
        <f t="shared" si="483"/>
        <v>April</v>
      </c>
    </row>
    <row r="2758" spans="1:27" ht="45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14" t="s">
        <v>8221</v>
      </c>
      <c r="G2758" t="s">
        <v>8224</v>
      </c>
      <c r="H2758" t="s">
        <v>8246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473"/>
        <v>10.48</v>
      </c>
      <c r="P2758" s="6">
        <f t="shared" si="474"/>
        <v>31.757575757575758</v>
      </c>
      <c r="Q2758" t="str">
        <f t="shared" si="475"/>
        <v>publishing</v>
      </c>
      <c r="R2758" t="str">
        <f t="shared" si="476"/>
        <v>children's books</v>
      </c>
      <c r="S2758" s="28">
        <f t="shared" si="477"/>
        <v>41620.692141203697</v>
      </c>
      <c r="T2758" s="28">
        <f t="shared" si="478"/>
        <v>41650.692141203697</v>
      </c>
      <c r="U2758">
        <f t="shared" si="479"/>
        <v>2013</v>
      </c>
      <c r="V2758" s="15">
        <f t="shared" si="480"/>
        <v>41620</v>
      </c>
      <c r="W2758" s="15">
        <f t="shared" si="481"/>
        <v>41650</v>
      </c>
      <c r="X2758" s="15">
        <v>41620</v>
      </c>
      <c r="Y2758" s="15">
        <v>41650</v>
      </c>
      <c r="Z2758" t="str">
        <f t="shared" si="482"/>
        <v>December</v>
      </c>
      <c r="AA2758" t="str">
        <f t="shared" si="483"/>
        <v>January</v>
      </c>
    </row>
    <row r="2759" spans="1:27" ht="30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14" t="s">
        <v>8221</v>
      </c>
      <c r="G2759" t="s">
        <v>8224</v>
      </c>
      <c r="H2759" t="s">
        <v>8246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473"/>
        <v>0.66666666666666674</v>
      </c>
      <c r="P2759" s="6">
        <f t="shared" si="474"/>
        <v>5</v>
      </c>
      <c r="Q2759" t="str">
        <f t="shared" si="475"/>
        <v>publishing</v>
      </c>
      <c r="R2759" t="str">
        <f t="shared" si="476"/>
        <v>children's books</v>
      </c>
      <c r="S2759" s="28">
        <f t="shared" si="477"/>
        <v>42573.448287037034</v>
      </c>
      <c r="T2759" s="28">
        <f t="shared" si="478"/>
        <v>42588.448287037034</v>
      </c>
      <c r="U2759">
        <f t="shared" si="479"/>
        <v>2016</v>
      </c>
      <c r="V2759" s="15">
        <f t="shared" si="480"/>
        <v>42573</v>
      </c>
      <c r="W2759" s="15">
        <f t="shared" si="481"/>
        <v>42588</v>
      </c>
      <c r="X2759" s="15">
        <v>42573</v>
      </c>
      <c r="Y2759" s="15">
        <v>42588</v>
      </c>
      <c r="Z2759" t="str">
        <f t="shared" si="482"/>
        <v>July</v>
      </c>
      <c r="AA2759" t="str">
        <f t="shared" si="483"/>
        <v>August</v>
      </c>
    </row>
    <row r="2760" spans="1:27" ht="45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14" t="s">
        <v>8221</v>
      </c>
      <c r="G2760" t="s">
        <v>8226</v>
      </c>
      <c r="H2760" t="s">
        <v>8248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473"/>
        <v>11.700000000000001</v>
      </c>
      <c r="P2760" s="6">
        <f t="shared" si="474"/>
        <v>39</v>
      </c>
      <c r="Q2760" t="str">
        <f t="shared" si="475"/>
        <v>publishing</v>
      </c>
      <c r="R2760" t="str">
        <f t="shared" si="476"/>
        <v>children's books</v>
      </c>
      <c r="S2760" s="28">
        <f t="shared" si="477"/>
        <v>42639.23359953703</v>
      </c>
      <c r="T2760" s="28">
        <f t="shared" si="478"/>
        <v>42653.23359953703</v>
      </c>
      <c r="U2760">
        <f t="shared" si="479"/>
        <v>2016</v>
      </c>
      <c r="V2760" s="15">
        <f t="shared" si="480"/>
        <v>42639</v>
      </c>
      <c r="W2760" s="15">
        <f t="shared" si="481"/>
        <v>42653</v>
      </c>
      <c r="X2760" s="15">
        <v>42639</v>
      </c>
      <c r="Y2760" s="15">
        <v>42653</v>
      </c>
      <c r="Z2760" t="str">
        <f t="shared" si="482"/>
        <v>September</v>
      </c>
      <c r="AA2760" t="str">
        <f t="shared" si="483"/>
        <v>October</v>
      </c>
    </row>
    <row r="2761" spans="1:27" ht="45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14" t="s">
        <v>8221</v>
      </c>
      <c r="G2761" t="s">
        <v>8226</v>
      </c>
      <c r="H2761" t="s">
        <v>8248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473"/>
        <v>10.5</v>
      </c>
      <c r="P2761" s="6">
        <f t="shared" si="474"/>
        <v>52.5</v>
      </c>
      <c r="Q2761" t="str">
        <f t="shared" si="475"/>
        <v>publishing</v>
      </c>
      <c r="R2761" t="str">
        <f t="shared" si="476"/>
        <v>children's books</v>
      </c>
      <c r="S2761" s="28">
        <f t="shared" si="477"/>
        <v>42524.158171296294</v>
      </c>
      <c r="T2761" s="28">
        <f t="shared" si="478"/>
        <v>42567.158171296294</v>
      </c>
      <c r="U2761">
        <f t="shared" si="479"/>
        <v>2016</v>
      </c>
      <c r="V2761" s="15">
        <f t="shared" si="480"/>
        <v>42524</v>
      </c>
      <c r="W2761" s="15">
        <f t="shared" si="481"/>
        <v>42567</v>
      </c>
      <c r="X2761" s="15">
        <v>42524</v>
      </c>
      <c r="Y2761" s="15">
        <v>42567</v>
      </c>
      <c r="Z2761" t="str">
        <f t="shared" si="482"/>
        <v>June</v>
      </c>
      <c r="AA2761" t="str">
        <f t="shared" si="483"/>
        <v>July</v>
      </c>
    </row>
    <row r="2762" spans="1:27" ht="45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14" t="s">
        <v>8221</v>
      </c>
      <c r="G2762" t="s">
        <v>8225</v>
      </c>
      <c r="H2762" t="s">
        <v>8247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473"/>
        <v>0</v>
      </c>
      <c r="P2762" s="6" t="e">
        <f t="shared" si="474"/>
        <v>#DIV/0!</v>
      </c>
      <c r="Q2762" t="str">
        <f t="shared" si="475"/>
        <v>publishing</v>
      </c>
      <c r="R2762" t="str">
        <f t="shared" si="476"/>
        <v>children's books</v>
      </c>
      <c r="S2762" s="28">
        <f t="shared" si="477"/>
        <v>41415.252986111111</v>
      </c>
      <c r="T2762" s="28">
        <f t="shared" si="478"/>
        <v>41445.252986111111</v>
      </c>
      <c r="U2762">
        <f t="shared" si="479"/>
        <v>2013</v>
      </c>
      <c r="V2762" s="15">
        <f t="shared" si="480"/>
        <v>41415</v>
      </c>
      <c r="W2762" s="15">
        <f t="shared" si="481"/>
        <v>41445</v>
      </c>
      <c r="X2762" s="15">
        <v>41415</v>
      </c>
      <c r="Y2762" s="15">
        <v>41445</v>
      </c>
      <c r="Z2762" t="str">
        <f t="shared" si="482"/>
        <v>May</v>
      </c>
      <c r="AA2762" t="str">
        <f t="shared" si="483"/>
        <v>June</v>
      </c>
    </row>
    <row r="2763" spans="1:27" ht="30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14" t="s">
        <v>8221</v>
      </c>
      <c r="G2763" t="s">
        <v>8224</v>
      </c>
      <c r="H2763" t="s">
        <v>8246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473"/>
        <v>0.72</v>
      </c>
      <c r="P2763" s="6">
        <f t="shared" si="474"/>
        <v>9</v>
      </c>
      <c r="Q2763" t="str">
        <f t="shared" si="475"/>
        <v>publishing</v>
      </c>
      <c r="R2763" t="str">
        <f t="shared" si="476"/>
        <v>children's books</v>
      </c>
      <c r="S2763" s="28">
        <f t="shared" si="477"/>
        <v>41246.85524305555</v>
      </c>
      <c r="T2763" s="28">
        <f t="shared" si="478"/>
        <v>41276.85524305555</v>
      </c>
      <c r="U2763">
        <f t="shared" si="479"/>
        <v>2012</v>
      </c>
      <c r="V2763" s="15">
        <f t="shared" si="480"/>
        <v>41246</v>
      </c>
      <c r="W2763" s="15">
        <f t="shared" si="481"/>
        <v>41276</v>
      </c>
      <c r="X2763" s="15">
        <v>41246</v>
      </c>
      <c r="Y2763" s="15">
        <v>41276</v>
      </c>
      <c r="Z2763" t="str">
        <f t="shared" si="482"/>
        <v>December</v>
      </c>
      <c r="AA2763" t="str">
        <f t="shared" si="483"/>
        <v>January</v>
      </c>
    </row>
    <row r="2764" spans="1:27" ht="45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14" t="s">
        <v>8221</v>
      </c>
      <c r="G2764" t="s">
        <v>8224</v>
      </c>
      <c r="H2764" t="s">
        <v>8246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473"/>
        <v>0.76923076923076927</v>
      </c>
      <c r="P2764" s="6">
        <f t="shared" si="474"/>
        <v>25</v>
      </c>
      <c r="Q2764" t="str">
        <f t="shared" si="475"/>
        <v>publishing</v>
      </c>
      <c r="R2764" t="str">
        <f t="shared" si="476"/>
        <v>children's books</v>
      </c>
      <c r="S2764" s="28">
        <f t="shared" si="477"/>
        <v>40926.828645833331</v>
      </c>
      <c r="T2764" s="28">
        <f t="shared" si="478"/>
        <v>40986.786979166667</v>
      </c>
      <c r="U2764">
        <f t="shared" si="479"/>
        <v>2012</v>
      </c>
      <c r="V2764" s="15">
        <f t="shared" si="480"/>
        <v>40926</v>
      </c>
      <c r="W2764" s="15">
        <f t="shared" si="481"/>
        <v>40986</v>
      </c>
      <c r="X2764" s="15">
        <v>40926</v>
      </c>
      <c r="Y2764" s="15">
        <v>40986</v>
      </c>
      <c r="Z2764" t="str">
        <f t="shared" si="482"/>
        <v>January</v>
      </c>
      <c r="AA2764" t="str">
        <f t="shared" si="483"/>
        <v>March</v>
      </c>
    </row>
    <row r="2765" spans="1:27" ht="30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14" t="s">
        <v>8221</v>
      </c>
      <c r="G2765" t="s">
        <v>8224</v>
      </c>
      <c r="H2765" t="s">
        <v>8246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473"/>
        <v>0.22842639593908631</v>
      </c>
      <c r="P2765" s="6">
        <f t="shared" si="474"/>
        <v>30</v>
      </c>
      <c r="Q2765" t="str">
        <f t="shared" si="475"/>
        <v>publishing</v>
      </c>
      <c r="R2765" t="str">
        <f t="shared" si="476"/>
        <v>children's books</v>
      </c>
      <c r="S2765" s="28">
        <f t="shared" si="477"/>
        <v>41373.371342592589</v>
      </c>
      <c r="T2765" s="28">
        <f t="shared" si="478"/>
        <v>41418.371342592589</v>
      </c>
      <c r="U2765">
        <f t="shared" si="479"/>
        <v>2013</v>
      </c>
      <c r="V2765" s="15">
        <f t="shared" si="480"/>
        <v>41373</v>
      </c>
      <c r="W2765" s="15">
        <f t="shared" si="481"/>
        <v>41418</v>
      </c>
      <c r="X2765" s="15">
        <v>41373</v>
      </c>
      <c r="Y2765" s="15">
        <v>41418</v>
      </c>
      <c r="Z2765" t="str">
        <f t="shared" si="482"/>
        <v>April</v>
      </c>
      <c r="AA2765" t="str">
        <f t="shared" si="483"/>
        <v>May</v>
      </c>
    </row>
    <row r="2766" spans="1:27" ht="45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14" t="s">
        <v>8221</v>
      </c>
      <c r="G2766" t="s">
        <v>8224</v>
      </c>
      <c r="H2766" t="s">
        <v>8246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473"/>
        <v>1.125</v>
      </c>
      <c r="P2766" s="6">
        <f t="shared" si="474"/>
        <v>11.25</v>
      </c>
      <c r="Q2766" t="str">
        <f t="shared" si="475"/>
        <v>publishing</v>
      </c>
      <c r="R2766" t="str">
        <f t="shared" si="476"/>
        <v>children's books</v>
      </c>
      <c r="S2766" s="28">
        <f t="shared" si="477"/>
        <v>41030.083692129629</v>
      </c>
      <c r="T2766" s="28">
        <f t="shared" si="478"/>
        <v>41059.583333333328</v>
      </c>
      <c r="U2766">
        <f t="shared" si="479"/>
        <v>2012</v>
      </c>
      <c r="V2766" s="15">
        <f t="shared" si="480"/>
        <v>41030</v>
      </c>
      <c r="W2766" s="15">
        <f t="shared" si="481"/>
        <v>41059</v>
      </c>
      <c r="X2766" s="15">
        <v>41030</v>
      </c>
      <c r="Y2766" s="15">
        <v>41059</v>
      </c>
      <c r="Z2766" t="str">
        <f t="shared" si="482"/>
        <v>May</v>
      </c>
      <c r="AA2766" t="str">
        <f t="shared" si="483"/>
        <v>May</v>
      </c>
    </row>
    <row r="2767" spans="1:27" ht="45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14" t="s">
        <v>8221</v>
      </c>
      <c r="G2767" t="s">
        <v>8224</v>
      </c>
      <c r="H2767" t="s">
        <v>8246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473"/>
        <v>0</v>
      </c>
      <c r="P2767" s="6" t="e">
        <f t="shared" si="474"/>
        <v>#DIV/0!</v>
      </c>
      <c r="Q2767" t="str">
        <f t="shared" si="475"/>
        <v>publishing</v>
      </c>
      <c r="R2767" t="str">
        <f t="shared" si="476"/>
        <v>children's books</v>
      </c>
      <c r="S2767" s="28">
        <f t="shared" si="477"/>
        <v>41194.370694444442</v>
      </c>
      <c r="T2767" s="28">
        <f t="shared" si="478"/>
        <v>41210.370694444442</v>
      </c>
      <c r="U2767">
        <f t="shared" si="479"/>
        <v>2012</v>
      </c>
      <c r="V2767" s="15">
        <f t="shared" si="480"/>
        <v>41194</v>
      </c>
      <c r="W2767" s="15">
        <f t="shared" si="481"/>
        <v>41210</v>
      </c>
      <c r="X2767" s="15">
        <v>41194</v>
      </c>
      <c r="Y2767" s="15">
        <v>41210</v>
      </c>
      <c r="Z2767" t="str">
        <f t="shared" si="482"/>
        <v>October</v>
      </c>
      <c r="AA2767" t="str">
        <f t="shared" si="483"/>
        <v>October</v>
      </c>
    </row>
    <row r="2768" spans="1:27" ht="45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14" t="s">
        <v>8221</v>
      </c>
      <c r="G2768" t="s">
        <v>8224</v>
      </c>
      <c r="H2768" t="s">
        <v>8246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473"/>
        <v>2</v>
      </c>
      <c r="P2768" s="6">
        <f t="shared" si="474"/>
        <v>25</v>
      </c>
      <c r="Q2768" t="str">
        <f t="shared" si="475"/>
        <v>publishing</v>
      </c>
      <c r="R2768" t="str">
        <f t="shared" si="476"/>
        <v>children's books</v>
      </c>
      <c r="S2768" s="28">
        <f t="shared" si="477"/>
        <v>40736.459699074076</v>
      </c>
      <c r="T2768" s="28">
        <f t="shared" si="478"/>
        <v>40766.459699074076</v>
      </c>
      <c r="U2768">
        <f t="shared" si="479"/>
        <v>2011</v>
      </c>
      <c r="V2768" s="15">
        <f t="shared" si="480"/>
        <v>40736</v>
      </c>
      <c r="W2768" s="15">
        <f t="shared" si="481"/>
        <v>40766</v>
      </c>
      <c r="X2768" s="15">
        <v>40736</v>
      </c>
      <c r="Y2768" s="15">
        <v>40766</v>
      </c>
      <c r="Z2768" t="str">
        <f t="shared" si="482"/>
        <v>July</v>
      </c>
      <c r="AA2768" t="str">
        <f t="shared" si="483"/>
        <v>August</v>
      </c>
    </row>
    <row r="2769" spans="1:27" ht="45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14" t="s">
        <v>8221</v>
      </c>
      <c r="G2769" t="s">
        <v>8229</v>
      </c>
      <c r="H2769" t="s">
        <v>8251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473"/>
        <v>0.85000000000000009</v>
      </c>
      <c r="P2769" s="6">
        <f t="shared" si="474"/>
        <v>11.333333333333334</v>
      </c>
      <c r="Q2769" t="str">
        <f t="shared" si="475"/>
        <v>publishing</v>
      </c>
      <c r="R2769" t="str">
        <f t="shared" si="476"/>
        <v>children's books</v>
      </c>
      <c r="S2769" s="28">
        <f t="shared" si="477"/>
        <v>42172.750578703701</v>
      </c>
      <c r="T2769" s="28">
        <f t="shared" si="478"/>
        <v>42232.750578703701</v>
      </c>
      <c r="U2769">
        <f t="shared" si="479"/>
        <v>2015</v>
      </c>
      <c r="V2769" s="15">
        <f t="shared" si="480"/>
        <v>42172</v>
      </c>
      <c r="W2769" s="15">
        <f t="shared" si="481"/>
        <v>42232</v>
      </c>
      <c r="X2769" s="15">
        <v>42172</v>
      </c>
      <c r="Y2769" s="15">
        <v>42232</v>
      </c>
      <c r="Z2769" t="str">
        <f t="shared" si="482"/>
        <v>June</v>
      </c>
      <c r="AA2769" t="str">
        <f t="shared" si="483"/>
        <v>August</v>
      </c>
    </row>
    <row r="2770" spans="1:27" ht="45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14" t="s">
        <v>8221</v>
      </c>
      <c r="G2770" t="s">
        <v>8224</v>
      </c>
      <c r="H2770" t="s">
        <v>8246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473"/>
        <v>14.314285714285715</v>
      </c>
      <c r="P2770" s="6">
        <f t="shared" si="474"/>
        <v>29.470588235294116</v>
      </c>
      <c r="Q2770" t="str">
        <f t="shared" si="475"/>
        <v>publishing</v>
      </c>
      <c r="R2770" t="str">
        <f t="shared" si="476"/>
        <v>children's books</v>
      </c>
      <c r="S2770" s="28">
        <f t="shared" si="477"/>
        <v>40967.4065162037</v>
      </c>
      <c r="T2770" s="28">
        <f t="shared" si="478"/>
        <v>40997.364849537036</v>
      </c>
      <c r="U2770">
        <f t="shared" si="479"/>
        <v>2012</v>
      </c>
      <c r="V2770" s="15">
        <f t="shared" si="480"/>
        <v>40967</v>
      </c>
      <c r="W2770" s="15">
        <f t="shared" si="481"/>
        <v>40997</v>
      </c>
      <c r="X2770" s="15">
        <v>40967</v>
      </c>
      <c r="Y2770" s="15">
        <v>40997</v>
      </c>
      <c r="Z2770" t="str">
        <f t="shared" si="482"/>
        <v>February</v>
      </c>
      <c r="AA2770" t="str">
        <f t="shared" si="483"/>
        <v>March</v>
      </c>
    </row>
    <row r="2771" spans="1:27" ht="45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14" t="s">
        <v>8221</v>
      </c>
      <c r="G2771" t="s">
        <v>8225</v>
      </c>
      <c r="H2771" t="s">
        <v>8247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473"/>
        <v>0.25</v>
      </c>
      <c r="P2771" s="6">
        <f t="shared" si="474"/>
        <v>1</v>
      </c>
      <c r="Q2771" t="str">
        <f t="shared" si="475"/>
        <v>publishing</v>
      </c>
      <c r="R2771" t="str">
        <f t="shared" si="476"/>
        <v>children's books</v>
      </c>
      <c r="S2771" s="28">
        <f t="shared" si="477"/>
        <v>41745.617939814816</v>
      </c>
      <c r="T2771" s="28">
        <f t="shared" si="478"/>
        <v>41795.617939814816</v>
      </c>
      <c r="U2771">
        <f t="shared" si="479"/>
        <v>2014</v>
      </c>
      <c r="V2771" s="15">
        <f t="shared" si="480"/>
        <v>41745</v>
      </c>
      <c r="W2771" s="15">
        <f t="shared" si="481"/>
        <v>41795</v>
      </c>
      <c r="X2771" s="15">
        <v>41745</v>
      </c>
      <c r="Y2771" s="15">
        <v>41795</v>
      </c>
      <c r="Z2771" t="str">
        <f t="shared" si="482"/>
        <v>April</v>
      </c>
      <c r="AA2771" t="str">
        <f t="shared" si="483"/>
        <v>June</v>
      </c>
    </row>
    <row r="2772" spans="1:27" ht="45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14" t="s">
        <v>8221</v>
      </c>
      <c r="G2772" t="s">
        <v>8224</v>
      </c>
      <c r="H2772" t="s">
        <v>8246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473"/>
        <v>10.411249999999999</v>
      </c>
      <c r="P2772" s="6">
        <f t="shared" si="474"/>
        <v>63.098484848484851</v>
      </c>
      <c r="Q2772" t="str">
        <f t="shared" si="475"/>
        <v>publishing</v>
      </c>
      <c r="R2772" t="str">
        <f t="shared" si="476"/>
        <v>children's books</v>
      </c>
      <c r="S2772" s="28">
        <f t="shared" si="477"/>
        <v>41686.496874999997</v>
      </c>
      <c r="T2772" s="28">
        <f t="shared" si="478"/>
        <v>41716.455208333333</v>
      </c>
      <c r="U2772">
        <f t="shared" si="479"/>
        <v>2014</v>
      </c>
      <c r="V2772" s="15">
        <f t="shared" si="480"/>
        <v>41686</v>
      </c>
      <c r="W2772" s="15">
        <f t="shared" si="481"/>
        <v>41716</v>
      </c>
      <c r="X2772" s="15">
        <v>41686</v>
      </c>
      <c r="Y2772" s="15">
        <v>41716</v>
      </c>
      <c r="Z2772" t="str">
        <f t="shared" si="482"/>
        <v>February</v>
      </c>
      <c r="AA2772" t="str">
        <f t="shared" si="483"/>
        <v>March</v>
      </c>
    </row>
    <row r="2773" spans="1:27" ht="45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14" t="s">
        <v>8221</v>
      </c>
      <c r="G2773" t="s">
        <v>8224</v>
      </c>
      <c r="H2773" t="s">
        <v>8246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473"/>
        <v>0</v>
      </c>
      <c r="P2773" s="6" t="e">
        <f t="shared" si="474"/>
        <v>#DIV/0!</v>
      </c>
      <c r="Q2773" t="str">
        <f t="shared" si="475"/>
        <v>publishing</v>
      </c>
      <c r="R2773" t="str">
        <f t="shared" si="476"/>
        <v>children's books</v>
      </c>
      <c r="S2773" s="28">
        <f t="shared" si="477"/>
        <v>41257.323379629626</v>
      </c>
      <c r="T2773" s="28">
        <f t="shared" si="478"/>
        <v>41306.5</v>
      </c>
      <c r="U2773">
        <f t="shared" si="479"/>
        <v>2012</v>
      </c>
      <c r="V2773" s="15">
        <f t="shared" si="480"/>
        <v>41257</v>
      </c>
      <c r="W2773" s="15">
        <f t="shared" si="481"/>
        <v>41306</v>
      </c>
      <c r="X2773" s="15">
        <v>41257</v>
      </c>
      <c r="Y2773" s="15">
        <v>41306</v>
      </c>
      <c r="Z2773" t="str">
        <f t="shared" si="482"/>
        <v>December</v>
      </c>
      <c r="AA2773" t="str">
        <f t="shared" si="483"/>
        <v>February</v>
      </c>
    </row>
    <row r="2774" spans="1:27" ht="45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14" t="s">
        <v>8221</v>
      </c>
      <c r="G2774" t="s">
        <v>8224</v>
      </c>
      <c r="H2774" t="s">
        <v>8246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473"/>
        <v>0</v>
      </c>
      <c r="P2774" s="6" t="e">
        <f t="shared" si="474"/>
        <v>#DIV/0!</v>
      </c>
      <c r="Q2774" t="str">
        <f t="shared" si="475"/>
        <v>publishing</v>
      </c>
      <c r="R2774" t="str">
        <f t="shared" si="476"/>
        <v>children's books</v>
      </c>
      <c r="S2774" s="28">
        <f t="shared" si="477"/>
        <v>41537.660810185182</v>
      </c>
      <c r="T2774" s="28">
        <f t="shared" si="478"/>
        <v>41552.660810185182</v>
      </c>
      <c r="U2774">
        <f t="shared" si="479"/>
        <v>2013</v>
      </c>
      <c r="V2774" s="15">
        <f t="shared" si="480"/>
        <v>41537</v>
      </c>
      <c r="W2774" s="15">
        <f t="shared" si="481"/>
        <v>41552</v>
      </c>
      <c r="X2774" s="15">
        <v>41537</v>
      </c>
      <c r="Y2774" s="15">
        <v>41552</v>
      </c>
      <c r="Z2774" t="str">
        <f t="shared" si="482"/>
        <v>September</v>
      </c>
      <c r="AA2774" t="str">
        <f t="shared" si="483"/>
        <v>October</v>
      </c>
    </row>
    <row r="2775" spans="1:27" ht="45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14" t="s">
        <v>8221</v>
      </c>
      <c r="G2775" t="s">
        <v>8229</v>
      </c>
      <c r="H2775" t="s">
        <v>8251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473"/>
        <v>0.18867924528301888</v>
      </c>
      <c r="P2775" s="6">
        <f t="shared" si="474"/>
        <v>1</v>
      </c>
      <c r="Q2775" t="str">
        <f t="shared" si="475"/>
        <v>publishing</v>
      </c>
      <c r="R2775" t="str">
        <f t="shared" si="476"/>
        <v>children's books</v>
      </c>
      <c r="S2775" s="28">
        <f t="shared" si="477"/>
        <v>42474.656493055554</v>
      </c>
      <c r="T2775" s="28">
        <f t="shared" si="478"/>
        <v>42484.656493055554</v>
      </c>
      <c r="U2775">
        <f t="shared" si="479"/>
        <v>2016</v>
      </c>
      <c r="V2775" s="15">
        <f t="shared" si="480"/>
        <v>42474</v>
      </c>
      <c r="W2775" s="15">
        <f t="shared" si="481"/>
        <v>42484</v>
      </c>
      <c r="X2775" s="15">
        <v>42474</v>
      </c>
      <c r="Y2775" s="15">
        <v>42484</v>
      </c>
      <c r="Z2775" t="str">
        <f t="shared" si="482"/>
        <v>April</v>
      </c>
      <c r="AA2775" t="str">
        <f t="shared" si="483"/>
        <v>April</v>
      </c>
    </row>
    <row r="2776" spans="1:27" ht="45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14" t="s">
        <v>8221</v>
      </c>
      <c r="G2776" t="s">
        <v>8224</v>
      </c>
      <c r="H2776" t="s">
        <v>8246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473"/>
        <v>14.249999999999998</v>
      </c>
      <c r="P2776" s="6">
        <f t="shared" si="474"/>
        <v>43.846153846153847</v>
      </c>
      <c r="Q2776" t="str">
        <f t="shared" si="475"/>
        <v>publishing</v>
      </c>
      <c r="R2776" t="str">
        <f t="shared" si="476"/>
        <v>children's books</v>
      </c>
      <c r="S2776" s="28">
        <f t="shared" si="477"/>
        <v>41310.918148148143</v>
      </c>
      <c r="T2776" s="28">
        <f t="shared" si="478"/>
        <v>41340.918148148143</v>
      </c>
      <c r="U2776">
        <f t="shared" si="479"/>
        <v>2013</v>
      </c>
      <c r="V2776" s="15">
        <f t="shared" si="480"/>
        <v>41310</v>
      </c>
      <c r="W2776" s="15">
        <f t="shared" si="481"/>
        <v>41340</v>
      </c>
      <c r="X2776" s="15">
        <v>41310</v>
      </c>
      <c r="Y2776" s="15">
        <v>41340</v>
      </c>
      <c r="Z2776" t="str">
        <f t="shared" si="482"/>
        <v>February</v>
      </c>
      <c r="AA2776" t="str">
        <f t="shared" si="483"/>
        <v>March</v>
      </c>
    </row>
    <row r="2777" spans="1:27" ht="45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14" t="s">
        <v>8221</v>
      </c>
      <c r="G2777" t="s">
        <v>8224</v>
      </c>
      <c r="H2777" t="s">
        <v>8246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473"/>
        <v>3</v>
      </c>
      <c r="P2777" s="6">
        <f t="shared" si="474"/>
        <v>75</v>
      </c>
      <c r="Q2777" t="str">
        <f t="shared" si="475"/>
        <v>publishing</v>
      </c>
      <c r="R2777" t="str">
        <f t="shared" si="476"/>
        <v>children's books</v>
      </c>
      <c r="S2777" s="28">
        <f t="shared" si="477"/>
        <v>40862.805023148147</v>
      </c>
      <c r="T2777" s="28">
        <f t="shared" si="478"/>
        <v>40892.805023148147</v>
      </c>
      <c r="U2777">
        <f t="shared" si="479"/>
        <v>2011</v>
      </c>
      <c r="V2777" s="15">
        <f t="shared" si="480"/>
        <v>40862</v>
      </c>
      <c r="W2777" s="15">
        <f t="shared" si="481"/>
        <v>40892</v>
      </c>
      <c r="X2777" s="15">
        <v>40862</v>
      </c>
      <c r="Y2777" s="15">
        <v>40892</v>
      </c>
      <c r="Z2777" t="str">
        <f t="shared" si="482"/>
        <v>November</v>
      </c>
      <c r="AA2777" t="str">
        <f t="shared" si="483"/>
        <v>December</v>
      </c>
    </row>
    <row r="2778" spans="1:27" ht="45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14" t="s">
        <v>8221</v>
      </c>
      <c r="G2778" t="s">
        <v>8224</v>
      </c>
      <c r="H2778" t="s">
        <v>8246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473"/>
        <v>7.8809523809523814</v>
      </c>
      <c r="P2778" s="6">
        <f t="shared" si="474"/>
        <v>45.972222222222221</v>
      </c>
      <c r="Q2778" t="str">
        <f t="shared" si="475"/>
        <v>publishing</v>
      </c>
      <c r="R2778" t="str">
        <f t="shared" si="476"/>
        <v>children's books</v>
      </c>
      <c r="S2778" s="28">
        <f t="shared" si="477"/>
        <v>42136.088842592588</v>
      </c>
      <c r="T2778" s="28">
        <f t="shared" si="478"/>
        <v>42167.088842592588</v>
      </c>
      <c r="U2778">
        <f t="shared" si="479"/>
        <v>2015</v>
      </c>
      <c r="V2778" s="15">
        <f t="shared" si="480"/>
        <v>42136</v>
      </c>
      <c r="W2778" s="15">
        <f t="shared" si="481"/>
        <v>42167</v>
      </c>
      <c r="X2778" s="15">
        <v>42136</v>
      </c>
      <c r="Y2778" s="15">
        <v>42167</v>
      </c>
      <c r="Z2778" t="str">
        <f t="shared" si="482"/>
        <v>May</v>
      </c>
      <c r="AA2778" t="str">
        <f t="shared" si="483"/>
        <v>June</v>
      </c>
    </row>
    <row r="2779" spans="1:27" ht="45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14" t="s">
        <v>8221</v>
      </c>
      <c r="G2779" t="s">
        <v>8224</v>
      </c>
      <c r="H2779" t="s">
        <v>8246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473"/>
        <v>0.33333333333333337</v>
      </c>
      <c r="P2779" s="6">
        <f t="shared" si="474"/>
        <v>10</v>
      </c>
      <c r="Q2779" t="str">
        <f t="shared" si="475"/>
        <v>publishing</v>
      </c>
      <c r="R2779" t="str">
        <f t="shared" si="476"/>
        <v>children's books</v>
      </c>
      <c r="S2779" s="28">
        <f t="shared" si="477"/>
        <v>42172.460694444446</v>
      </c>
      <c r="T2779" s="28">
        <f t="shared" si="478"/>
        <v>42202.460694444446</v>
      </c>
      <c r="U2779">
        <f t="shared" si="479"/>
        <v>2015</v>
      </c>
      <c r="V2779" s="15">
        <f t="shared" si="480"/>
        <v>42172</v>
      </c>
      <c r="W2779" s="15">
        <f t="shared" si="481"/>
        <v>42202</v>
      </c>
      <c r="X2779" s="15">
        <v>42172</v>
      </c>
      <c r="Y2779" s="15">
        <v>42202</v>
      </c>
      <c r="Z2779" t="str">
        <f t="shared" si="482"/>
        <v>June</v>
      </c>
      <c r="AA2779" t="str">
        <f t="shared" si="483"/>
        <v>July</v>
      </c>
    </row>
    <row r="2780" spans="1:27" ht="60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14" t="s">
        <v>8221</v>
      </c>
      <c r="G2780" t="s">
        <v>8224</v>
      </c>
      <c r="H2780" t="s">
        <v>8246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473"/>
        <v>25.545454545454543</v>
      </c>
      <c r="P2780" s="6">
        <f t="shared" si="474"/>
        <v>93.666666666666671</v>
      </c>
      <c r="Q2780" t="str">
        <f t="shared" si="475"/>
        <v>publishing</v>
      </c>
      <c r="R2780" t="str">
        <f t="shared" si="476"/>
        <v>children's books</v>
      </c>
      <c r="S2780" s="28">
        <f t="shared" si="477"/>
        <v>41846.769745370366</v>
      </c>
      <c r="T2780" s="28">
        <f t="shared" si="478"/>
        <v>41876.769745370366</v>
      </c>
      <c r="U2780">
        <f t="shared" si="479"/>
        <v>2014</v>
      </c>
      <c r="V2780" s="15">
        <f t="shared" si="480"/>
        <v>41846</v>
      </c>
      <c r="W2780" s="15">
        <f t="shared" si="481"/>
        <v>41876</v>
      </c>
      <c r="X2780" s="15">
        <v>41846</v>
      </c>
      <c r="Y2780" s="15">
        <v>41876</v>
      </c>
      <c r="Z2780" t="str">
        <f t="shared" si="482"/>
        <v>July</v>
      </c>
      <c r="AA2780" t="str">
        <f t="shared" si="483"/>
        <v>August</v>
      </c>
    </row>
    <row r="2781" spans="1:27" ht="45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14" t="s">
        <v>8221</v>
      </c>
      <c r="G2781" t="s">
        <v>8224</v>
      </c>
      <c r="H2781" t="s">
        <v>8246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473"/>
        <v>2.12</v>
      </c>
      <c r="P2781" s="6">
        <f t="shared" si="474"/>
        <v>53</v>
      </c>
      <c r="Q2781" t="str">
        <f t="shared" si="475"/>
        <v>publishing</v>
      </c>
      <c r="R2781" t="str">
        <f t="shared" si="476"/>
        <v>children's books</v>
      </c>
      <c r="S2781" s="28">
        <f t="shared" si="477"/>
        <v>42300.377557870372</v>
      </c>
      <c r="T2781" s="28">
        <f t="shared" si="478"/>
        <v>42330.419224537036</v>
      </c>
      <c r="U2781">
        <f t="shared" si="479"/>
        <v>2015</v>
      </c>
      <c r="V2781" s="15">
        <f t="shared" si="480"/>
        <v>42300</v>
      </c>
      <c r="W2781" s="15">
        <f t="shared" si="481"/>
        <v>42330</v>
      </c>
      <c r="X2781" s="15">
        <v>42300</v>
      </c>
      <c r="Y2781" s="15">
        <v>42330</v>
      </c>
      <c r="Z2781" t="str">
        <f t="shared" si="482"/>
        <v>October</v>
      </c>
      <c r="AA2781" t="str">
        <f t="shared" si="483"/>
        <v>November</v>
      </c>
    </row>
    <row r="2782" spans="1:27" ht="30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14" t="s">
        <v>8221</v>
      </c>
      <c r="G2782" t="s">
        <v>8237</v>
      </c>
      <c r="H2782" t="s">
        <v>8249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473"/>
        <v>0</v>
      </c>
      <c r="P2782" s="6" t="e">
        <f t="shared" si="474"/>
        <v>#DIV/0!</v>
      </c>
      <c r="Q2782" t="str">
        <f t="shared" si="475"/>
        <v>publishing</v>
      </c>
      <c r="R2782" t="str">
        <f t="shared" si="476"/>
        <v>children's books</v>
      </c>
      <c r="S2782" s="28">
        <f t="shared" si="477"/>
        <v>42774.239444444444</v>
      </c>
      <c r="T2782" s="28">
        <f t="shared" si="478"/>
        <v>42804.239444444444</v>
      </c>
      <c r="U2782">
        <f t="shared" si="479"/>
        <v>2017</v>
      </c>
      <c r="V2782" s="15">
        <f t="shared" si="480"/>
        <v>42774</v>
      </c>
      <c r="W2782" s="15">
        <f t="shared" si="481"/>
        <v>42804</v>
      </c>
      <c r="X2782" s="15">
        <v>42774</v>
      </c>
      <c r="Y2782" s="15">
        <v>42804</v>
      </c>
      <c r="Z2782" t="str">
        <f t="shared" si="482"/>
        <v>February</v>
      </c>
      <c r="AA2782" t="str">
        <f t="shared" si="483"/>
        <v>March</v>
      </c>
    </row>
    <row r="2783" spans="1:27" ht="3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14" t="s">
        <v>8219</v>
      </c>
      <c r="G2783" t="s">
        <v>8224</v>
      </c>
      <c r="H2783" t="s">
        <v>8246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473"/>
        <v>105.28</v>
      </c>
      <c r="P2783" s="6">
        <f t="shared" si="474"/>
        <v>47</v>
      </c>
      <c r="Q2783" t="str">
        <f t="shared" si="475"/>
        <v>theater</v>
      </c>
      <c r="R2783" t="str">
        <f t="shared" si="476"/>
        <v>plays</v>
      </c>
      <c r="S2783" s="28">
        <f t="shared" si="477"/>
        <v>42018.733263888884</v>
      </c>
      <c r="T2783" s="28">
        <f t="shared" si="478"/>
        <v>42047.083333333336</v>
      </c>
      <c r="U2783">
        <f t="shared" si="479"/>
        <v>2015</v>
      </c>
      <c r="V2783" s="15">
        <f t="shared" si="480"/>
        <v>42018</v>
      </c>
      <c r="W2783" s="15">
        <f t="shared" si="481"/>
        <v>42047</v>
      </c>
      <c r="X2783" s="15">
        <v>42018</v>
      </c>
      <c r="Y2783" s="15">
        <v>42047</v>
      </c>
      <c r="Z2783" t="str">
        <f t="shared" si="482"/>
        <v>January</v>
      </c>
      <c r="AA2783" t="str">
        <f t="shared" si="483"/>
        <v>February</v>
      </c>
    </row>
    <row r="2784" spans="1:27" ht="3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14" t="s">
        <v>8219</v>
      </c>
      <c r="G2784" t="s">
        <v>8224</v>
      </c>
      <c r="H2784" t="s">
        <v>8246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473"/>
        <v>120</v>
      </c>
      <c r="P2784" s="6">
        <f t="shared" si="474"/>
        <v>66.666666666666671</v>
      </c>
      <c r="Q2784" t="str">
        <f t="shared" si="475"/>
        <v>theater</v>
      </c>
      <c r="R2784" t="str">
        <f t="shared" si="476"/>
        <v>plays</v>
      </c>
      <c r="S2784" s="28">
        <f t="shared" si="477"/>
        <v>42026.716643518514</v>
      </c>
      <c r="T2784" s="28">
        <f t="shared" si="478"/>
        <v>42051.999305555553</v>
      </c>
      <c r="U2784">
        <f t="shared" si="479"/>
        <v>2015</v>
      </c>
      <c r="V2784" s="15">
        <f t="shared" si="480"/>
        <v>42026</v>
      </c>
      <c r="W2784" s="15">
        <f t="shared" si="481"/>
        <v>42051</v>
      </c>
      <c r="X2784" s="15">
        <v>42026</v>
      </c>
      <c r="Y2784" s="15">
        <v>42051</v>
      </c>
      <c r="Z2784" t="str">
        <f t="shared" si="482"/>
        <v>January</v>
      </c>
      <c r="AA2784" t="str">
        <f t="shared" si="483"/>
        <v>February</v>
      </c>
    </row>
    <row r="2785" spans="1:27" ht="45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14" t="s">
        <v>8219</v>
      </c>
      <c r="G2785" t="s">
        <v>8225</v>
      </c>
      <c r="H2785" t="s">
        <v>8247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473"/>
        <v>114.5</v>
      </c>
      <c r="P2785" s="6">
        <f t="shared" si="474"/>
        <v>18.770491803278688</v>
      </c>
      <c r="Q2785" t="str">
        <f t="shared" si="475"/>
        <v>theater</v>
      </c>
      <c r="R2785" t="str">
        <f t="shared" si="476"/>
        <v>plays</v>
      </c>
      <c r="S2785" s="28">
        <f t="shared" si="477"/>
        <v>42103.326921296299</v>
      </c>
      <c r="T2785" s="28">
        <f t="shared" si="478"/>
        <v>42117.326921296299</v>
      </c>
      <c r="U2785">
        <f t="shared" si="479"/>
        <v>2015</v>
      </c>
      <c r="V2785" s="15">
        <f t="shared" si="480"/>
        <v>42103</v>
      </c>
      <c r="W2785" s="15">
        <f t="shared" si="481"/>
        <v>42117</v>
      </c>
      <c r="X2785" s="15">
        <v>42103</v>
      </c>
      <c r="Y2785" s="15">
        <v>42117</v>
      </c>
      <c r="Z2785" t="str">
        <f t="shared" si="482"/>
        <v>April</v>
      </c>
      <c r="AA2785" t="str">
        <f t="shared" si="483"/>
        <v>April</v>
      </c>
    </row>
    <row r="2786" spans="1:27" ht="45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14" t="s">
        <v>8219</v>
      </c>
      <c r="G2786" t="s">
        <v>8224</v>
      </c>
      <c r="H2786" t="s">
        <v>8246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473"/>
        <v>119</v>
      </c>
      <c r="P2786" s="6">
        <f t="shared" si="474"/>
        <v>66.111111111111114</v>
      </c>
      <c r="Q2786" t="str">
        <f t="shared" si="475"/>
        <v>theater</v>
      </c>
      <c r="R2786" t="str">
        <f t="shared" si="476"/>
        <v>plays</v>
      </c>
      <c r="S2786" s="28">
        <f t="shared" si="477"/>
        <v>41920.579201388886</v>
      </c>
      <c r="T2786" s="28">
        <f t="shared" si="478"/>
        <v>41941.579201388886</v>
      </c>
      <c r="U2786">
        <f t="shared" si="479"/>
        <v>2014</v>
      </c>
      <c r="V2786" s="15">
        <f t="shared" si="480"/>
        <v>41920</v>
      </c>
      <c r="W2786" s="15">
        <f t="shared" si="481"/>
        <v>41941</v>
      </c>
      <c r="X2786" s="15">
        <v>41920</v>
      </c>
      <c r="Y2786" s="15">
        <v>41941</v>
      </c>
      <c r="Z2786" t="str">
        <f t="shared" si="482"/>
        <v>October</v>
      </c>
      <c r="AA2786" t="str">
        <f t="shared" si="483"/>
        <v>October</v>
      </c>
    </row>
    <row r="2787" spans="1:27" ht="45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14" t="s">
        <v>8219</v>
      </c>
      <c r="G2787" t="s">
        <v>8224</v>
      </c>
      <c r="H2787" t="s">
        <v>8246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473"/>
        <v>104.67999999999999</v>
      </c>
      <c r="P2787" s="6">
        <f t="shared" si="474"/>
        <v>36.859154929577464</v>
      </c>
      <c r="Q2787" t="str">
        <f t="shared" si="475"/>
        <v>theater</v>
      </c>
      <c r="R2787" t="str">
        <f t="shared" si="476"/>
        <v>plays</v>
      </c>
      <c r="S2787" s="28">
        <f t="shared" si="477"/>
        <v>42557.981099537035</v>
      </c>
      <c r="T2787" s="28">
        <f t="shared" si="478"/>
        <v>42587.666666666664</v>
      </c>
      <c r="U2787">
        <f t="shared" si="479"/>
        <v>2016</v>
      </c>
      <c r="V2787" s="15">
        <f t="shared" si="480"/>
        <v>42557</v>
      </c>
      <c r="W2787" s="15">
        <f t="shared" si="481"/>
        <v>42587</v>
      </c>
      <c r="X2787" s="15">
        <v>42557</v>
      </c>
      <c r="Y2787" s="15">
        <v>42587</v>
      </c>
      <c r="Z2787" t="str">
        <f t="shared" si="482"/>
        <v>July</v>
      </c>
      <c r="AA2787" t="str">
        <f t="shared" si="483"/>
        <v>August</v>
      </c>
    </row>
    <row r="2788" spans="1:27" ht="30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14" t="s">
        <v>8219</v>
      </c>
      <c r="G2788" t="s">
        <v>8225</v>
      </c>
      <c r="H2788" t="s">
        <v>8247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473"/>
        <v>117.83999999999999</v>
      </c>
      <c r="P2788" s="6">
        <f t="shared" si="474"/>
        <v>39.810810810810814</v>
      </c>
      <c r="Q2788" t="str">
        <f t="shared" si="475"/>
        <v>theater</v>
      </c>
      <c r="R2788" t="str">
        <f t="shared" si="476"/>
        <v>plays</v>
      </c>
      <c r="S2788" s="28">
        <f t="shared" si="477"/>
        <v>41815.360879629625</v>
      </c>
      <c r="T2788" s="28">
        <f t="shared" si="478"/>
        <v>41829.360879629625</v>
      </c>
      <c r="U2788">
        <f t="shared" si="479"/>
        <v>2014</v>
      </c>
      <c r="V2788" s="15">
        <f t="shared" si="480"/>
        <v>41815</v>
      </c>
      <c r="W2788" s="15">
        <f t="shared" si="481"/>
        <v>41829</v>
      </c>
      <c r="X2788" s="15">
        <v>41815</v>
      </c>
      <c r="Y2788" s="15">
        <v>41829</v>
      </c>
      <c r="Z2788" t="str">
        <f t="shared" si="482"/>
        <v>June</v>
      </c>
      <c r="AA2788" t="str">
        <f t="shared" si="483"/>
        <v>July</v>
      </c>
    </row>
    <row r="2789" spans="1:27" ht="45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14" t="s">
        <v>8219</v>
      </c>
      <c r="G2789" t="s">
        <v>8224</v>
      </c>
      <c r="H2789" t="s">
        <v>8246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473"/>
        <v>119.7</v>
      </c>
      <c r="P2789" s="6">
        <f t="shared" si="474"/>
        <v>31.5</v>
      </c>
      <c r="Q2789" t="str">
        <f t="shared" si="475"/>
        <v>theater</v>
      </c>
      <c r="R2789" t="str">
        <f t="shared" si="476"/>
        <v>plays</v>
      </c>
      <c r="S2789" s="28">
        <f t="shared" si="477"/>
        <v>41807.990185185183</v>
      </c>
      <c r="T2789" s="28">
        <f t="shared" si="478"/>
        <v>41837.990185185183</v>
      </c>
      <c r="U2789">
        <f t="shared" si="479"/>
        <v>2014</v>
      </c>
      <c r="V2789" s="15">
        <f t="shared" si="480"/>
        <v>41807</v>
      </c>
      <c r="W2789" s="15">
        <f t="shared" si="481"/>
        <v>41837</v>
      </c>
      <c r="X2789" s="15">
        <v>41807</v>
      </c>
      <c r="Y2789" s="15">
        <v>41837</v>
      </c>
      <c r="Z2789" t="str">
        <f t="shared" si="482"/>
        <v>June</v>
      </c>
      <c r="AA2789" t="str">
        <f t="shared" si="483"/>
        <v>July</v>
      </c>
    </row>
    <row r="2790" spans="1:27" ht="3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14" t="s">
        <v>8219</v>
      </c>
      <c r="G2790" t="s">
        <v>8224</v>
      </c>
      <c r="H2790" t="s">
        <v>8246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473"/>
        <v>102.49999999999999</v>
      </c>
      <c r="P2790" s="6">
        <f t="shared" si="474"/>
        <v>102.5</v>
      </c>
      <c r="Q2790" t="str">
        <f t="shared" si="475"/>
        <v>theater</v>
      </c>
      <c r="R2790" t="str">
        <f t="shared" si="476"/>
        <v>plays</v>
      </c>
      <c r="S2790" s="28">
        <f t="shared" si="477"/>
        <v>42550.49355324074</v>
      </c>
      <c r="T2790" s="28">
        <f t="shared" si="478"/>
        <v>42580.49355324074</v>
      </c>
      <c r="U2790">
        <f t="shared" si="479"/>
        <v>2016</v>
      </c>
      <c r="V2790" s="15">
        <f t="shared" si="480"/>
        <v>42550</v>
      </c>
      <c r="W2790" s="15">
        <f t="shared" si="481"/>
        <v>42580</v>
      </c>
      <c r="X2790" s="15">
        <v>42550</v>
      </c>
      <c r="Y2790" s="15">
        <v>42580</v>
      </c>
      <c r="Z2790" t="str">
        <f t="shared" si="482"/>
        <v>June</v>
      </c>
      <c r="AA2790" t="str">
        <f t="shared" si="483"/>
        <v>July</v>
      </c>
    </row>
    <row r="2791" spans="1:27" ht="30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14" t="s">
        <v>8219</v>
      </c>
      <c r="G2791" t="s">
        <v>8224</v>
      </c>
      <c r="H2791" t="s">
        <v>8246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473"/>
        <v>101.16666666666667</v>
      </c>
      <c r="P2791" s="6">
        <f t="shared" si="474"/>
        <v>126.45833333333333</v>
      </c>
      <c r="Q2791" t="str">
        <f t="shared" si="475"/>
        <v>theater</v>
      </c>
      <c r="R2791" t="str">
        <f t="shared" si="476"/>
        <v>plays</v>
      </c>
      <c r="S2791" s="28">
        <f t="shared" si="477"/>
        <v>42055.804791666662</v>
      </c>
      <c r="T2791" s="28">
        <f t="shared" si="478"/>
        <v>42074.958333333336</v>
      </c>
      <c r="U2791">
        <f t="shared" si="479"/>
        <v>2015</v>
      </c>
      <c r="V2791" s="15">
        <f t="shared" si="480"/>
        <v>42055</v>
      </c>
      <c r="W2791" s="15">
        <f t="shared" si="481"/>
        <v>42074</v>
      </c>
      <c r="X2791" s="15">
        <v>42055</v>
      </c>
      <c r="Y2791" s="15">
        <v>42074</v>
      </c>
      <c r="Z2791" t="str">
        <f t="shared" si="482"/>
        <v>February</v>
      </c>
      <c r="AA2791" t="str">
        <f t="shared" si="483"/>
        <v>March</v>
      </c>
    </row>
    <row r="2792" spans="1:27" ht="45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14" t="s">
        <v>8219</v>
      </c>
      <c r="G2792" t="s">
        <v>8224</v>
      </c>
      <c r="H2792" t="s">
        <v>8246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473"/>
        <v>105.33333333333333</v>
      </c>
      <c r="P2792" s="6">
        <f t="shared" si="474"/>
        <v>47.878787878787875</v>
      </c>
      <c r="Q2792" t="str">
        <f t="shared" si="475"/>
        <v>theater</v>
      </c>
      <c r="R2792" t="str">
        <f t="shared" si="476"/>
        <v>plays</v>
      </c>
      <c r="S2792" s="28">
        <f t="shared" si="477"/>
        <v>42016.730358796289</v>
      </c>
      <c r="T2792" s="28">
        <f t="shared" si="478"/>
        <v>42046.730358796289</v>
      </c>
      <c r="U2792">
        <f t="shared" si="479"/>
        <v>2015</v>
      </c>
      <c r="V2792" s="15">
        <f t="shared" si="480"/>
        <v>42016</v>
      </c>
      <c r="W2792" s="15">
        <f t="shared" si="481"/>
        <v>42046</v>
      </c>
      <c r="X2792" s="15">
        <v>42016</v>
      </c>
      <c r="Y2792" s="15">
        <v>42046</v>
      </c>
      <c r="Z2792" t="str">
        <f t="shared" si="482"/>
        <v>January</v>
      </c>
      <c r="AA2792" t="str">
        <f t="shared" si="483"/>
        <v>February</v>
      </c>
    </row>
    <row r="2793" spans="1:27" ht="45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14" t="s">
        <v>8219</v>
      </c>
      <c r="G2793" t="s">
        <v>8224</v>
      </c>
      <c r="H2793" t="s">
        <v>8246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473"/>
        <v>102.49999999999999</v>
      </c>
      <c r="P2793" s="6">
        <f t="shared" si="474"/>
        <v>73.214285714285708</v>
      </c>
      <c r="Q2793" t="str">
        <f t="shared" si="475"/>
        <v>theater</v>
      </c>
      <c r="R2793" t="str">
        <f t="shared" si="476"/>
        <v>plays</v>
      </c>
      <c r="S2793" s="28">
        <f t="shared" si="477"/>
        <v>42591.691655092589</v>
      </c>
      <c r="T2793" s="28">
        <f t="shared" si="478"/>
        <v>42621.958333333336</v>
      </c>
      <c r="U2793">
        <f t="shared" si="479"/>
        <v>2016</v>
      </c>
      <c r="V2793" s="15">
        <f t="shared" si="480"/>
        <v>42591</v>
      </c>
      <c r="W2793" s="15">
        <f t="shared" si="481"/>
        <v>42621</v>
      </c>
      <c r="X2793" s="15">
        <v>42591</v>
      </c>
      <c r="Y2793" s="15">
        <v>42621</v>
      </c>
      <c r="Z2793" t="str">
        <f t="shared" si="482"/>
        <v>August</v>
      </c>
      <c r="AA2793" t="str">
        <f t="shared" si="483"/>
        <v>September</v>
      </c>
    </row>
    <row r="2794" spans="1:27" ht="45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14" t="s">
        <v>8219</v>
      </c>
      <c r="G2794" t="s">
        <v>8224</v>
      </c>
      <c r="H2794" t="s">
        <v>8246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473"/>
        <v>107.60000000000001</v>
      </c>
      <c r="P2794" s="6">
        <f t="shared" si="474"/>
        <v>89.666666666666671</v>
      </c>
      <c r="Q2794" t="str">
        <f t="shared" si="475"/>
        <v>theater</v>
      </c>
      <c r="R2794" t="str">
        <f t="shared" si="476"/>
        <v>plays</v>
      </c>
      <c r="S2794" s="28">
        <f t="shared" si="477"/>
        <v>42183.022673611107</v>
      </c>
      <c r="T2794" s="28">
        <f t="shared" si="478"/>
        <v>42228.022673611107</v>
      </c>
      <c r="U2794">
        <f t="shared" si="479"/>
        <v>2015</v>
      </c>
      <c r="V2794" s="15">
        <f t="shared" si="480"/>
        <v>42183</v>
      </c>
      <c r="W2794" s="15">
        <f t="shared" si="481"/>
        <v>42228</v>
      </c>
      <c r="X2794" s="15">
        <v>42183</v>
      </c>
      <c r="Y2794" s="15">
        <v>42228</v>
      </c>
      <c r="Z2794" t="str">
        <f t="shared" si="482"/>
        <v>June</v>
      </c>
      <c r="AA2794" t="str">
        <f t="shared" si="483"/>
        <v>August</v>
      </c>
    </row>
    <row r="2795" spans="1:27" ht="60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14" t="s">
        <v>8219</v>
      </c>
      <c r="G2795" t="s">
        <v>8226</v>
      </c>
      <c r="H2795" t="s">
        <v>8248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473"/>
        <v>110.5675</v>
      </c>
      <c r="P2795" s="6">
        <f t="shared" si="474"/>
        <v>151.4623287671233</v>
      </c>
      <c r="Q2795" t="str">
        <f t="shared" si="475"/>
        <v>theater</v>
      </c>
      <c r="R2795" t="str">
        <f t="shared" si="476"/>
        <v>plays</v>
      </c>
      <c r="S2795" s="28">
        <f t="shared" si="477"/>
        <v>42176.210706018515</v>
      </c>
      <c r="T2795" s="28">
        <f t="shared" si="478"/>
        <v>42206.210706018515</v>
      </c>
      <c r="U2795">
        <f t="shared" si="479"/>
        <v>2015</v>
      </c>
      <c r="V2795" s="15">
        <f t="shared" si="480"/>
        <v>42176</v>
      </c>
      <c r="W2795" s="15">
        <f t="shared" si="481"/>
        <v>42206</v>
      </c>
      <c r="X2795" s="15">
        <v>42176</v>
      </c>
      <c r="Y2795" s="15">
        <v>42206</v>
      </c>
      <c r="Z2795" t="str">
        <f t="shared" si="482"/>
        <v>June</v>
      </c>
      <c r="AA2795" t="str">
        <f t="shared" si="483"/>
        <v>July</v>
      </c>
    </row>
    <row r="2796" spans="1:27" ht="45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14" t="s">
        <v>8219</v>
      </c>
      <c r="G2796" t="s">
        <v>8225</v>
      </c>
      <c r="H2796" t="s">
        <v>8247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473"/>
        <v>150</v>
      </c>
      <c r="P2796" s="6">
        <f t="shared" si="474"/>
        <v>25</v>
      </c>
      <c r="Q2796" t="str">
        <f t="shared" si="475"/>
        <v>theater</v>
      </c>
      <c r="R2796" t="str">
        <f t="shared" si="476"/>
        <v>plays</v>
      </c>
      <c r="S2796" s="28">
        <f t="shared" si="477"/>
        <v>42416.48332175926</v>
      </c>
      <c r="T2796" s="28">
        <f t="shared" si="478"/>
        <v>42432.583333333336</v>
      </c>
      <c r="U2796">
        <f t="shared" si="479"/>
        <v>2016</v>
      </c>
      <c r="V2796" s="15">
        <f t="shared" si="480"/>
        <v>42416</v>
      </c>
      <c r="W2796" s="15">
        <f t="shared" si="481"/>
        <v>42432</v>
      </c>
      <c r="X2796" s="15">
        <v>42416</v>
      </c>
      <c r="Y2796" s="15">
        <v>42432</v>
      </c>
      <c r="Z2796" t="str">
        <f t="shared" si="482"/>
        <v>February</v>
      </c>
      <c r="AA2796" t="str">
        <f t="shared" si="483"/>
        <v>March</v>
      </c>
    </row>
    <row r="2797" spans="1:27" ht="45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14" t="s">
        <v>8219</v>
      </c>
      <c r="G2797" t="s">
        <v>8224</v>
      </c>
      <c r="H2797" t="s">
        <v>8246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473"/>
        <v>104.28571428571429</v>
      </c>
      <c r="P2797" s="6">
        <f t="shared" si="474"/>
        <v>36.5</v>
      </c>
      <c r="Q2797" t="str">
        <f t="shared" si="475"/>
        <v>theater</v>
      </c>
      <c r="R2797" t="str">
        <f t="shared" si="476"/>
        <v>plays</v>
      </c>
      <c r="S2797" s="28">
        <f t="shared" si="477"/>
        <v>41780.317604166667</v>
      </c>
      <c r="T2797" s="28">
        <f t="shared" si="478"/>
        <v>41796.75</v>
      </c>
      <c r="U2797">
        <f t="shared" si="479"/>
        <v>2014</v>
      </c>
      <c r="V2797" s="15">
        <f t="shared" si="480"/>
        <v>41780</v>
      </c>
      <c r="W2797" s="15">
        <f t="shared" si="481"/>
        <v>41796</v>
      </c>
      <c r="X2797" s="15">
        <v>41780</v>
      </c>
      <c r="Y2797" s="15">
        <v>41796</v>
      </c>
      <c r="Z2797" t="str">
        <f t="shared" si="482"/>
        <v>May</v>
      </c>
      <c r="AA2797" t="str">
        <f t="shared" si="483"/>
        <v>June</v>
      </c>
    </row>
    <row r="2798" spans="1:27" ht="45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14" t="s">
        <v>8219</v>
      </c>
      <c r="G2798" t="s">
        <v>8225</v>
      </c>
      <c r="H2798" t="s">
        <v>8247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473"/>
        <v>115.5</v>
      </c>
      <c r="P2798" s="6">
        <f t="shared" si="474"/>
        <v>44</v>
      </c>
      <c r="Q2798" t="str">
        <f t="shared" si="475"/>
        <v>theater</v>
      </c>
      <c r="R2798" t="str">
        <f t="shared" si="476"/>
        <v>plays</v>
      </c>
      <c r="S2798" s="28">
        <f t="shared" si="477"/>
        <v>41795.319768518515</v>
      </c>
      <c r="T2798" s="28">
        <f t="shared" si="478"/>
        <v>41825.319768518515</v>
      </c>
      <c r="U2798">
        <f t="shared" si="479"/>
        <v>2014</v>
      </c>
      <c r="V2798" s="15">
        <f t="shared" si="480"/>
        <v>41795</v>
      </c>
      <c r="W2798" s="15">
        <f t="shared" si="481"/>
        <v>41825</v>
      </c>
      <c r="X2798" s="15">
        <v>41795</v>
      </c>
      <c r="Y2798" s="15">
        <v>41825</v>
      </c>
      <c r="Z2798" t="str">
        <f t="shared" si="482"/>
        <v>June</v>
      </c>
      <c r="AA2798" t="str">
        <f t="shared" si="483"/>
        <v>July</v>
      </c>
    </row>
    <row r="2799" spans="1:27" ht="45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14" t="s">
        <v>8219</v>
      </c>
      <c r="G2799" t="s">
        <v>8225</v>
      </c>
      <c r="H2799" t="s">
        <v>8247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473"/>
        <v>102.64512500000001</v>
      </c>
      <c r="P2799" s="6">
        <f t="shared" si="474"/>
        <v>87.357553191489373</v>
      </c>
      <c r="Q2799" t="str">
        <f t="shared" si="475"/>
        <v>theater</v>
      </c>
      <c r="R2799" t="str">
        <f t="shared" si="476"/>
        <v>plays</v>
      </c>
      <c r="S2799" s="28">
        <f t="shared" si="477"/>
        <v>41798.731944444444</v>
      </c>
      <c r="T2799" s="28">
        <f t="shared" si="478"/>
        <v>41828.731944444444</v>
      </c>
      <c r="U2799">
        <f t="shared" si="479"/>
        <v>2014</v>
      </c>
      <c r="V2799" s="15">
        <f t="shared" si="480"/>
        <v>41798</v>
      </c>
      <c r="W2799" s="15">
        <f t="shared" si="481"/>
        <v>41828</v>
      </c>
      <c r="X2799" s="15">
        <v>41798</v>
      </c>
      <c r="Y2799" s="15">
        <v>41828</v>
      </c>
      <c r="Z2799" t="str">
        <f t="shared" si="482"/>
        <v>June</v>
      </c>
      <c r="AA2799" t="str">
        <f t="shared" si="483"/>
        <v>July</v>
      </c>
    </row>
    <row r="2800" spans="1:27" ht="45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14" t="s">
        <v>8219</v>
      </c>
      <c r="G2800" t="s">
        <v>8225</v>
      </c>
      <c r="H2800" t="s">
        <v>8247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473"/>
        <v>101.4</v>
      </c>
      <c r="P2800" s="6">
        <f t="shared" si="474"/>
        <v>36.474820143884891</v>
      </c>
      <c r="Q2800" t="str">
        <f t="shared" si="475"/>
        <v>theater</v>
      </c>
      <c r="R2800" t="str">
        <f t="shared" si="476"/>
        <v>plays</v>
      </c>
      <c r="S2800" s="28">
        <f t="shared" si="477"/>
        <v>42201.466678240737</v>
      </c>
      <c r="T2800" s="28">
        <f t="shared" si="478"/>
        <v>42216.458333333336</v>
      </c>
      <c r="U2800">
        <f t="shared" si="479"/>
        <v>2015</v>
      </c>
      <c r="V2800" s="15">
        <f t="shared" si="480"/>
        <v>42201</v>
      </c>
      <c r="W2800" s="15">
        <f t="shared" si="481"/>
        <v>42216</v>
      </c>
      <c r="X2800" s="15">
        <v>42201</v>
      </c>
      <c r="Y2800" s="15">
        <v>42216</v>
      </c>
      <c r="Z2800" t="str">
        <f t="shared" si="482"/>
        <v>July</v>
      </c>
      <c r="AA2800" t="str">
        <f t="shared" si="483"/>
        <v>July</v>
      </c>
    </row>
    <row r="2801" spans="1:27" ht="45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14" t="s">
        <v>8219</v>
      </c>
      <c r="G2801" t="s">
        <v>8225</v>
      </c>
      <c r="H2801" t="s">
        <v>8247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473"/>
        <v>116.6348</v>
      </c>
      <c r="P2801" s="6">
        <f t="shared" si="474"/>
        <v>44.859538461538463</v>
      </c>
      <c r="Q2801" t="str">
        <f t="shared" si="475"/>
        <v>theater</v>
      </c>
      <c r="R2801" t="str">
        <f t="shared" si="476"/>
        <v>plays</v>
      </c>
      <c r="S2801" s="28">
        <f t="shared" si="477"/>
        <v>42507.05636574074</v>
      </c>
      <c r="T2801" s="28">
        <f t="shared" si="478"/>
        <v>42538.458333333336</v>
      </c>
      <c r="U2801">
        <f t="shared" si="479"/>
        <v>2016</v>
      </c>
      <c r="V2801" s="15">
        <f t="shared" si="480"/>
        <v>42507</v>
      </c>
      <c r="W2801" s="15">
        <f t="shared" si="481"/>
        <v>42538</v>
      </c>
      <c r="X2801" s="15">
        <v>42507</v>
      </c>
      <c r="Y2801" s="15">
        <v>42538</v>
      </c>
      <c r="Z2801" t="str">
        <f t="shared" si="482"/>
        <v>May</v>
      </c>
      <c r="AA2801" t="str">
        <f t="shared" si="483"/>
        <v>June</v>
      </c>
    </row>
    <row r="2802" spans="1:27" ht="45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14" t="s">
        <v>8219</v>
      </c>
      <c r="G2802" t="s">
        <v>8225</v>
      </c>
      <c r="H2802" t="s">
        <v>8247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473"/>
        <v>133</v>
      </c>
      <c r="P2802" s="6">
        <f t="shared" si="474"/>
        <v>42.903225806451616</v>
      </c>
      <c r="Q2802" t="str">
        <f t="shared" si="475"/>
        <v>theater</v>
      </c>
      <c r="R2802" t="str">
        <f t="shared" si="476"/>
        <v>plays</v>
      </c>
      <c r="S2802" s="28">
        <f t="shared" si="477"/>
        <v>41948.344513888886</v>
      </c>
      <c r="T2802" s="28">
        <f t="shared" si="478"/>
        <v>42008.344513888886</v>
      </c>
      <c r="U2802">
        <f t="shared" si="479"/>
        <v>2014</v>
      </c>
      <c r="V2802" s="15">
        <f t="shared" si="480"/>
        <v>41948</v>
      </c>
      <c r="W2802" s="15">
        <f t="shared" si="481"/>
        <v>42008</v>
      </c>
      <c r="X2802" s="15">
        <v>41948</v>
      </c>
      <c r="Y2802" s="15">
        <v>42008</v>
      </c>
      <c r="Z2802" t="str">
        <f t="shared" si="482"/>
        <v>November</v>
      </c>
      <c r="AA2802" t="str">
        <f t="shared" si="483"/>
        <v>January</v>
      </c>
    </row>
    <row r="2803" spans="1:27" ht="45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14" t="s">
        <v>8219</v>
      </c>
      <c r="G2803" t="s">
        <v>8226</v>
      </c>
      <c r="H2803" t="s">
        <v>8248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473"/>
        <v>133.20000000000002</v>
      </c>
      <c r="P2803" s="6">
        <f t="shared" si="474"/>
        <v>51.230769230769234</v>
      </c>
      <c r="Q2803" t="str">
        <f t="shared" si="475"/>
        <v>theater</v>
      </c>
      <c r="R2803" t="str">
        <f t="shared" si="476"/>
        <v>plays</v>
      </c>
      <c r="S2803" s="28">
        <f t="shared" si="477"/>
        <v>41900.034826388888</v>
      </c>
      <c r="T2803" s="28">
        <f t="shared" si="478"/>
        <v>41922.25</v>
      </c>
      <c r="U2803">
        <f t="shared" si="479"/>
        <v>2014</v>
      </c>
      <c r="V2803" s="15">
        <f t="shared" si="480"/>
        <v>41900</v>
      </c>
      <c r="W2803" s="15">
        <f t="shared" si="481"/>
        <v>41922</v>
      </c>
      <c r="X2803" s="15">
        <v>41900</v>
      </c>
      <c r="Y2803" s="15">
        <v>41922</v>
      </c>
      <c r="Z2803" t="str">
        <f t="shared" si="482"/>
        <v>September</v>
      </c>
      <c r="AA2803" t="str">
        <f t="shared" si="483"/>
        <v>October</v>
      </c>
    </row>
    <row r="2804" spans="1:27" ht="45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14" t="s">
        <v>8219</v>
      </c>
      <c r="G2804" t="s">
        <v>8225</v>
      </c>
      <c r="H2804" t="s">
        <v>8247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473"/>
        <v>101.83333333333333</v>
      </c>
      <c r="P2804" s="6">
        <f t="shared" si="474"/>
        <v>33.944444444444443</v>
      </c>
      <c r="Q2804" t="str">
        <f t="shared" si="475"/>
        <v>theater</v>
      </c>
      <c r="R2804" t="str">
        <f t="shared" si="476"/>
        <v>plays</v>
      </c>
      <c r="S2804" s="28">
        <f t="shared" si="477"/>
        <v>42192.438738425924</v>
      </c>
      <c r="T2804" s="28">
        <f t="shared" si="478"/>
        <v>42222.438738425924</v>
      </c>
      <c r="U2804">
        <f t="shared" si="479"/>
        <v>2015</v>
      </c>
      <c r="V2804" s="15">
        <f t="shared" si="480"/>
        <v>42192</v>
      </c>
      <c r="W2804" s="15">
        <f t="shared" si="481"/>
        <v>42222</v>
      </c>
      <c r="X2804" s="15">
        <v>42192</v>
      </c>
      <c r="Y2804" s="15">
        <v>42222</v>
      </c>
      <c r="Z2804" t="str">
        <f t="shared" si="482"/>
        <v>July</v>
      </c>
      <c r="AA2804" t="str">
        <f t="shared" si="483"/>
        <v>August</v>
      </c>
    </row>
    <row r="2805" spans="1:27" ht="45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14" t="s">
        <v>8219</v>
      </c>
      <c r="G2805" t="s">
        <v>8224</v>
      </c>
      <c r="H2805" t="s">
        <v>8246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473"/>
        <v>127.95</v>
      </c>
      <c r="P2805" s="6">
        <f t="shared" si="474"/>
        <v>90.744680851063833</v>
      </c>
      <c r="Q2805" t="str">
        <f t="shared" si="475"/>
        <v>theater</v>
      </c>
      <c r="R2805" t="str">
        <f t="shared" si="476"/>
        <v>plays</v>
      </c>
      <c r="S2805" s="28">
        <f t="shared" si="477"/>
        <v>42157.857361111113</v>
      </c>
      <c r="T2805" s="28">
        <f t="shared" si="478"/>
        <v>42200.791666666664</v>
      </c>
      <c r="U2805">
        <f t="shared" si="479"/>
        <v>2015</v>
      </c>
      <c r="V2805" s="15">
        <f t="shared" si="480"/>
        <v>42157</v>
      </c>
      <c r="W2805" s="15">
        <f t="shared" si="481"/>
        <v>42200</v>
      </c>
      <c r="X2805" s="15">
        <v>42157</v>
      </c>
      <c r="Y2805" s="15">
        <v>42200</v>
      </c>
      <c r="Z2805" t="str">
        <f t="shared" si="482"/>
        <v>June</v>
      </c>
      <c r="AA2805" t="str">
        <f t="shared" si="483"/>
        <v>July</v>
      </c>
    </row>
    <row r="2806" spans="1:27" ht="45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14" t="s">
        <v>8219</v>
      </c>
      <c r="G2806" t="s">
        <v>8225</v>
      </c>
      <c r="H2806" t="s">
        <v>8247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473"/>
        <v>114.99999999999999</v>
      </c>
      <c r="P2806" s="6">
        <f t="shared" si="474"/>
        <v>50</v>
      </c>
      <c r="Q2806" t="str">
        <f t="shared" si="475"/>
        <v>theater</v>
      </c>
      <c r="R2806" t="str">
        <f t="shared" si="476"/>
        <v>plays</v>
      </c>
      <c r="S2806" s="28">
        <f t="shared" si="477"/>
        <v>41881.245254629626</v>
      </c>
      <c r="T2806" s="28">
        <f t="shared" si="478"/>
        <v>41911.245254629626</v>
      </c>
      <c r="U2806">
        <f t="shared" si="479"/>
        <v>2014</v>
      </c>
      <c r="V2806" s="15">
        <f t="shared" si="480"/>
        <v>41881</v>
      </c>
      <c r="W2806" s="15">
        <f t="shared" si="481"/>
        <v>41911</v>
      </c>
      <c r="X2806" s="15">
        <v>41881</v>
      </c>
      <c r="Y2806" s="15">
        <v>41911</v>
      </c>
      <c r="Z2806" t="str">
        <f t="shared" si="482"/>
        <v>August</v>
      </c>
      <c r="AA2806" t="str">
        <f t="shared" si="483"/>
        <v>September</v>
      </c>
    </row>
    <row r="2807" spans="1:27" ht="60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14" t="s">
        <v>8219</v>
      </c>
      <c r="G2807" t="s">
        <v>8225</v>
      </c>
      <c r="H2807" t="s">
        <v>8247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473"/>
        <v>110.00000000000001</v>
      </c>
      <c r="P2807" s="6">
        <f t="shared" si="474"/>
        <v>24.444444444444443</v>
      </c>
      <c r="Q2807" t="str">
        <f t="shared" si="475"/>
        <v>theater</v>
      </c>
      <c r="R2807" t="str">
        <f t="shared" si="476"/>
        <v>plays</v>
      </c>
      <c r="S2807" s="28">
        <f t="shared" si="477"/>
        <v>42213.2971412037</v>
      </c>
      <c r="T2807" s="28">
        <f t="shared" si="478"/>
        <v>42238.2971412037</v>
      </c>
      <c r="U2807">
        <f t="shared" si="479"/>
        <v>2015</v>
      </c>
      <c r="V2807" s="15">
        <f t="shared" si="480"/>
        <v>42213</v>
      </c>
      <c r="W2807" s="15">
        <f t="shared" si="481"/>
        <v>42238</v>
      </c>
      <c r="X2807" s="15">
        <v>42213</v>
      </c>
      <c r="Y2807" s="15">
        <v>42238</v>
      </c>
      <c r="Z2807" t="str">
        <f t="shared" si="482"/>
        <v>July</v>
      </c>
      <c r="AA2807" t="str">
        <f t="shared" si="483"/>
        <v>August</v>
      </c>
    </row>
    <row r="2808" spans="1:27" ht="45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14" t="s">
        <v>8219</v>
      </c>
      <c r="G2808" t="s">
        <v>8225</v>
      </c>
      <c r="H2808" t="s">
        <v>8247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473"/>
        <v>112.1</v>
      </c>
      <c r="P2808" s="6">
        <f t="shared" si="474"/>
        <v>44.25</v>
      </c>
      <c r="Q2808" t="str">
        <f t="shared" si="475"/>
        <v>theater</v>
      </c>
      <c r="R2808" t="str">
        <f t="shared" si="476"/>
        <v>plays</v>
      </c>
      <c r="S2808" s="28">
        <f t="shared" si="477"/>
        <v>42185.058912037035</v>
      </c>
      <c r="T2808" s="28">
        <f t="shared" si="478"/>
        <v>42221.249999999993</v>
      </c>
      <c r="U2808">
        <f t="shared" si="479"/>
        <v>2015</v>
      </c>
      <c r="V2808" s="15">
        <f t="shared" si="480"/>
        <v>42185</v>
      </c>
      <c r="W2808" s="15">
        <f t="shared" si="481"/>
        <v>42221</v>
      </c>
      <c r="X2808" s="15">
        <v>42185</v>
      </c>
      <c r="Y2808" s="15">
        <v>42221</v>
      </c>
      <c r="Z2808" t="str">
        <f t="shared" si="482"/>
        <v>June</v>
      </c>
      <c r="AA2808" t="str">
        <f t="shared" si="483"/>
        <v>August</v>
      </c>
    </row>
    <row r="2809" spans="1:27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14" t="s">
        <v>8219</v>
      </c>
      <c r="G2809" t="s">
        <v>8224</v>
      </c>
      <c r="H2809" t="s">
        <v>8246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473"/>
        <v>126</v>
      </c>
      <c r="P2809" s="6">
        <f t="shared" si="474"/>
        <v>67.741935483870961</v>
      </c>
      <c r="Q2809" t="str">
        <f t="shared" si="475"/>
        <v>theater</v>
      </c>
      <c r="R2809" t="str">
        <f t="shared" si="476"/>
        <v>plays</v>
      </c>
      <c r="S2809" s="28">
        <f t="shared" si="477"/>
        <v>42154.664791666662</v>
      </c>
      <c r="T2809" s="28">
        <f t="shared" si="478"/>
        <v>42184.664791666662</v>
      </c>
      <c r="U2809">
        <f t="shared" si="479"/>
        <v>2015</v>
      </c>
      <c r="V2809" s="15">
        <f t="shared" si="480"/>
        <v>42154</v>
      </c>
      <c r="W2809" s="15">
        <f t="shared" si="481"/>
        <v>42184</v>
      </c>
      <c r="X2809" s="15">
        <v>42154</v>
      </c>
      <c r="Y2809" s="15">
        <v>42184</v>
      </c>
      <c r="Z2809" t="str">
        <f t="shared" si="482"/>
        <v>May</v>
      </c>
      <c r="AA2809" t="str">
        <f t="shared" si="483"/>
        <v>June</v>
      </c>
    </row>
    <row r="2810" spans="1:27" ht="45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14" t="s">
        <v>8219</v>
      </c>
      <c r="G2810" t="s">
        <v>8224</v>
      </c>
      <c r="H2810" t="s">
        <v>8246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473"/>
        <v>100.24444444444444</v>
      </c>
      <c r="P2810" s="6">
        <f t="shared" si="474"/>
        <v>65.376811594202906</v>
      </c>
      <c r="Q2810" t="str">
        <f t="shared" si="475"/>
        <v>theater</v>
      </c>
      <c r="R2810" t="str">
        <f t="shared" si="476"/>
        <v>plays</v>
      </c>
      <c r="S2810" s="28">
        <f t="shared" si="477"/>
        <v>42208.638136574074</v>
      </c>
      <c r="T2810" s="28">
        <f t="shared" si="478"/>
        <v>42238.638136574074</v>
      </c>
      <c r="U2810">
        <f t="shared" si="479"/>
        <v>2015</v>
      </c>
      <c r="V2810" s="15">
        <f t="shared" si="480"/>
        <v>42208</v>
      </c>
      <c r="W2810" s="15">
        <f t="shared" si="481"/>
        <v>42238</v>
      </c>
      <c r="X2810" s="15">
        <v>42208</v>
      </c>
      <c r="Y2810" s="15">
        <v>42238</v>
      </c>
      <c r="Z2810" t="str">
        <f t="shared" si="482"/>
        <v>July</v>
      </c>
      <c r="AA2810" t="str">
        <f t="shared" si="483"/>
        <v>August</v>
      </c>
    </row>
    <row r="2811" spans="1:27" ht="45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14" t="s">
        <v>8219</v>
      </c>
      <c r="G2811" t="s">
        <v>8224</v>
      </c>
      <c r="H2811" t="s">
        <v>8246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473"/>
        <v>102.4</v>
      </c>
      <c r="P2811" s="6">
        <f t="shared" si="474"/>
        <v>121.9047619047619</v>
      </c>
      <c r="Q2811" t="str">
        <f t="shared" si="475"/>
        <v>theater</v>
      </c>
      <c r="R2811" t="str">
        <f t="shared" si="476"/>
        <v>plays</v>
      </c>
      <c r="S2811" s="28">
        <f t="shared" si="477"/>
        <v>42451.288483796299</v>
      </c>
      <c r="T2811" s="28">
        <f t="shared" si="478"/>
        <v>42459.402083333327</v>
      </c>
      <c r="U2811">
        <f t="shared" si="479"/>
        <v>2016</v>
      </c>
      <c r="V2811" s="15">
        <f t="shared" si="480"/>
        <v>42451</v>
      </c>
      <c r="W2811" s="15">
        <f t="shared" si="481"/>
        <v>42459</v>
      </c>
      <c r="X2811" s="15">
        <v>42451</v>
      </c>
      <c r="Y2811" s="15">
        <v>42459</v>
      </c>
      <c r="Z2811" t="str">
        <f t="shared" si="482"/>
        <v>March</v>
      </c>
      <c r="AA2811" t="str">
        <f t="shared" si="483"/>
        <v>March</v>
      </c>
    </row>
    <row r="2812" spans="1:27" ht="45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14" t="s">
        <v>8219</v>
      </c>
      <c r="G2812" t="s">
        <v>8224</v>
      </c>
      <c r="H2812" t="s">
        <v>8246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473"/>
        <v>108.2</v>
      </c>
      <c r="P2812" s="6">
        <f t="shared" si="474"/>
        <v>47.456140350877192</v>
      </c>
      <c r="Q2812" t="str">
        <f t="shared" si="475"/>
        <v>theater</v>
      </c>
      <c r="R2812" t="str">
        <f t="shared" si="476"/>
        <v>plays</v>
      </c>
      <c r="S2812" s="28">
        <f t="shared" si="477"/>
        <v>41758.931296296294</v>
      </c>
      <c r="T2812" s="28">
        <f t="shared" si="478"/>
        <v>41790.957638888889</v>
      </c>
      <c r="U2812">
        <f t="shared" si="479"/>
        <v>2014</v>
      </c>
      <c r="V2812" s="15">
        <f t="shared" si="480"/>
        <v>41758</v>
      </c>
      <c r="W2812" s="15">
        <f t="shared" si="481"/>
        <v>41790</v>
      </c>
      <c r="X2812" s="15">
        <v>41758</v>
      </c>
      <c r="Y2812" s="15">
        <v>41790</v>
      </c>
      <c r="Z2812" t="str">
        <f t="shared" si="482"/>
        <v>April</v>
      </c>
      <c r="AA2812" t="str">
        <f t="shared" si="483"/>
        <v>May</v>
      </c>
    </row>
    <row r="2813" spans="1:27" ht="45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14" t="s">
        <v>8219</v>
      </c>
      <c r="G2813" t="s">
        <v>8225</v>
      </c>
      <c r="H2813" t="s">
        <v>8247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473"/>
        <v>100.27</v>
      </c>
      <c r="P2813" s="6">
        <f t="shared" si="474"/>
        <v>92.842592592592595</v>
      </c>
      <c r="Q2813" t="str">
        <f t="shared" si="475"/>
        <v>theater</v>
      </c>
      <c r="R2813" t="str">
        <f t="shared" si="476"/>
        <v>plays</v>
      </c>
      <c r="S2813" s="28">
        <f t="shared" si="477"/>
        <v>42028.288229166668</v>
      </c>
      <c r="T2813" s="28">
        <f t="shared" si="478"/>
        <v>42058.288229166668</v>
      </c>
      <c r="U2813">
        <f t="shared" si="479"/>
        <v>2015</v>
      </c>
      <c r="V2813" s="15">
        <f t="shared" si="480"/>
        <v>42028</v>
      </c>
      <c r="W2813" s="15">
        <f t="shared" si="481"/>
        <v>42058</v>
      </c>
      <c r="X2813" s="15">
        <v>42028</v>
      </c>
      <c r="Y2813" s="15">
        <v>42058</v>
      </c>
      <c r="Z2813" t="str">
        <f t="shared" si="482"/>
        <v>January</v>
      </c>
      <c r="AA2813" t="str">
        <f t="shared" si="483"/>
        <v>February</v>
      </c>
    </row>
    <row r="2814" spans="1:27" ht="45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14" t="s">
        <v>8219</v>
      </c>
      <c r="G2814" t="s">
        <v>8229</v>
      </c>
      <c r="H2814" t="s">
        <v>8251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473"/>
        <v>113.3</v>
      </c>
      <c r="P2814" s="6">
        <f t="shared" si="474"/>
        <v>68.253012048192772</v>
      </c>
      <c r="Q2814" t="str">
        <f t="shared" si="475"/>
        <v>theater</v>
      </c>
      <c r="R2814" t="str">
        <f t="shared" si="476"/>
        <v>plays</v>
      </c>
      <c r="S2814" s="28">
        <f t="shared" si="477"/>
        <v>42054.535856481474</v>
      </c>
      <c r="T2814" s="28">
        <f t="shared" si="478"/>
        <v>42099.958333333336</v>
      </c>
      <c r="U2814">
        <f t="shared" si="479"/>
        <v>2015</v>
      </c>
      <c r="V2814" s="15">
        <f t="shared" si="480"/>
        <v>42054</v>
      </c>
      <c r="W2814" s="15">
        <f t="shared" si="481"/>
        <v>42099</v>
      </c>
      <c r="X2814" s="15">
        <v>42054</v>
      </c>
      <c r="Y2814" s="15">
        <v>42099</v>
      </c>
      <c r="Z2814" t="str">
        <f t="shared" si="482"/>
        <v>February</v>
      </c>
      <c r="AA2814" t="str">
        <f t="shared" si="483"/>
        <v>April</v>
      </c>
    </row>
    <row r="2815" spans="1:27" ht="45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14" t="s">
        <v>8219</v>
      </c>
      <c r="G2815" t="s">
        <v>8224</v>
      </c>
      <c r="H2815" t="s">
        <v>8246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473"/>
        <v>127.57571428571428</v>
      </c>
      <c r="P2815" s="6">
        <f t="shared" si="474"/>
        <v>37.209583333333335</v>
      </c>
      <c r="Q2815" t="str">
        <f t="shared" si="475"/>
        <v>theater</v>
      </c>
      <c r="R2815" t="str">
        <f t="shared" si="476"/>
        <v>plays</v>
      </c>
      <c r="S2815" s="28">
        <f t="shared" si="477"/>
        <v>42693.534270833326</v>
      </c>
      <c r="T2815" s="28">
        <f t="shared" si="478"/>
        <v>42718.534270833326</v>
      </c>
      <c r="U2815">
        <f t="shared" si="479"/>
        <v>2016</v>
      </c>
      <c r="V2815" s="15">
        <f t="shared" si="480"/>
        <v>42693</v>
      </c>
      <c r="W2815" s="15">
        <f t="shared" si="481"/>
        <v>42718</v>
      </c>
      <c r="X2815" s="15">
        <v>42693</v>
      </c>
      <c r="Y2815" s="15">
        <v>42718</v>
      </c>
      <c r="Z2815" t="str">
        <f t="shared" si="482"/>
        <v>November</v>
      </c>
      <c r="AA2815" t="str">
        <f t="shared" si="483"/>
        <v>December</v>
      </c>
    </row>
    <row r="2816" spans="1:27" ht="45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14" t="s">
        <v>8219</v>
      </c>
      <c r="G2816" t="s">
        <v>8225</v>
      </c>
      <c r="H2816" t="s">
        <v>8247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473"/>
        <v>107.73333333333332</v>
      </c>
      <c r="P2816" s="6">
        <f t="shared" si="474"/>
        <v>25.25</v>
      </c>
      <c r="Q2816" t="str">
        <f t="shared" si="475"/>
        <v>theater</v>
      </c>
      <c r="R2816" t="str">
        <f t="shared" si="476"/>
        <v>plays</v>
      </c>
      <c r="S2816" s="28">
        <f t="shared" si="477"/>
        <v>42103.191145833327</v>
      </c>
      <c r="T2816" s="28">
        <f t="shared" si="478"/>
        <v>42133.191145833327</v>
      </c>
      <c r="U2816">
        <f t="shared" si="479"/>
        <v>2015</v>
      </c>
      <c r="V2816" s="15">
        <f t="shared" si="480"/>
        <v>42103</v>
      </c>
      <c r="W2816" s="15">
        <f t="shared" si="481"/>
        <v>42133</v>
      </c>
      <c r="X2816" s="15">
        <v>42103</v>
      </c>
      <c r="Y2816" s="15">
        <v>42133</v>
      </c>
      <c r="Z2816" t="str">
        <f t="shared" si="482"/>
        <v>April</v>
      </c>
      <c r="AA2816" t="str">
        <f t="shared" si="483"/>
        <v>May</v>
      </c>
    </row>
    <row r="2817" spans="1:27" ht="45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14" t="s">
        <v>8219</v>
      </c>
      <c r="G2817" t="s">
        <v>8229</v>
      </c>
      <c r="H2817" t="s">
        <v>8251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473"/>
        <v>242</v>
      </c>
      <c r="P2817" s="6">
        <f t="shared" si="474"/>
        <v>43.214285714285715</v>
      </c>
      <c r="Q2817" t="str">
        <f t="shared" si="475"/>
        <v>theater</v>
      </c>
      <c r="R2817" t="str">
        <f t="shared" si="476"/>
        <v>plays</v>
      </c>
      <c r="S2817" s="28">
        <f t="shared" si="477"/>
        <v>42559.568391203698</v>
      </c>
      <c r="T2817" s="28">
        <f t="shared" si="478"/>
        <v>42589.568391203698</v>
      </c>
      <c r="U2817">
        <f t="shared" si="479"/>
        <v>2016</v>
      </c>
      <c r="V2817" s="15">
        <f t="shared" si="480"/>
        <v>42559</v>
      </c>
      <c r="W2817" s="15">
        <f t="shared" si="481"/>
        <v>42589</v>
      </c>
      <c r="X2817" s="15">
        <v>42559</v>
      </c>
      <c r="Y2817" s="15">
        <v>42589</v>
      </c>
      <c r="Z2817" t="str">
        <f t="shared" si="482"/>
        <v>July</v>
      </c>
      <c r="AA2817" t="str">
        <f t="shared" si="483"/>
        <v>August</v>
      </c>
    </row>
    <row r="2818" spans="1:27" ht="45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14" t="s">
        <v>8219</v>
      </c>
      <c r="G2818" t="s">
        <v>8225</v>
      </c>
      <c r="H2818" t="s">
        <v>8247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ref="O2818:O2881" si="484">SUM(E2818/D2818)*100</f>
        <v>141.56666666666666</v>
      </c>
      <c r="P2818" s="6">
        <f t="shared" ref="P2818:P2881" si="485">SUM(E2818/L2818)</f>
        <v>25.130177514792898</v>
      </c>
      <c r="Q2818" t="str">
        <f t="shared" si="475"/>
        <v>theater</v>
      </c>
      <c r="R2818" t="str">
        <f t="shared" si="476"/>
        <v>plays</v>
      </c>
      <c r="S2818" s="28">
        <f t="shared" si="477"/>
        <v>42188.259166666663</v>
      </c>
      <c r="T2818" s="28">
        <f t="shared" si="478"/>
        <v>42218.458333333336</v>
      </c>
      <c r="U2818">
        <f t="shared" si="479"/>
        <v>2015</v>
      </c>
      <c r="V2818" s="15">
        <f t="shared" si="480"/>
        <v>42188</v>
      </c>
      <c r="W2818" s="15">
        <f t="shared" si="481"/>
        <v>42218</v>
      </c>
      <c r="X2818" s="15">
        <v>42188</v>
      </c>
      <c r="Y2818" s="15">
        <v>42218</v>
      </c>
      <c r="Z2818" t="str">
        <f t="shared" si="482"/>
        <v>July</v>
      </c>
      <c r="AA2818" t="str">
        <f t="shared" si="483"/>
        <v>August</v>
      </c>
    </row>
    <row r="2819" spans="1:27" ht="45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14" t="s">
        <v>8219</v>
      </c>
      <c r="G2819" t="s">
        <v>8225</v>
      </c>
      <c r="H2819" t="s">
        <v>8247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si="484"/>
        <v>130</v>
      </c>
      <c r="P2819" s="6">
        <f t="shared" si="485"/>
        <v>23.636363636363637</v>
      </c>
      <c r="Q2819" t="str">
        <f t="shared" ref="Q2819:Q2882" si="486">LEFT(N2819,FIND("/", N2819) - 1)</f>
        <v>theater</v>
      </c>
      <c r="R2819" t="str">
        <f t="shared" ref="R2819:R2882" si="487">RIGHT(N2819,LEN(N2819) - FIND("/",N2819))</f>
        <v>plays</v>
      </c>
      <c r="S2819" s="28">
        <f t="shared" ref="S2819:S2882" si="488">(J2819/86400)+25569+(-5/24)</f>
        <v>42023.42664351852</v>
      </c>
      <c r="T2819" s="28">
        <f t="shared" ref="T2819:T2882" si="489">(I2819/86400)+25569+(-5/24)</f>
        <v>42063.42664351852</v>
      </c>
      <c r="U2819">
        <f t="shared" ref="U2819:U2882" si="490">YEAR(S2819)</f>
        <v>2015</v>
      </c>
      <c r="V2819" s="15">
        <f t="shared" ref="V2819:V2882" si="491">INT(S2819)</f>
        <v>42023</v>
      </c>
      <c r="W2819" s="15">
        <f t="shared" ref="W2819:W2882" si="492">INT(T2819)</f>
        <v>42063</v>
      </c>
      <c r="X2819" s="15">
        <v>42023</v>
      </c>
      <c r="Y2819" s="15">
        <v>42063</v>
      </c>
      <c r="Z2819" t="str">
        <f t="shared" ref="Z2819:Z2882" si="493">TEXT(V2819, "mmmm")</f>
        <v>January</v>
      </c>
      <c r="AA2819" t="str">
        <f t="shared" ref="AA2819:AA2882" si="494">TEXT(W2819, "mmmm")</f>
        <v>February</v>
      </c>
    </row>
    <row r="2820" spans="1:27" ht="45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14" t="s">
        <v>8219</v>
      </c>
      <c r="G2820" t="s">
        <v>8224</v>
      </c>
      <c r="H2820" t="s">
        <v>8246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484"/>
        <v>106.03</v>
      </c>
      <c r="P2820" s="6">
        <f t="shared" si="485"/>
        <v>103.95098039215686</v>
      </c>
      <c r="Q2820" t="str">
        <f t="shared" si="486"/>
        <v>theater</v>
      </c>
      <c r="R2820" t="str">
        <f t="shared" si="487"/>
        <v>plays</v>
      </c>
      <c r="S2820" s="28">
        <f t="shared" si="488"/>
        <v>42250.389884259253</v>
      </c>
      <c r="T2820" s="28">
        <f t="shared" si="489"/>
        <v>42270.389884259253</v>
      </c>
      <c r="U2820">
        <f t="shared" si="490"/>
        <v>2015</v>
      </c>
      <c r="V2820" s="15">
        <f t="shared" si="491"/>
        <v>42250</v>
      </c>
      <c r="W2820" s="15">
        <f t="shared" si="492"/>
        <v>42270</v>
      </c>
      <c r="X2820" s="15">
        <v>42250</v>
      </c>
      <c r="Y2820" s="15">
        <v>42270</v>
      </c>
      <c r="Z2820" t="str">
        <f t="shared" si="493"/>
        <v>September</v>
      </c>
      <c r="AA2820" t="str">
        <f t="shared" si="494"/>
        <v>September</v>
      </c>
    </row>
    <row r="2821" spans="1:27" ht="45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14" t="s">
        <v>8219</v>
      </c>
      <c r="G2821" t="s">
        <v>8225</v>
      </c>
      <c r="H2821" t="s">
        <v>8247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484"/>
        <v>104.80000000000001</v>
      </c>
      <c r="P2821" s="6">
        <f t="shared" si="485"/>
        <v>50.384615384615387</v>
      </c>
      <c r="Q2821" t="str">
        <f t="shared" si="486"/>
        <v>theater</v>
      </c>
      <c r="R2821" t="str">
        <f t="shared" si="487"/>
        <v>plays</v>
      </c>
      <c r="S2821" s="28">
        <f t="shared" si="488"/>
        <v>42139.317233796297</v>
      </c>
      <c r="T2821" s="28">
        <f t="shared" si="489"/>
        <v>42169.317233796297</v>
      </c>
      <c r="U2821">
        <f t="shared" si="490"/>
        <v>2015</v>
      </c>
      <c r="V2821" s="15">
        <f t="shared" si="491"/>
        <v>42139</v>
      </c>
      <c r="W2821" s="15">
        <f t="shared" si="492"/>
        <v>42169</v>
      </c>
      <c r="X2821" s="15">
        <v>42139</v>
      </c>
      <c r="Y2821" s="15">
        <v>42169</v>
      </c>
      <c r="Z2821" t="str">
        <f t="shared" si="493"/>
        <v>May</v>
      </c>
      <c r="AA2821" t="str">
        <f t="shared" si="494"/>
        <v>June</v>
      </c>
    </row>
    <row r="2822" spans="1:27" ht="45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14" t="s">
        <v>8219</v>
      </c>
      <c r="G2822" t="s">
        <v>8225</v>
      </c>
      <c r="H2822" t="s">
        <v>8247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484"/>
        <v>136</v>
      </c>
      <c r="P2822" s="6">
        <f t="shared" si="485"/>
        <v>13.6</v>
      </c>
      <c r="Q2822" t="str">
        <f t="shared" si="486"/>
        <v>theater</v>
      </c>
      <c r="R2822" t="str">
        <f t="shared" si="487"/>
        <v>plays</v>
      </c>
      <c r="S2822" s="28">
        <f t="shared" si="488"/>
        <v>42401.402650462966</v>
      </c>
      <c r="T2822" s="28">
        <f t="shared" si="489"/>
        <v>42425.791666666664</v>
      </c>
      <c r="U2822">
        <f t="shared" si="490"/>
        <v>2016</v>
      </c>
      <c r="V2822" s="15">
        <f t="shared" si="491"/>
        <v>42401</v>
      </c>
      <c r="W2822" s="15">
        <f t="shared" si="492"/>
        <v>42425</v>
      </c>
      <c r="X2822" s="15">
        <v>42401</v>
      </c>
      <c r="Y2822" s="15">
        <v>42425</v>
      </c>
      <c r="Z2822" t="str">
        <f t="shared" si="493"/>
        <v>February</v>
      </c>
      <c r="AA2822" t="str">
        <f t="shared" si="494"/>
        <v>February</v>
      </c>
    </row>
    <row r="2823" spans="1:27" ht="45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14" t="s">
        <v>8219</v>
      </c>
      <c r="G2823" t="s">
        <v>8225</v>
      </c>
      <c r="H2823" t="s">
        <v>8247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484"/>
        <v>100</v>
      </c>
      <c r="P2823" s="6">
        <f t="shared" si="485"/>
        <v>28.571428571428573</v>
      </c>
      <c r="Q2823" t="str">
        <f t="shared" si="486"/>
        <v>theater</v>
      </c>
      <c r="R2823" t="str">
        <f t="shared" si="487"/>
        <v>plays</v>
      </c>
      <c r="S2823" s="28">
        <f t="shared" si="488"/>
        <v>41875.714525462965</v>
      </c>
      <c r="T2823" s="28">
        <f t="shared" si="489"/>
        <v>41905.714525462965</v>
      </c>
      <c r="U2823">
        <f t="shared" si="490"/>
        <v>2014</v>
      </c>
      <c r="V2823" s="15">
        <f t="shared" si="491"/>
        <v>41875</v>
      </c>
      <c r="W2823" s="15">
        <f t="shared" si="492"/>
        <v>41905</v>
      </c>
      <c r="X2823" s="15">
        <v>41875</v>
      </c>
      <c r="Y2823" s="15">
        <v>41905</v>
      </c>
      <c r="Z2823" t="str">
        <f t="shared" si="493"/>
        <v>August</v>
      </c>
      <c r="AA2823" t="str">
        <f t="shared" si="494"/>
        <v>September</v>
      </c>
    </row>
    <row r="2824" spans="1:27" ht="45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14" t="s">
        <v>8219</v>
      </c>
      <c r="G2824" t="s">
        <v>8224</v>
      </c>
      <c r="H2824" t="s">
        <v>8246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484"/>
        <v>100</v>
      </c>
      <c r="P2824" s="6">
        <f t="shared" si="485"/>
        <v>63.829787234042556</v>
      </c>
      <c r="Q2824" t="str">
        <f t="shared" si="486"/>
        <v>theater</v>
      </c>
      <c r="R2824" t="str">
        <f t="shared" si="487"/>
        <v>plays</v>
      </c>
      <c r="S2824" s="28">
        <f t="shared" si="488"/>
        <v>42060.475601851846</v>
      </c>
      <c r="T2824" s="28">
        <f t="shared" si="489"/>
        <v>42090.433935185181</v>
      </c>
      <c r="U2824">
        <f t="shared" si="490"/>
        <v>2015</v>
      </c>
      <c r="V2824" s="15">
        <f t="shared" si="491"/>
        <v>42060</v>
      </c>
      <c r="W2824" s="15">
        <f t="shared" si="492"/>
        <v>42090</v>
      </c>
      <c r="X2824" s="15">
        <v>42060</v>
      </c>
      <c r="Y2824" s="15">
        <v>42090</v>
      </c>
      <c r="Z2824" t="str">
        <f t="shared" si="493"/>
        <v>February</v>
      </c>
      <c r="AA2824" t="str">
        <f t="shared" si="494"/>
        <v>March</v>
      </c>
    </row>
    <row r="2825" spans="1:27" ht="45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14" t="s">
        <v>8219</v>
      </c>
      <c r="G2825" t="s">
        <v>8225</v>
      </c>
      <c r="H2825" t="s">
        <v>8247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484"/>
        <v>124</v>
      </c>
      <c r="P2825" s="6">
        <f t="shared" si="485"/>
        <v>8.8571428571428577</v>
      </c>
      <c r="Q2825" t="str">
        <f t="shared" si="486"/>
        <v>theater</v>
      </c>
      <c r="R2825" t="str">
        <f t="shared" si="487"/>
        <v>plays</v>
      </c>
      <c r="S2825" s="28">
        <f t="shared" si="488"/>
        <v>42066.803310185183</v>
      </c>
      <c r="T2825" s="28">
        <f t="shared" si="489"/>
        <v>42094.749305555553</v>
      </c>
      <c r="U2825">
        <f t="shared" si="490"/>
        <v>2015</v>
      </c>
      <c r="V2825" s="15">
        <f t="shared" si="491"/>
        <v>42066</v>
      </c>
      <c r="W2825" s="15">
        <f t="shared" si="492"/>
        <v>42094</v>
      </c>
      <c r="X2825" s="15">
        <v>42066</v>
      </c>
      <c r="Y2825" s="15">
        <v>42094</v>
      </c>
      <c r="Z2825" t="str">
        <f t="shared" si="493"/>
        <v>March</v>
      </c>
      <c r="AA2825" t="str">
        <f t="shared" si="494"/>
        <v>March</v>
      </c>
    </row>
    <row r="2826" spans="1:27" ht="30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14" t="s">
        <v>8219</v>
      </c>
      <c r="G2826" t="s">
        <v>8224</v>
      </c>
      <c r="H2826" t="s">
        <v>8246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484"/>
        <v>116.92307692307693</v>
      </c>
      <c r="P2826" s="6">
        <f t="shared" si="485"/>
        <v>50.666666666666664</v>
      </c>
      <c r="Q2826" t="str">
        <f t="shared" si="486"/>
        <v>theater</v>
      </c>
      <c r="R2826" t="str">
        <f t="shared" si="487"/>
        <v>plays</v>
      </c>
      <c r="S2826" s="28">
        <f t="shared" si="488"/>
        <v>42136.0624537037</v>
      </c>
      <c r="T2826" s="28">
        <f t="shared" si="489"/>
        <v>42167.863194444442</v>
      </c>
      <c r="U2826">
        <f t="shared" si="490"/>
        <v>2015</v>
      </c>
      <c r="V2826" s="15">
        <f t="shared" si="491"/>
        <v>42136</v>
      </c>
      <c r="W2826" s="15">
        <f t="shared" si="492"/>
        <v>42167</v>
      </c>
      <c r="X2826" s="15">
        <v>42136</v>
      </c>
      <c r="Y2826" s="15">
        <v>42167</v>
      </c>
      <c r="Z2826" t="str">
        <f t="shared" si="493"/>
        <v>May</v>
      </c>
      <c r="AA2826" t="str">
        <f t="shared" si="494"/>
        <v>June</v>
      </c>
    </row>
    <row r="2827" spans="1:27" ht="45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14" t="s">
        <v>8219</v>
      </c>
      <c r="G2827" t="s">
        <v>8225</v>
      </c>
      <c r="H2827" t="s">
        <v>8247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484"/>
        <v>103.33333333333334</v>
      </c>
      <c r="P2827" s="6">
        <f t="shared" si="485"/>
        <v>60.784313725490193</v>
      </c>
      <c r="Q2827" t="str">
        <f t="shared" si="486"/>
        <v>theater</v>
      </c>
      <c r="R2827" t="str">
        <f t="shared" si="487"/>
        <v>plays</v>
      </c>
      <c r="S2827" s="28">
        <f t="shared" si="488"/>
        <v>42312.584328703706</v>
      </c>
      <c r="T2827" s="28">
        <f t="shared" si="489"/>
        <v>42342.584328703706</v>
      </c>
      <c r="U2827">
        <f t="shared" si="490"/>
        <v>2015</v>
      </c>
      <c r="V2827" s="15">
        <f t="shared" si="491"/>
        <v>42312</v>
      </c>
      <c r="W2827" s="15">
        <f t="shared" si="492"/>
        <v>42342</v>
      </c>
      <c r="X2827" s="15">
        <v>42312</v>
      </c>
      <c r="Y2827" s="15">
        <v>42342</v>
      </c>
      <c r="Z2827" t="str">
        <f t="shared" si="493"/>
        <v>November</v>
      </c>
      <c r="AA2827" t="str">
        <f t="shared" si="494"/>
        <v>December</v>
      </c>
    </row>
    <row r="2828" spans="1:27" ht="45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14" t="s">
        <v>8219</v>
      </c>
      <c r="G2828" t="s">
        <v>8224</v>
      </c>
      <c r="H2828" t="s">
        <v>8246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484"/>
        <v>107.74999999999999</v>
      </c>
      <c r="P2828" s="6">
        <f t="shared" si="485"/>
        <v>113.42105263157895</v>
      </c>
      <c r="Q2828" t="str">
        <f t="shared" si="486"/>
        <v>theater</v>
      </c>
      <c r="R2828" t="str">
        <f t="shared" si="487"/>
        <v>plays</v>
      </c>
      <c r="S2828" s="28">
        <f t="shared" si="488"/>
        <v>42170.826527777775</v>
      </c>
      <c r="T2828" s="28">
        <f t="shared" si="489"/>
        <v>42195.083333333336</v>
      </c>
      <c r="U2828">
        <f t="shared" si="490"/>
        <v>2015</v>
      </c>
      <c r="V2828" s="15">
        <f t="shared" si="491"/>
        <v>42170</v>
      </c>
      <c r="W2828" s="15">
        <f t="shared" si="492"/>
        <v>42195</v>
      </c>
      <c r="X2828" s="15">
        <v>42170</v>
      </c>
      <c r="Y2828" s="15">
        <v>42195</v>
      </c>
      <c r="Z2828" t="str">
        <f t="shared" si="493"/>
        <v>June</v>
      </c>
      <c r="AA2828" t="str">
        <f t="shared" si="494"/>
        <v>July</v>
      </c>
    </row>
    <row r="2829" spans="1:27" ht="45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14" t="s">
        <v>8219</v>
      </c>
      <c r="G2829" t="s">
        <v>8224</v>
      </c>
      <c r="H2829" t="s">
        <v>8246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484"/>
        <v>120.24999999999999</v>
      </c>
      <c r="P2829" s="6">
        <f t="shared" si="485"/>
        <v>104.56521739130434</v>
      </c>
      <c r="Q2829" t="str">
        <f t="shared" si="486"/>
        <v>theater</v>
      </c>
      <c r="R2829" t="str">
        <f t="shared" si="487"/>
        <v>plays</v>
      </c>
      <c r="S2829" s="28">
        <f t="shared" si="488"/>
        <v>42494.475300925922</v>
      </c>
      <c r="T2829" s="28">
        <f t="shared" si="489"/>
        <v>42524.479166666664</v>
      </c>
      <c r="U2829">
        <f t="shared" si="490"/>
        <v>2016</v>
      </c>
      <c r="V2829" s="15">
        <f t="shared" si="491"/>
        <v>42494</v>
      </c>
      <c r="W2829" s="15">
        <f t="shared" si="492"/>
        <v>42524</v>
      </c>
      <c r="X2829" s="15">
        <v>42494</v>
      </c>
      <c r="Y2829" s="15">
        <v>42524</v>
      </c>
      <c r="Z2829" t="str">
        <f t="shared" si="493"/>
        <v>May</v>
      </c>
      <c r="AA2829" t="str">
        <f t="shared" si="494"/>
        <v>June</v>
      </c>
    </row>
    <row r="2830" spans="1:27" ht="45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14" t="s">
        <v>8219</v>
      </c>
      <c r="G2830" t="s">
        <v>8225</v>
      </c>
      <c r="H2830" t="s">
        <v>8247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484"/>
        <v>100.37894736842105</v>
      </c>
      <c r="P2830" s="6">
        <f t="shared" si="485"/>
        <v>98.30927835051547</v>
      </c>
      <c r="Q2830" t="str">
        <f t="shared" si="486"/>
        <v>theater</v>
      </c>
      <c r="R2830" t="str">
        <f t="shared" si="487"/>
        <v>plays</v>
      </c>
      <c r="S2830" s="28">
        <f t="shared" si="488"/>
        <v>42254.056354166663</v>
      </c>
      <c r="T2830" s="28">
        <f t="shared" si="489"/>
        <v>42279.749999999993</v>
      </c>
      <c r="U2830">
        <f t="shared" si="490"/>
        <v>2015</v>
      </c>
      <c r="V2830" s="15">
        <f t="shared" si="491"/>
        <v>42254</v>
      </c>
      <c r="W2830" s="15">
        <f t="shared" si="492"/>
        <v>42279</v>
      </c>
      <c r="X2830" s="15">
        <v>42254</v>
      </c>
      <c r="Y2830" s="15">
        <v>42279</v>
      </c>
      <c r="Z2830" t="str">
        <f t="shared" si="493"/>
        <v>September</v>
      </c>
      <c r="AA2830" t="str">
        <f t="shared" si="494"/>
        <v>October</v>
      </c>
    </row>
    <row r="2831" spans="1:27" ht="45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14" t="s">
        <v>8219</v>
      </c>
      <c r="G2831" t="s">
        <v>8225</v>
      </c>
      <c r="H2831" t="s">
        <v>8247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484"/>
        <v>106.52</v>
      </c>
      <c r="P2831" s="6">
        <f t="shared" si="485"/>
        <v>35.039473684210527</v>
      </c>
      <c r="Q2831" t="str">
        <f t="shared" si="486"/>
        <v>theater</v>
      </c>
      <c r="R2831" t="str">
        <f t="shared" si="487"/>
        <v>plays</v>
      </c>
      <c r="S2831" s="28">
        <f t="shared" si="488"/>
        <v>42495.225902777776</v>
      </c>
      <c r="T2831" s="28">
        <f t="shared" si="489"/>
        <v>42523.225902777776</v>
      </c>
      <c r="U2831">
        <f t="shared" si="490"/>
        <v>2016</v>
      </c>
      <c r="V2831" s="15">
        <f t="shared" si="491"/>
        <v>42495</v>
      </c>
      <c r="W2831" s="15">
        <f t="shared" si="492"/>
        <v>42523</v>
      </c>
      <c r="X2831" s="15">
        <v>42495</v>
      </c>
      <c r="Y2831" s="15">
        <v>42523</v>
      </c>
      <c r="Z2831" t="str">
        <f t="shared" si="493"/>
        <v>May</v>
      </c>
      <c r="AA2831" t="str">
        <f t="shared" si="494"/>
        <v>June</v>
      </c>
    </row>
    <row r="2832" spans="1:27" ht="30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14" t="s">
        <v>8219</v>
      </c>
      <c r="G2832" t="s">
        <v>8224</v>
      </c>
      <c r="H2832" t="s">
        <v>8246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484"/>
        <v>100</v>
      </c>
      <c r="P2832" s="6">
        <f t="shared" si="485"/>
        <v>272.72727272727275</v>
      </c>
      <c r="Q2832" t="str">
        <f t="shared" si="486"/>
        <v>theater</v>
      </c>
      <c r="R2832" t="str">
        <f t="shared" si="487"/>
        <v>plays</v>
      </c>
      <c r="S2832" s="28">
        <f t="shared" si="488"/>
        <v>41758.631342592591</v>
      </c>
      <c r="T2832" s="28">
        <f t="shared" si="489"/>
        <v>41770.957638888889</v>
      </c>
      <c r="U2832">
        <f t="shared" si="490"/>
        <v>2014</v>
      </c>
      <c r="V2832" s="15">
        <f t="shared" si="491"/>
        <v>41758</v>
      </c>
      <c r="W2832" s="15">
        <f t="shared" si="492"/>
        <v>41770</v>
      </c>
      <c r="X2832" s="15">
        <v>41758</v>
      </c>
      <c r="Y2832" s="15">
        <v>41770</v>
      </c>
      <c r="Z2832" t="str">
        <f t="shared" si="493"/>
        <v>April</v>
      </c>
      <c r="AA2832" t="str">
        <f t="shared" si="494"/>
        <v>May</v>
      </c>
    </row>
    <row r="2833" spans="1:27" ht="30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14" t="s">
        <v>8219</v>
      </c>
      <c r="G2833" t="s">
        <v>8224</v>
      </c>
      <c r="H2833" t="s">
        <v>8246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484"/>
        <v>110.66666666666667</v>
      </c>
      <c r="P2833" s="6">
        <f t="shared" si="485"/>
        <v>63.846153846153847</v>
      </c>
      <c r="Q2833" t="str">
        <f t="shared" si="486"/>
        <v>theater</v>
      </c>
      <c r="R2833" t="str">
        <f t="shared" si="487"/>
        <v>plays</v>
      </c>
      <c r="S2833" s="28">
        <f t="shared" si="488"/>
        <v>42171.616550925923</v>
      </c>
      <c r="T2833" s="28">
        <f t="shared" si="489"/>
        <v>42201.616550925923</v>
      </c>
      <c r="U2833">
        <f t="shared" si="490"/>
        <v>2015</v>
      </c>
      <c r="V2833" s="15">
        <f t="shared" si="491"/>
        <v>42171</v>
      </c>
      <c r="W2833" s="15">
        <f t="shared" si="492"/>
        <v>42201</v>
      </c>
      <c r="X2833" s="15">
        <v>42171</v>
      </c>
      <c r="Y2833" s="15">
        <v>42201</v>
      </c>
      <c r="Z2833" t="str">
        <f t="shared" si="493"/>
        <v>June</v>
      </c>
      <c r="AA2833" t="str">
        <f t="shared" si="494"/>
        <v>July</v>
      </c>
    </row>
    <row r="2834" spans="1:27" ht="45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14" t="s">
        <v>8219</v>
      </c>
      <c r="G2834" t="s">
        <v>8225</v>
      </c>
      <c r="H2834" t="s">
        <v>8247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484"/>
        <v>114.71959999999999</v>
      </c>
      <c r="P2834" s="6">
        <f t="shared" si="485"/>
        <v>30.189368421052631</v>
      </c>
      <c r="Q2834" t="str">
        <f t="shared" si="486"/>
        <v>theater</v>
      </c>
      <c r="R2834" t="str">
        <f t="shared" si="487"/>
        <v>plays</v>
      </c>
      <c r="S2834" s="28">
        <f t="shared" si="488"/>
        <v>41938.501087962963</v>
      </c>
      <c r="T2834" s="28">
        <f t="shared" si="489"/>
        <v>41966.708333333336</v>
      </c>
      <c r="U2834">
        <f t="shared" si="490"/>
        <v>2014</v>
      </c>
      <c r="V2834" s="15">
        <f t="shared" si="491"/>
        <v>41938</v>
      </c>
      <c r="W2834" s="15">
        <f t="shared" si="492"/>
        <v>41966</v>
      </c>
      <c r="X2834" s="15">
        <v>41938</v>
      </c>
      <c r="Y2834" s="15">
        <v>41966</v>
      </c>
      <c r="Z2834" t="str">
        <f t="shared" si="493"/>
        <v>October</v>
      </c>
      <c r="AA2834" t="str">
        <f t="shared" si="494"/>
        <v>November</v>
      </c>
    </row>
    <row r="2835" spans="1:27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14" t="s">
        <v>8219</v>
      </c>
      <c r="G2835" t="s">
        <v>8224</v>
      </c>
      <c r="H2835" t="s">
        <v>8246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484"/>
        <v>108.25925925925925</v>
      </c>
      <c r="P2835" s="6">
        <f t="shared" si="485"/>
        <v>83.51428571428572</v>
      </c>
      <c r="Q2835" t="str">
        <f t="shared" si="486"/>
        <v>theater</v>
      </c>
      <c r="R2835" t="str">
        <f t="shared" si="487"/>
        <v>plays</v>
      </c>
      <c r="S2835" s="28">
        <f t="shared" si="488"/>
        <v>42267.919363425921</v>
      </c>
      <c r="T2835" s="28">
        <f t="shared" si="489"/>
        <v>42287.874999999993</v>
      </c>
      <c r="U2835">
        <f t="shared" si="490"/>
        <v>2015</v>
      </c>
      <c r="V2835" s="15">
        <f t="shared" si="491"/>
        <v>42267</v>
      </c>
      <c r="W2835" s="15">
        <f t="shared" si="492"/>
        <v>42287</v>
      </c>
      <c r="X2835" s="15">
        <v>42267</v>
      </c>
      <c r="Y2835" s="15">
        <v>42287</v>
      </c>
      <c r="Z2835" t="str">
        <f t="shared" si="493"/>
        <v>September</v>
      </c>
      <c r="AA2835" t="str">
        <f t="shared" si="494"/>
        <v>October</v>
      </c>
    </row>
    <row r="2836" spans="1:27" ht="45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14" t="s">
        <v>8219</v>
      </c>
      <c r="G2836" t="s">
        <v>8225</v>
      </c>
      <c r="H2836" t="s">
        <v>8247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484"/>
        <v>170</v>
      </c>
      <c r="P2836" s="6">
        <f t="shared" si="485"/>
        <v>64.761904761904759</v>
      </c>
      <c r="Q2836" t="str">
        <f t="shared" si="486"/>
        <v>theater</v>
      </c>
      <c r="R2836" t="str">
        <f t="shared" si="487"/>
        <v>plays</v>
      </c>
      <c r="S2836" s="28">
        <f t="shared" si="488"/>
        <v>42019.751504629625</v>
      </c>
      <c r="T2836" s="28">
        <f t="shared" si="489"/>
        <v>42034.751504629625</v>
      </c>
      <c r="U2836">
        <f t="shared" si="490"/>
        <v>2015</v>
      </c>
      <c r="V2836" s="15">
        <f t="shared" si="491"/>
        <v>42019</v>
      </c>
      <c r="W2836" s="15">
        <f t="shared" si="492"/>
        <v>42034</v>
      </c>
      <c r="X2836" s="15">
        <v>42019</v>
      </c>
      <c r="Y2836" s="15">
        <v>42034</v>
      </c>
      <c r="Z2836" t="str">
        <f t="shared" si="493"/>
        <v>January</v>
      </c>
      <c r="AA2836" t="str">
        <f t="shared" si="494"/>
        <v>January</v>
      </c>
    </row>
    <row r="2837" spans="1:27" ht="45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14" t="s">
        <v>8219</v>
      </c>
      <c r="G2837" t="s">
        <v>8225</v>
      </c>
      <c r="H2837" t="s">
        <v>8247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484"/>
        <v>187.09899999999999</v>
      </c>
      <c r="P2837" s="6">
        <f t="shared" si="485"/>
        <v>20.118172043010752</v>
      </c>
      <c r="Q2837" t="str">
        <f t="shared" si="486"/>
        <v>theater</v>
      </c>
      <c r="R2837" t="str">
        <f t="shared" si="487"/>
        <v>plays</v>
      </c>
      <c r="S2837" s="28">
        <f t="shared" si="488"/>
        <v>42313.495567129627</v>
      </c>
      <c r="T2837" s="28">
        <f t="shared" si="489"/>
        <v>42342.791666666664</v>
      </c>
      <c r="U2837">
        <f t="shared" si="490"/>
        <v>2015</v>
      </c>
      <c r="V2837" s="15">
        <f t="shared" si="491"/>
        <v>42313</v>
      </c>
      <c r="W2837" s="15">
        <f t="shared" si="492"/>
        <v>42342</v>
      </c>
      <c r="X2837" s="15">
        <v>42313</v>
      </c>
      <c r="Y2837" s="15">
        <v>42342</v>
      </c>
      <c r="Z2837" t="str">
        <f t="shared" si="493"/>
        <v>November</v>
      </c>
      <c r="AA2837" t="str">
        <f t="shared" si="494"/>
        <v>December</v>
      </c>
    </row>
    <row r="2838" spans="1:27" ht="45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14" t="s">
        <v>8219</v>
      </c>
      <c r="G2838" t="s">
        <v>8224</v>
      </c>
      <c r="H2838" t="s">
        <v>8246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484"/>
        <v>107.77777777777777</v>
      </c>
      <c r="P2838" s="6">
        <f t="shared" si="485"/>
        <v>44.090909090909093</v>
      </c>
      <c r="Q2838" t="str">
        <f t="shared" si="486"/>
        <v>theater</v>
      </c>
      <c r="R2838" t="str">
        <f t="shared" si="487"/>
        <v>plays</v>
      </c>
      <c r="S2838" s="28">
        <f t="shared" si="488"/>
        <v>42746.053449074076</v>
      </c>
      <c r="T2838" s="28">
        <f t="shared" si="489"/>
        <v>42783.999305555553</v>
      </c>
      <c r="U2838">
        <f t="shared" si="490"/>
        <v>2017</v>
      </c>
      <c r="V2838" s="15">
        <f t="shared" si="491"/>
        <v>42746</v>
      </c>
      <c r="W2838" s="15">
        <f t="shared" si="492"/>
        <v>42783</v>
      </c>
      <c r="X2838" s="15">
        <v>42746</v>
      </c>
      <c r="Y2838" s="15">
        <v>42783</v>
      </c>
      <c r="Z2838" t="str">
        <f t="shared" si="493"/>
        <v>January</v>
      </c>
      <c r="AA2838" t="str">
        <f t="shared" si="494"/>
        <v>February</v>
      </c>
    </row>
    <row r="2839" spans="1:27" ht="6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14" t="s">
        <v>8219</v>
      </c>
      <c r="G2839" t="s">
        <v>8229</v>
      </c>
      <c r="H2839" t="s">
        <v>8251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484"/>
        <v>100</v>
      </c>
      <c r="P2839" s="6">
        <f t="shared" si="485"/>
        <v>40.476190476190474</v>
      </c>
      <c r="Q2839" t="str">
        <f t="shared" si="486"/>
        <v>theater</v>
      </c>
      <c r="R2839" t="str">
        <f t="shared" si="487"/>
        <v>plays</v>
      </c>
      <c r="S2839" s="28">
        <f t="shared" si="488"/>
        <v>42307.700046296297</v>
      </c>
      <c r="T2839" s="28">
        <f t="shared" si="489"/>
        <v>42347.741712962961</v>
      </c>
      <c r="U2839">
        <f t="shared" si="490"/>
        <v>2015</v>
      </c>
      <c r="V2839" s="15">
        <f t="shared" si="491"/>
        <v>42307</v>
      </c>
      <c r="W2839" s="15">
        <f t="shared" si="492"/>
        <v>42347</v>
      </c>
      <c r="X2839" s="15">
        <v>42307</v>
      </c>
      <c r="Y2839" s="15">
        <v>42347</v>
      </c>
      <c r="Z2839" t="str">
        <f t="shared" si="493"/>
        <v>October</v>
      </c>
      <c r="AA2839" t="str">
        <f t="shared" si="494"/>
        <v>December</v>
      </c>
    </row>
    <row r="2840" spans="1:27" ht="45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14" t="s">
        <v>8219</v>
      </c>
      <c r="G2840" t="s">
        <v>8224</v>
      </c>
      <c r="H2840" t="s">
        <v>8246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484"/>
        <v>120.24999999999999</v>
      </c>
      <c r="P2840" s="6">
        <f t="shared" si="485"/>
        <v>44.537037037037038</v>
      </c>
      <c r="Q2840" t="str">
        <f t="shared" si="486"/>
        <v>theater</v>
      </c>
      <c r="R2840" t="str">
        <f t="shared" si="487"/>
        <v>plays</v>
      </c>
      <c r="S2840" s="28">
        <f t="shared" si="488"/>
        <v>41842.399259259255</v>
      </c>
      <c r="T2840" s="28">
        <f t="shared" si="489"/>
        <v>41864.708333333328</v>
      </c>
      <c r="U2840">
        <f t="shared" si="490"/>
        <v>2014</v>
      </c>
      <c r="V2840" s="15">
        <f t="shared" si="491"/>
        <v>41842</v>
      </c>
      <c r="W2840" s="15">
        <f t="shared" si="492"/>
        <v>41864</v>
      </c>
      <c r="X2840" s="15">
        <v>41842</v>
      </c>
      <c r="Y2840" s="15">
        <v>41864</v>
      </c>
      <c r="Z2840" t="str">
        <f t="shared" si="493"/>
        <v>July</v>
      </c>
      <c r="AA2840" t="str">
        <f t="shared" si="494"/>
        <v>August</v>
      </c>
    </row>
    <row r="2841" spans="1:27" ht="45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14" t="s">
        <v>8219</v>
      </c>
      <c r="G2841" t="s">
        <v>8224</v>
      </c>
      <c r="H2841" t="s">
        <v>8246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484"/>
        <v>111.42857142857143</v>
      </c>
      <c r="P2841" s="6">
        <f t="shared" si="485"/>
        <v>125.80645161290323</v>
      </c>
      <c r="Q2841" t="str">
        <f t="shared" si="486"/>
        <v>theater</v>
      </c>
      <c r="R2841" t="str">
        <f t="shared" si="487"/>
        <v>plays</v>
      </c>
      <c r="S2841" s="28">
        <f t="shared" si="488"/>
        <v>41853.031874999993</v>
      </c>
      <c r="T2841" s="28">
        <f t="shared" si="489"/>
        <v>41875.999305555553</v>
      </c>
      <c r="U2841">
        <f t="shared" si="490"/>
        <v>2014</v>
      </c>
      <c r="V2841" s="15">
        <f t="shared" si="491"/>
        <v>41853</v>
      </c>
      <c r="W2841" s="15">
        <f t="shared" si="492"/>
        <v>41875</v>
      </c>
      <c r="X2841" s="15">
        <v>41853</v>
      </c>
      <c r="Y2841" s="15">
        <v>41875</v>
      </c>
      <c r="Z2841" t="str">
        <f t="shared" si="493"/>
        <v>August</v>
      </c>
      <c r="AA2841" t="str">
        <f t="shared" si="494"/>
        <v>August</v>
      </c>
    </row>
    <row r="2842" spans="1:27" ht="45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14" t="s">
        <v>8219</v>
      </c>
      <c r="G2842" t="s">
        <v>8225</v>
      </c>
      <c r="H2842" t="s">
        <v>8247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484"/>
        <v>104</v>
      </c>
      <c r="P2842" s="6">
        <f t="shared" si="485"/>
        <v>19.696969696969695</v>
      </c>
      <c r="Q2842" t="str">
        <f t="shared" si="486"/>
        <v>theater</v>
      </c>
      <c r="R2842" t="str">
        <f t="shared" si="487"/>
        <v>plays</v>
      </c>
      <c r="S2842" s="28">
        <f t="shared" si="488"/>
        <v>42059.827303240738</v>
      </c>
      <c r="T2842" s="28">
        <f t="shared" si="489"/>
        <v>42081.499999999993</v>
      </c>
      <c r="U2842">
        <f t="shared" si="490"/>
        <v>2015</v>
      </c>
      <c r="V2842" s="15">
        <f t="shared" si="491"/>
        <v>42059</v>
      </c>
      <c r="W2842" s="15">
        <f t="shared" si="492"/>
        <v>42081</v>
      </c>
      <c r="X2842" s="15">
        <v>42059</v>
      </c>
      <c r="Y2842" s="15">
        <v>42081</v>
      </c>
      <c r="Z2842" t="str">
        <f t="shared" si="493"/>
        <v>February</v>
      </c>
      <c r="AA2842" t="str">
        <f t="shared" si="494"/>
        <v>March</v>
      </c>
    </row>
    <row r="2843" spans="1:27" ht="4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14" t="s">
        <v>8221</v>
      </c>
      <c r="G2843" t="s">
        <v>8225</v>
      </c>
      <c r="H2843" t="s">
        <v>8247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484"/>
        <v>1</v>
      </c>
      <c r="P2843" s="6">
        <f t="shared" si="485"/>
        <v>10</v>
      </c>
      <c r="Q2843" t="str">
        <f t="shared" si="486"/>
        <v>theater</v>
      </c>
      <c r="R2843" t="str">
        <f t="shared" si="487"/>
        <v>plays</v>
      </c>
      <c r="S2843" s="28">
        <f t="shared" si="488"/>
        <v>42291.531215277777</v>
      </c>
      <c r="T2843" s="28">
        <f t="shared" si="489"/>
        <v>42351.572881944441</v>
      </c>
      <c r="U2843">
        <f t="shared" si="490"/>
        <v>2015</v>
      </c>
      <c r="V2843" s="15">
        <f t="shared" si="491"/>
        <v>42291</v>
      </c>
      <c r="W2843" s="15">
        <f t="shared" si="492"/>
        <v>42351</v>
      </c>
      <c r="X2843" s="15">
        <v>42291</v>
      </c>
      <c r="Y2843" s="15">
        <v>42351</v>
      </c>
      <c r="Z2843" t="str">
        <f t="shared" si="493"/>
        <v>October</v>
      </c>
      <c r="AA2843" t="str">
        <f t="shared" si="494"/>
        <v>December</v>
      </c>
    </row>
    <row r="2844" spans="1:27" ht="4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14" t="s">
        <v>8221</v>
      </c>
      <c r="G2844" t="s">
        <v>8225</v>
      </c>
      <c r="H2844" t="s">
        <v>8247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484"/>
        <v>0</v>
      </c>
      <c r="P2844" s="6" t="e">
        <f t="shared" si="485"/>
        <v>#DIV/0!</v>
      </c>
      <c r="Q2844" t="str">
        <f t="shared" si="486"/>
        <v>theater</v>
      </c>
      <c r="R2844" t="str">
        <f t="shared" si="487"/>
        <v>plays</v>
      </c>
      <c r="S2844" s="28">
        <f t="shared" si="488"/>
        <v>41784.744155092594</v>
      </c>
      <c r="T2844" s="28">
        <f t="shared" si="489"/>
        <v>41811.25</v>
      </c>
      <c r="U2844">
        <f t="shared" si="490"/>
        <v>2014</v>
      </c>
      <c r="V2844" s="15">
        <f t="shared" si="491"/>
        <v>41784</v>
      </c>
      <c r="W2844" s="15">
        <f t="shared" si="492"/>
        <v>41811</v>
      </c>
      <c r="X2844" s="15">
        <v>41784</v>
      </c>
      <c r="Y2844" s="15">
        <v>41811</v>
      </c>
      <c r="Z2844" t="str">
        <f t="shared" si="493"/>
        <v>May</v>
      </c>
      <c r="AA2844" t="str">
        <f t="shared" si="494"/>
        <v>June</v>
      </c>
    </row>
    <row r="2845" spans="1:27" ht="4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14" t="s">
        <v>8221</v>
      </c>
      <c r="G2845" t="s">
        <v>8224</v>
      </c>
      <c r="H2845" t="s">
        <v>8246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484"/>
        <v>0</v>
      </c>
      <c r="P2845" s="6" t="e">
        <f t="shared" si="485"/>
        <v>#DIV/0!</v>
      </c>
      <c r="Q2845" t="str">
        <f t="shared" si="486"/>
        <v>theater</v>
      </c>
      <c r="R2845" t="str">
        <f t="shared" si="487"/>
        <v>plays</v>
      </c>
      <c r="S2845" s="28">
        <f t="shared" si="488"/>
        <v>42492.529513888883</v>
      </c>
      <c r="T2845" s="28">
        <f t="shared" si="489"/>
        <v>42533.958333333336</v>
      </c>
      <c r="U2845">
        <f t="shared" si="490"/>
        <v>2016</v>
      </c>
      <c r="V2845" s="15">
        <f t="shared" si="491"/>
        <v>42492</v>
      </c>
      <c r="W2845" s="15">
        <f t="shared" si="492"/>
        <v>42533</v>
      </c>
      <c r="X2845" s="15">
        <v>42492</v>
      </c>
      <c r="Y2845" s="15">
        <v>42533</v>
      </c>
      <c r="Z2845" t="str">
        <f t="shared" si="493"/>
        <v>May</v>
      </c>
      <c r="AA2845" t="str">
        <f t="shared" si="494"/>
        <v>June</v>
      </c>
    </row>
    <row r="2846" spans="1:27" ht="4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14" t="s">
        <v>8221</v>
      </c>
      <c r="G2846" t="s">
        <v>8239</v>
      </c>
      <c r="H2846" t="s">
        <v>8249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484"/>
        <v>5.4545454545454541</v>
      </c>
      <c r="P2846" s="6">
        <f t="shared" si="485"/>
        <v>30</v>
      </c>
      <c r="Q2846" t="str">
        <f t="shared" si="486"/>
        <v>theater</v>
      </c>
      <c r="R2846" t="str">
        <f t="shared" si="487"/>
        <v>plays</v>
      </c>
      <c r="S2846" s="28">
        <f t="shared" si="488"/>
        <v>42709.337731481479</v>
      </c>
      <c r="T2846" s="28">
        <f t="shared" si="489"/>
        <v>42739.337731481479</v>
      </c>
      <c r="U2846">
        <f t="shared" si="490"/>
        <v>2016</v>
      </c>
      <c r="V2846" s="15">
        <f t="shared" si="491"/>
        <v>42709</v>
      </c>
      <c r="W2846" s="15">
        <f t="shared" si="492"/>
        <v>42739</v>
      </c>
      <c r="X2846" s="15">
        <v>42709</v>
      </c>
      <c r="Y2846" s="15">
        <v>42739</v>
      </c>
      <c r="Z2846" t="str">
        <f t="shared" si="493"/>
        <v>December</v>
      </c>
      <c r="AA2846" t="str">
        <f t="shared" si="494"/>
        <v>January</v>
      </c>
    </row>
    <row r="2847" spans="1:27" ht="4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14" t="s">
        <v>8221</v>
      </c>
      <c r="G2847" t="s">
        <v>8224</v>
      </c>
      <c r="H2847" t="s">
        <v>8246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484"/>
        <v>31.546666666666667</v>
      </c>
      <c r="P2847" s="6">
        <f t="shared" si="485"/>
        <v>60.666666666666664</v>
      </c>
      <c r="Q2847" t="str">
        <f t="shared" si="486"/>
        <v>theater</v>
      </c>
      <c r="R2847" t="str">
        <f t="shared" si="487"/>
        <v>plays</v>
      </c>
      <c r="S2847" s="28">
        <f t="shared" si="488"/>
        <v>42102.808252314811</v>
      </c>
      <c r="T2847" s="28">
        <f t="shared" si="489"/>
        <v>42162.808252314811</v>
      </c>
      <c r="U2847">
        <f t="shared" si="490"/>
        <v>2015</v>
      </c>
      <c r="V2847" s="15">
        <f t="shared" si="491"/>
        <v>42102</v>
      </c>
      <c r="W2847" s="15">
        <f t="shared" si="492"/>
        <v>42162</v>
      </c>
      <c r="X2847" s="15">
        <v>42102</v>
      </c>
      <c r="Y2847" s="15">
        <v>42162</v>
      </c>
      <c r="Z2847" t="str">
        <f t="shared" si="493"/>
        <v>April</v>
      </c>
      <c r="AA2847" t="str">
        <f t="shared" si="494"/>
        <v>June</v>
      </c>
    </row>
    <row r="2848" spans="1:27" ht="4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14" t="s">
        <v>8221</v>
      </c>
      <c r="G2848" t="s">
        <v>8224</v>
      </c>
      <c r="H2848" t="s">
        <v>8246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484"/>
        <v>0</v>
      </c>
      <c r="P2848" s="6" t="e">
        <f t="shared" si="485"/>
        <v>#DIV/0!</v>
      </c>
      <c r="Q2848" t="str">
        <f t="shared" si="486"/>
        <v>theater</v>
      </c>
      <c r="R2848" t="str">
        <f t="shared" si="487"/>
        <v>plays</v>
      </c>
      <c r="S2848" s="28">
        <f t="shared" si="488"/>
        <v>42108.483726851853</v>
      </c>
      <c r="T2848" s="28">
        <f t="shared" si="489"/>
        <v>42153.483726851853</v>
      </c>
      <c r="U2848">
        <f t="shared" si="490"/>
        <v>2015</v>
      </c>
      <c r="V2848" s="15">
        <f t="shared" si="491"/>
        <v>42108</v>
      </c>
      <c r="W2848" s="15">
        <f t="shared" si="492"/>
        <v>42153</v>
      </c>
      <c r="X2848" s="15">
        <v>42108</v>
      </c>
      <c r="Y2848" s="15">
        <v>42153</v>
      </c>
      <c r="Z2848" t="str">
        <f t="shared" si="493"/>
        <v>April</v>
      </c>
      <c r="AA2848" t="str">
        <f t="shared" si="494"/>
        <v>May</v>
      </c>
    </row>
    <row r="2849" spans="1:27" ht="4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14" t="s">
        <v>8221</v>
      </c>
      <c r="G2849" t="s">
        <v>8224</v>
      </c>
      <c r="H2849" t="s">
        <v>8246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484"/>
        <v>0</v>
      </c>
      <c r="P2849" s="6" t="e">
        <f t="shared" si="485"/>
        <v>#DIV/0!</v>
      </c>
      <c r="Q2849" t="str">
        <f t="shared" si="486"/>
        <v>theater</v>
      </c>
      <c r="R2849" t="str">
        <f t="shared" si="487"/>
        <v>plays</v>
      </c>
      <c r="S2849" s="28">
        <f t="shared" si="488"/>
        <v>42453.597974537035</v>
      </c>
      <c r="T2849" s="28">
        <f t="shared" si="489"/>
        <v>42513.597974537035</v>
      </c>
      <c r="U2849">
        <f t="shared" si="490"/>
        <v>2016</v>
      </c>
      <c r="V2849" s="15">
        <f t="shared" si="491"/>
        <v>42453</v>
      </c>
      <c r="W2849" s="15">
        <f t="shared" si="492"/>
        <v>42513</v>
      </c>
      <c r="X2849" s="15">
        <v>42453</v>
      </c>
      <c r="Y2849" s="15">
        <v>42513</v>
      </c>
      <c r="Z2849" t="str">
        <f t="shared" si="493"/>
        <v>March</v>
      </c>
      <c r="AA2849" t="str">
        <f t="shared" si="494"/>
        <v>May</v>
      </c>
    </row>
    <row r="2850" spans="1:27" ht="4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14" t="s">
        <v>8221</v>
      </c>
      <c r="G2850" t="s">
        <v>8224</v>
      </c>
      <c r="H2850" t="s">
        <v>8246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484"/>
        <v>0.2</v>
      </c>
      <c r="P2850" s="6">
        <f t="shared" si="485"/>
        <v>23.333333333333332</v>
      </c>
      <c r="Q2850" t="str">
        <f t="shared" si="486"/>
        <v>theater</v>
      </c>
      <c r="R2850" t="str">
        <f t="shared" si="487"/>
        <v>plays</v>
      </c>
      <c r="S2850" s="28">
        <f t="shared" si="488"/>
        <v>42123.440497685187</v>
      </c>
      <c r="T2850" s="28">
        <f t="shared" si="489"/>
        <v>42153.440497685187</v>
      </c>
      <c r="U2850">
        <f t="shared" si="490"/>
        <v>2015</v>
      </c>
      <c r="V2850" s="15">
        <f t="shared" si="491"/>
        <v>42123</v>
      </c>
      <c r="W2850" s="15">
        <f t="shared" si="492"/>
        <v>42153</v>
      </c>
      <c r="X2850" s="15">
        <v>42123</v>
      </c>
      <c r="Y2850" s="15">
        <v>42153</v>
      </c>
      <c r="Z2850" t="str">
        <f t="shared" si="493"/>
        <v>April</v>
      </c>
      <c r="AA2850" t="str">
        <f t="shared" si="494"/>
        <v>May</v>
      </c>
    </row>
    <row r="2851" spans="1:27" ht="4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14" t="s">
        <v>8221</v>
      </c>
      <c r="G2851" t="s">
        <v>8225</v>
      </c>
      <c r="H2851" t="s">
        <v>8247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484"/>
        <v>1</v>
      </c>
      <c r="P2851" s="6">
        <f t="shared" si="485"/>
        <v>5</v>
      </c>
      <c r="Q2851" t="str">
        <f t="shared" si="486"/>
        <v>theater</v>
      </c>
      <c r="R2851" t="str">
        <f t="shared" si="487"/>
        <v>plays</v>
      </c>
      <c r="S2851" s="28">
        <f t="shared" si="488"/>
        <v>42453.219907407409</v>
      </c>
      <c r="T2851" s="28">
        <f t="shared" si="489"/>
        <v>42483.219907407409</v>
      </c>
      <c r="U2851">
        <f t="shared" si="490"/>
        <v>2016</v>
      </c>
      <c r="V2851" s="15">
        <f t="shared" si="491"/>
        <v>42453</v>
      </c>
      <c r="W2851" s="15">
        <f t="shared" si="492"/>
        <v>42483</v>
      </c>
      <c r="X2851" s="15">
        <v>42453</v>
      </c>
      <c r="Y2851" s="15">
        <v>42483</v>
      </c>
      <c r="Z2851" t="str">
        <f t="shared" si="493"/>
        <v>March</v>
      </c>
      <c r="AA2851" t="str">
        <f t="shared" si="494"/>
        <v>April</v>
      </c>
    </row>
    <row r="2852" spans="1:27" ht="4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14" t="s">
        <v>8221</v>
      </c>
      <c r="G2852" t="s">
        <v>8224</v>
      </c>
      <c r="H2852" t="s">
        <v>8246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484"/>
        <v>3.8875000000000002</v>
      </c>
      <c r="P2852" s="6">
        <f t="shared" si="485"/>
        <v>23.923076923076923</v>
      </c>
      <c r="Q2852" t="str">
        <f t="shared" si="486"/>
        <v>theater</v>
      </c>
      <c r="R2852" t="str">
        <f t="shared" si="487"/>
        <v>plays</v>
      </c>
      <c r="S2852" s="28">
        <f t="shared" si="488"/>
        <v>41857.798738425925</v>
      </c>
      <c r="T2852" s="28">
        <f t="shared" si="489"/>
        <v>41887.798738425925</v>
      </c>
      <c r="U2852">
        <f t="shared" si="490"/>
        <v>2014</v>
      </c>
      <c r="V2852" s="15">
        <f t="shared" si="491"/>
        <v>41857</v>
      </c>
      <c r="W2852" s="15">
        <f t="shared" si="492"/>
        <v>41887</v>
      </c>
      <c r="X2852" s="15">
        <v>41857</v>
      </c>
      <c r="Y2852" s="15">
        <v>41887</v>
      </c>
      <c r="Z2852" t="str">
        <f t="shared" si="493"/>
        <v>August</v>
      </c>
      <c r="AA2852" t="str">
        <f t="shared" si="494"/>
        <v>September</v>
      </c>
    </row>
    <row r="2853" spans="1:27" ht="4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14" t="s">
        <v>8221</v>
      </c>
      <c r="G2853" t="s">
        <v>8241</v>
      </c>
      <c r="H2853" t="s">
        <v>8249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484"/>
        <v>0</v>
      </c>
      <c r="P2853" s="6" t="e">
        <f t="shared" si="485"/>
        <v>#DIV/0!</v>
      </c>
      <c r="Q2853" t="str">
        <f t="shared" si="486"/>
        <v>theater</v>
      </c>
      <c r="R2853" t="str">
        <f t="shared" si="487"/>
        <v>plays</v>
      </c>
      <c r="S2853" s="28">
        <f t="shared" si="488"/>
        <v>42389.794317129628</v>
      </c>
      <c r="T2853" s="28">
        <f t="shared" si="489"/>
        <v>42398.761805555558</v>
      </c>
      <c r="U2853">
        <f t="shared" si="490"/>
        <v>2016</v>
      </c>
      <c r="V2853" s="15">
        <f t="shared" si="491"/>
        <v>42389</v>
      </c>
      <c r="W2853" s="15">
        <f t="shared" si="492"/>
        <v>42398</v>
      </c>
      <c r="X2853" s="15">
        <v>42389</v>
      </c>
      <c r="Y2853" s="15">
        <v>42398</v>
      </c>
      <c r="Z2853" t="str">
        <f t="shared" si="493"/>
        <v>January</v>
      </c>
      <c r="AA2853" t="str">
        <f t="shared" si="494"/>
        <v>January</v>
      </c>
    </row>
    <row r="2854" spans="1:27" ht="4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14" t="s">
        <v>8221</v>
      </c>
      <c r="G2854" t="s">
        <v>8224</v>
      </c>
      <c r="H2854" t="s">
        <v>8246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484"/>
        <v>1.9</v>
      </c>
      <c r="P2854" s="6">
        <f t="shared" si="485"/>
        <v>15.833333333333334</v>
      </c>
      <c r="Q2854" t="str">
        <f t="shared" si="486"/>
        <v>theater</v>
      </c>
      <c r="R2854" t="str">
        <f t="shared" si="487"/>
        <v>plays</v>
      </c>
      <c r="S2854" s="28">
        <f t="shared" si="488"/>
        <v>41780.836840277778</v>
      </c>
      <c r="T2854" s="28">
        <f t="shared" si="489"/>
        <v>41810.836840277778</v>
      </c>
      <c r="U2854">
        <f t="shared" si="490"/>
        <v>2014</v>
      </c>
      <c r="V2854" s="15">
        <f t="shared" si="491"/>
        <v>41780</v>
      </c>
      <c r="W2854" s="15">
        <f t="shared" si="492"/>
        <v>41810</v>
      </c>
      <c r="X2854" s="15">
        <v>41780</v>
      </c>
      <c r="Y2854" s="15">
        <v>41810</v>
      </c>
      <c r="Z2854" t="str">
        <f t="shared" si="493"/>
        <v>May</v>
      </c>
      <c r="AA2854" t="str">
        <f t="shared" si="494"/>
        <v>June</v>
      </c>
    </row>
    <row r="2855" spans="1:27" ht="4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14" t="s">
        <v>8221</v>
      </c>
      <c r="G2855" t="s">
        <v>8229</v>
      </c>
      <c r="H2855" t="s">
        <v>8251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484"/>
        <v>0</v>
      </c>
      <c r="P2855" s="6" t="e">
        <f t="shared" si="485"/>
        <v>#DIV/0!</v>
      </c>
      <c r="Q2855" t="str">
        <f t="shared" si="486"/>
        <v>theater</v>
      </c>
      <c r="R2855" t="str">
        <f t="shared" si="487"/>
        <v>plays</v>
      </c>
      <c r="S2855" s="28">
        <f t="shared" si="488"/>
        <v>41835.98260416666</v>
      </c>
      <c r="T2855" s="28">
        <f t="shared" si="489"/>
        <v>41895.98260416666</v>
      </c>
      <c r="U2855">
        <f t="shared" si="490"/>
        <v>2014</v>
      </c>
      <c r="V2855" s="15">
        <f t="shared" si="491"/>
        <v>41835</v>
      </c>
      <c r="W2855" s="15">
        <f t="shared" si="492"/>
        <v>41895</v>
      </c>
      <c r="X2855" s="15">
        <v>41835</v>
      </c>
      <c r="Y2855" s="15">
        <v>41895</v>
      </c>
      <c r="Z2855" t="str">
        <f t="shared" si="493"/>
        <v>July</v>
      </c>
      <c r="AA2855" t="str">
        <f t="shared" si="494"/>
        <v>September</v>
      </c>
    </row>
    <row r="2856" spans="1:27" ht="4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14" t="s">
        <v>8221</v>
      </c>
      <c r="G2856" t="s">
        <v>8225</v>
      </c>
      <c r="H2856" t="s">
        <v>8247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484"/>
        <v>41.699999999999996</v>
      </c>
      <c r="P2856" s="6">
        <f t="shared" si="485"/>
        <v>29.785714285714285</v>
      </c>
      <c r="Q2856" t="str">
        <f t="shared" si="486"/>
        <v>theater</v>
      </c>
      <c r="R2856" t="str">
        <f t="shared" si="487"/>
        <v>plays</v>
      </c>
      <c r="S2856" s="28">
        <f t="shared" si="488"/>
        <v>42111.508321759255</v>
      </c>
      <c r="T2856" s="28">
        <f t="shared" si="489"/>
        <v>42131.508321759255</v>
      </c>
      <c r="U2856">
        <f t="shared" si="490"/>
        <v>2015</v>
      </c>
      <c r="V2856" s="15">
        <f t="shared" si="491"/>
        <v>42111</v>
      </c>
      <c r="W2856" s="15">
        <f t="shared" si="492"/>
        <v>42131</v>
      </c>
      <c r="X2856" s="15">
        <v>42111</v>
      </c>
      <c r="Y2856" s="15">
        <v>42131</v>
      </c>
      <c r="Z2856" t="str">
        <f t="shared" si="493"/>
        <v>April</v>
      </c>
      <c r="AA2856" t="str">
        <f t="shared" si="494"/>
        <v>May</v>
      </c>
    </row>
    <row r="2857" spans="1:27" ht="4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14" t="s">
        <v>8221</v>
      </c>
      <c r="G2857" t="s">
        <v>8224</v>
      </c>
      <c r="H2857" t="s">
        <v>8246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484"/>
        <v>50</v>
      </c>
      <c r="P2857" s="6">
        <f t="shared" si="485"/>
        <v>60</v>
      </c>
      <c r="Q2857" t="str">
        <f t="shared" si="486"/>
        <v>theater</v>
      </c>
      <c r="R2857" t="str">
        <f t="shared" si="487"/>
        <v>plays</v>
      </c>
      <c r="S2857" s="28">
        <f t="shared" si="488"/>
        <v>42369.799432870372</v>
      </c>
      <c r="T2857" s="28">
        <f t="shared" si="489"/>
        <v>42398.773611111108</v>
      </c>
      <c r="U2857">
        <f t="shared" si="490"/>
        <v>2015</v>
      </c>
      <c r="V2857" s="15">
        <f t="shared" si="491"/>
        <v>42369</v>
      </c>
      <c r="W2857" s="15">
        <f t="shared" si="492"/>
        <v>42398</v>
      </c>
      <c r="X2857" s="15">
        <v>42369</v>
      </c>
      <c r="Y2857" s="15">
        <v>42398</v>
      </c>
      <c r="Z2857" t="str">
        <f t="shared" si="493"/>
        <v>December</v>
      </c>
      <c r="AA2857" t="str">
        <f t="shared" si="494"/>
        <v>January</v>
      </c>
    </row>
    <row r="2858" spans="1:27" ht="4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14" t="s">
        <v>8221</v>
      </c>
      <c r="G2858" t="s">
        <v>8224</v>
      </c>
      <c r="H2858" t="s">
        <v>8246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484"/>
        <v>4.8666666666666663</v>
      </c>
      <c r="P2858" s="6">
        <f t="shared" si="485"/>
        <v>24.333333333333332</v>
      </c>
      <c r="Q2858" t="str">
        <f t="shared" si="486"/>
        <v>theater</v>
      </c>
      <c r="R2858" t="str">
        <f t="shared" si="487"/>
        <v>plays</v>
      </c>
      <c r="S2858" s="28">
        <f t="shared" si="488"/>
        <v>42164.829247685186</v>
      </c>
      <c r="T2858" s="28">
        <f t="shared" si="489"/>
        <v>42224.69027777778</v>
      </c>
      <c r="U2858">
        <f t="shared" si="490"/>
        <v>2015</v>
      </c>
      <c r="V2858" s="15">
        <f t="shared" si="491"/>
        <v>42164</v>
      </c>
      <c r="W2858" s="15">
        <f t="shared" si="492"/>
        <v>42224</v>
      </c>
      <c r="X2858" s="15">
        <v>42164</v>
      </c>
      <c r="Y2858" s="15">
        <v>42224</v>
      </c>
      <c r="Z2858" t="str">
        <f t="shared" si="493"/>
        <v>June</v>
      </c>
      <c r="AA2858" t="str">
        <f t="shared" si="494"/>
        <v>August</v>
      </c>
    </row>
    <row r="2859" spans="1:27" ht="60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14" t="s">
        <v>8221</v>
      </c>
      <c r="G2859" t="s">
        <v>8238</v>
      </c>
      <c r="H2859" t="s">
        <v>8256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484"/>
        <v>19.736842105263158</v>
      </c>
      <c r="P2859" s="6">
        <f t="shared" si="485"/>
        <v>500</v>
      </c>
      <c r="Q2859" t="str">
        <f t="shared" si="486"/>
        <v>theater</v>
      </c>
      <c r="R2859" t="str">
        <f t="shared" si="487"/>
        <v>plays</v>
      </c>
      <c r="S2859" s="28">
        <f t="shared" si="488"/>
        <v>42726.711747685178</v>
      </c>
      <c r="T2859" s="28">
        <f t="shared" si="489"/>
        <v>42786.541666666664</v>
      </c>
      <c r="U2859">
        <f t="shared" si="490"/>
        <v>2016</v>
      </c>
      <c r="V2859" s="15">
        <f t="shared" si="491"/>
        <v>42726</v>
      </c>
      <c r="W2859" s="15">
        <f t="shared" si="492"/>
        <v>42786</v>
      </c>
      <c r="X2859" s="15">
        <v>42726</v>
      </c>
      <c r="Y2859" s="15">
        <v>42786</v>
      </c>
      <c r="Z2859" t="str">
        <f t="shared" si="493"/>
        <v>December</v>
      </c>
      <c r="AA2859" t="str">
        <f t="shared" si="494"/>
        <v>February</v>
      </c>
    </row>
    <row r="2860" spans="1:27" ht="4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14" t="s">
        <v>8221</v>
      </c>
      <c r="G2860" t="s">
        <v>8233</v>
      </c>
      <c r="H2860" t="s">
        <v>8249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484"/>
        <v>0</v>
      </c>
      <c r="P2860" s="6" t="e">
        <f t="shared" si="485"/>
        <v>#DIV/0!</v>
      </c>
      <c r="Q2860" t="str">
        <f t="shared" si="486"/>
        <v>theater</v>
      </c>
      <c r="R2860" t="str">
        <f t="shared" si="487"/>
        <v>plays</v>
      </c>
      <c r="S2860" s="28">
        <f t="shared" si="488"/>
        <v>41954.336747685178</v>
      </c>
      <c r="T2860" s="28">
        <f t="shared" si="489"/>
        <v>41978.269444444442</v>
      </c>
      <c r="U2860">
        <f t="shared" si="490"/>
        <v>2014</v>
      </c>
      <c r="V2860" s="15">
        <f t="shared" si="491"/>
        <v>41954</v>
      </c>
      <c r="W2860" s="15">
        <f t="shared" si="492"/>
        <v>41978</v>
      </c>
      <c r="X2860" s="15">
        <v>41954</v>
      </c>
      <c r="Y2860" s="15">
        <v>41978</v>
      </c>
      <c r="Z2860" t="str">
        <f t="shared" si="493"/>
        <v>November</v>
      </c>
      <c r="AA2860" t="str">
        <f t="shared" si="494"/>
        <v>December</v>
      </c>
    </row>
    <row r="2861" spans="1:27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14" t="s">
        <v>8221</v>
      </c>
      <c r="G2861" t="s">
        <v>8226</v>
      </c>
      <c r="H2861" t="s">
        <v>8248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484"/>
        <v>1.7500000000000002</v>
      </c>
      <c r="P2861" s="6">
        <f t="shared" si="485"/>
        <v>35</v>
      </c>
      <c r="Q2861" t="str">
        <f t="shared" si="486"/>
        <v>theater</v>
      </c>
      <c r="R2861" t="str">
        <f t="shared" si="487"/>
        <v>plays</v>
      </c>
      <c r="S2861" s="28">
        <f t="shared" si="488"/>
        <v>42233.153981481482</v>
      </c>
      <c r="T2861" s="28">
        <f t="shared" si="489"/>
        <v>42293.153981481482</v>
      </c>
      <c r="U2861">
        <f t="shared" si="490"/>
        <v>2015</v>
      </c>
      <c r="V2861" s="15">
        <f t="shared" si="491"/>
        <v>42233</v>
      </c>
      <c r="W2861" s="15">
        <f t="shared" si="492"/>
        <v>42293</v>
      </c>
      <c r="X2861" s="15">
        <v>42233</v>
      </c>
      <c r="Y2861" s="15">
        <v>42293</v>
      </c>
      <c r="Z2861" t="str">
        <f t="shared" si="493"/>
        <v>August</v>
      </c>
      <c r="AA2861" t="str">
        <f t="shared" si="494"/>
        <v>October</v>
      </c>
    </row>
    <row r="2862" spans="1:27" ht="4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14" t="s">
        <v>8221</v>
      </c>
      <c r="G2862" t="s">
        <v>8224</v>
      </c>
      <c r="H2862" t="s">
        <v>8246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484"/>
        <v>6.65</v>
      </c>
      <c r="P2862" s="6">
        <f t="shared" si="485"/>
        <v>29.555555555555557</v>
      </c>
      <c r="Q2862" t="str">
        <f t="shared" si="486"/>
        <v>theater</v>
      </c>
      <c r="R2862" t="str">
        <f t="shared" si="487"/>
        <v>plays</v>
      </c>
      <c r="S2862" s="28">
        <f t="shared" si="488"/>
        <v>42480.592314814814</v>
      </c>
      <c r="T2862" s="28">
        <f t="shared" si="489"/>
        <v>42540.592314814814</v>
      </c>
      <c r="U2862">
        <f t="shared" si="490"/>
        <v>2016</v>
      </c>
      <c r="V2862" s="15">
        <f t="shared" si="491"/>
        <v>42480</v>
      </c>
      <c r="W2862" s="15">
        <f t="shared" si="492"/>
        <v>42540</v>
      </c>
      <c r="X2862" s="15">
        <v>42480</v>
      </c>
      <c r="Y2862" s="15">
        <v>42540</v>
      </c>
      <c r="Z2862" t="str">
        <f t="shared" si="493"/>
        <v>April</v>
      </c>
      <c r="AA2862" t="str">
        <f t="shared" si="494"/>
        <v>June</v>
      </c>
    </row>
    <row r="2863" spans="1:27" ht="4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14" t="s">
        <v>8221</v>
      </c>
      <c r="G2863" t="s">
        <v>8226</v>
      </c>
      <c r="H2863" t="s">
        <v>8248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484"/>
        <v>32</v>
      </c>
      <c r="P2863" s="6">
        <f t="shared" si="485"/>
        <v>26.666666666666668</v>
      </c>
      <c r="Q2863" t="str">
        <f t="shared" si="486"/>
        <v>theater</v>
      </c>
      <c r="R2863" t="str">
        <f t="shared" si="487"/>
        <v>plays</v>
      </c>
      <c r="S2863" s="28">
        <f t="shared" si="488"/>
        <v>42257.3825</v>
      </c>
      <c r="T2863" s="28">
        <f t="shared" si="489"/>
        <v>42271.3825</v>
      </c>
      <c r="U2863">
        <f t="shared" si="490"/>
        <v>2015</v>
      </c>
      <c r="V2863" s="15">
        <f t="shared" si="491"/>
        <v>42257</v>
      </c>
      <c r="W2863" s="15">
        <f t="shared" si="492"/>
        <v>42271</v>
      </c>
      <c r="X2863" s="15">
        <v>42257</v>
      </c>
      <c r="Y2863" s="15">
        <v>42271</v>
      </c>
      <c r="Z2863" t="str">
        <f t="shared" si="493"/>
        <v>September</v>
      </c>
      <c r="AA2863" t="str">
        <f t="shared" si="494"/>
        <v>September</v>
      </c>
    </row>
    <row r="2864" spans="1:27" ht="4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14" t="s">
        <v>8221</v>
      </c>
      <c r="G2864" t="s">
        <v>8224</v>
      </c>
      <c r="H2864" t="s">
        <v>8246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484"/>
        <v>0.43307086614173229</v>
      </c>
      <c r="P2864" s="6">
        <f t="shared" si="485"/>
        <v>18.333333333333332</v>
      </c>
      <c r="Q2864" t="str">
        <f t="shared" si="486"/>
        <v>theater</v>
      </c>
      <c r="R2864" t="str">
        <f t="shared" si="487"/>
        <v>plays</v>
      </c>
      <c r="S2864" s="28">
        <f t="shared" si="488"/>
        <v>41784.581354166665</v>
      </c>
      <c r="T2864" s="28">
        <f t="shared" si="489"/>
        <v>41814.581354166665</v>
      </c>
      <c r="U2864">
        <f t="shared" si="490"/>
        <v>2014</v>
      </c>
      <c r="V2864" s="15">
        <f t="shared" si="491"/>
        <v>41784</v>
      </c>
      <c r="W2864" s="15">
        <f t="shared" si="492"/>
        <v>41814</v>
      </c>
      <c r="X2864" s="15">
        <v>41784</v>
      </c>
      <c r="Y2864" s="15">
        <v>41814</v>
      </c>
      <c r="Z2864" t="str">
        <f t="shared" si="493"/>
        <v>May</v>
      </c>
      <c r="AA2864" t="str">
        <f t="shared" si="494"/>
        <v>June</v>
      </c>
    </row>
    <row r="2865" spans="1:27" ht="4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14" t="s">
        <v>8221</v>
      </c>
      <c r="G2865" t="s">
        <v>8224</v>
      </c>
      <c r="H2865" t="s">
        <v>8246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484"/>
        <v>0.04</v>
      </c>
      <c r="P2865" s="6">
        <f t="shared" si="485"/>
        <v>20</v>
      </c>
      <c r="Q2865" t="str">
        <f t="shared" si="486"/>
        <v>theater</v>
      </c>
      <c r="R2865" t="str">
        <f t="shared" si="487"/>
        <v>plays</v>
      </c>
      <c r="S2865" s="28">
        <f t="shared" si="488"/>
        <v>41831.46670138889</v>
      </c>
      <c r="T2865" s="28">
        <f t="shared" si="489"/>
        <v>41891.46670138889</v>
      </c>
      <c r="U2865">
        <f t="shared" si="490"/>
        <v>2014</v>
      </c>
      <c r="V2865" s="15">
        <f t="shared" si="491"/>
        <v>41831</v>
      </c>
      <c r="W2865" s="15">
        <f t="shared" si="492"/>
        <v>41891</v>
      </c>
      <c r="X2865" s="15">
        <v>41831</v>
      </c>
      <c r="Y2865" s="15">
        <v>41891</v>
      </c>
      <c r="Z2865" t="str">
        <f t="shared" si="493"/>
        <v>July</v>
      </c>
      <c r="AA2865" t="str">
        <f t="shared" si="494"/>
        <v>September</v>
      </c>
    </row>
    <row r="2866" spans="1:27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14" t="s">
        <v>8221</v>
      </c>
      <c r="G2866" t="s">
        <v>8225</v>
      </c>
      <c r="H2866" t="s">
        <v>8247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484"/>
        <v>1.6</v>
      </c>
      <c r="P2866" s="6">
        <f t="shared" si="485"/>
        <v>13.333333333333334</v>
      </c>
      <c r="Q2866" t="str">
        <f t="shared" si="486"/>
        <v>theater</v>
      </c>
      <c r="R2866" t="str">
        <f t="shared" si="487"/>
        <v>plays</v>
      </c>
      <c r="S2866" s="28">
        <f t="shared" si="488"/>
        <v>42172.405173611107</v>
      </c>
      <c r="T2866" s="28">
        <f t="shared" si="489"/>
        <v>42202.345833333333</v>
      </c>
      <c r="U2866">
        <f t="shared" si="490"/>
        <v>2015</v>
      </c>
      <c r="V2866" s="15">
        <f t="shared" si="491"/>
        <v>42172</v>
      </c>
      <c r="W2866" s="15">
        <f t="shared" si="492"/>
        <v>42202</v>
      </c>
      <c r="X2866" s="15">
        <v>42172</v>
      </c>
      <c r="Y2866" s="15">
        <v>42202</v>
      </c>
      <c r="Z2866" t="str">
        <f t="shared" si="493"/>
        <v>June</v>
      </c>
      <c r="AA2866" t="str">
        <f t="shared" si="494"/>
        <v>July</v>
      </c>
    </row>
    <row r="2867" spans="1:27" ht="4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14" t="s">
        <v>8221</v>
      </c>
      <c r="G2867" t="s">
        <v>8224</v>
      </c>
      <c r="H2867" t="s">
        <v>8246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484"/>
        <v>0</v>
      </c>
      <c r="P2867" s="6" t="e">
        <f t="shared" si="485"/>
        <v>#DIV/0!</v>
      </c>
      <c r="Q2867" t="str">
        <f t="shared" si="486"/>
        <v>theater</v>
      </c>
      <c r="R2867" t="str">
        <f t="shared" si="487"/>
        <v>plays</v>
      </c>
      <c r="S2867" s="28">
        <f t="shared" si="488"/>
        <v>41949.905775462961</v>
      </c>
      <c r="T2867" s="28">
        <f t="shared" si="489"/>
        <v>42009.905775462961</v>
      </c>
      <c r="U2867">
        <f t="shared" si="490"/>
        <v>2014</v>
      </c>
      <c r="V2867" s="15">
        <f t="shared" si="491"/>
        <v>41949</v>
      </c>
      <c r="W2867" s="15">
        <f t="shared" si="492"/>
        <v>42009</v>
      </c>
      <c r="X2867" s="15">
        <v>41949</v>
      </c>
      <c r="Y2867" s="15">
        <v>42009</v>
      </c>
      <c r="Z2867" t="str">
        <f t="shared" si="493"/>
        <v>November</v>
      </c>
      <c r="AA2867" t="str">
        <f t="shared" si="494"/>
        <v>January</v>
      </c>
    </row>
    <row r="2868" spans="1:27" ht="4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14" t="s">
        <v>8221</v>
      </c>
      <c r="G2868" t="s">
        <v>8224</v>
      </c>
      <c r="H2868" t="s">
        <v>8246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484"/>
        <v>0.89999999999999991</v>
      </c>
      <c r="P2868" s="6">
        <f t="shared" si="485"/>
        <v>22.5</v>
      </c>
      <c r="Q2868" t="str">
        <f t="shared" si="486"/>
        <v>theater</v>
      </c>
      <c r="R2868" t="str">
        <f t="shared" si="487"/>
        <v>plays</v>
      </c>
      <c r="S2868" s="28">
        <f t="shared" si="488"/>
        <v>42627.746770833335</v>
      </c>
      <c r="T2868" s="28">
        <f t="shared" si="489"/>
        <v>42657.708333333336</v>
      </c>
      <c r="U2868">
        <f t="shared" si="490"/>
        <v>2016</v>
      </c>
      <c r="V2868" s="15">
        <f t="shared" si="491"/>
        <v>42627</v>
      </c>
      <c r="W2868" s="15">
        <f t="shared" si="492"/>
        <v>42657</v>
      </c>
      <c r="X2868" s="15">
        <v>42627</v>
      </c>
      <c r="Y2868" s="15">
        <v>42657</v>
      </c>
      <c r="Z2868" t="str">
        <f t="shared" si="493"/>
        <v>September</v>
      </c>
      <c r="AA2868" t="str">
        <f t="shared" si="494"/>
        <v>October</v>
      </c>
    </row>
    <row r="2869" spans="1:27" ht="4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14" t="s">
        <v>8221</v>
      </c>
      <c r="G2869" t="s">
        <v>8224</v>
      </c>
      <c r="H2869" t="s">
        <v>8246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484"/>
        <v>20.16</v>
      </c>
      <c r="P2869" s="6">
        <f t="shared" si="485"/>
        <v>50.4</v>
      </c>
      <c r="Q2869" t="str">
        <f t="shared" si="486"/>
        <v>theater</v>
      </c>
      <c r="R2869" t="str">
        <f t="shared" si="487"/>
        <v>plays</v>
      </c>
      <c r="S2869" s="28">
        <f t="shared" si="488"/>
        <v>42530.986944444441</v>
      </c>
      <c r="T2869" s="28">
        <f t="shared" si="489"/>
        <v>42554.958333333336</v>
      </c>
      <c r="U2869">
        <f t="shared" si="490"/>
        <v>2016</v>
      </c>
      <c r="V2869" s="15">
        <f t="shared" si="491"/>
        <v>42530</v>
      </c>
      <c r="W2869" s="15">
        <f t="shared" si="492"/>
        <v>42554</v>
      </c>
      <c r="X2869" s="15">
        <v>42530</v>
      </c>
      <c r="Y2869" s="15">
        <v>42554</v>
      </c>
      <c r="Z2869" t="str">
        <f t="shared" si="493"/>
        <v>June</v>
      </c>
      <c r="AA2869" t="str">
        <f t="shared" si="494"/>
        <v>July</v>
      </c>
    </row>
    <row r="2870" spans="1:27" ht="4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14" t="s">
        <v>8221</v>
      </c>
      <c r="G2870" t="s">
        <v>8224</v>
      </c>
      <c r="H2870" t="s">
        <v>8246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484"/>
        <v>42.011733333333332</v>
      </c>
      <c r="P2870" s="6">
        <f t="shared" si="485"/>
        <v>105.02933333333334</v>
      </c>
      <c r="Q2870" t="str">
        <f t="shared" si="486"/>
        <v>theater</v>
      </c>
      <c r="R2870" t="str">
        <f t="shared" si="487"/>
        <v>plays</v>
      </c>
      <c r="S2870" s="28">
        <f t="shared" si="488"/>
        <v>42618.618680555555</v>
      </c>
      <c r="T2870" s="28">
        <f t="shared" si="489"/>
        <v>42648.618680555555</v>
      </c>
      <c r="U2870">
        <f t="shared" si="490"/>
        <v>2016</v>
      </c>
      <c r="V2870" s="15">
        <f t="shared" si="491"/>
        <v>42618</v>
      </c>
      <c r="W2870" s="15">
        <f t="shared" si="492"/>
        <v>42648</v>
      </c>
      <c r="X2870" s="15">
        <v>42618</v>
      </c>
      <c r="Y2870" s="15">
        <v>42648</v>
      </c>
      <c r="Z2870" t="str">
        <f t="shared" si="493"/>
        <v>September</v>
      </c>
      <c r="AA2870" t="str">
        <f t="shared" si="494"/>
        <v>October</v>
      </c>
    </row>
    <row r="2871" spans="1:27" ht="45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14" t="s">
        <v>8221</v>
      </c>
      <c r="G2871" t="s">
        <v>8224</v>
      </c>
      <c r="H2871" t="s">
        <v>8246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484"/>
        <v>0.88500000000000001</v>
      </c>
      <c r="P2871" s="6">
        <f t="shared" si="485"/>
        <v>35.4</v>
      </c>
      <c r="Q2871" t="str">
        <f t="shared" si="486"/>
        <v>theater</v>
      </c>
      <c r="R2871" t="str">
        <f t="shared" si="487"/>
        <v>plays</v>
      </c>
      <c r="S2871" s="28">
        <f t="shared" si="488"/>
        <v>42540.385196759256</v>
      </c>
      <c r="T2871" s="28">
        <f t="shared" si="489"/>
        <v>42570.385196759256</v>
      </c>
      <c r="U2871">
        <f t="shared" si="490"/>
        <v>2016</v>
      </c>
      <c r="V2871" s="15">
        <f t="shared" si="491"/>
        <v>42540</v>
      </c>
      <c r="W2871" s="15">
        <f t="shared" si="492"/>
        <v>42570</v>
      </c>
      <c r="X2871" s="15">
        <v>42540</v>
      </c>
      <c r="Y2871" s="15">
        <v>42570</v>
      </c>
      <c r="Z2871" t="str">
        <f t="shared" si="493"/>
        <v>June</v>
      </c>
      <c r="AA2871" t="str">
        <f t="shared" si="494"/>
        <v>July</v>
      </c>
    </row>
    <row r="2872" spans="1:27" ht="4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14" t="s">
        <v>8221</v>
      </c>
      <c r="G2872" t="s">
        <v>8224</v>
      </c>
      <c r="H2872" t="s">
        <v>8246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484"/>
        <v>15</v>
      </c>
      <c r="P2872" s="6">
        <f t="shared" si="485"/>
        <v>83.333333333333329</v>
      </c>
      <c r="Q2872" t="str">
        <f t="shared" si="486"/>
        <v>theater</v>
      </c>
      <c r="R2872" t="str">
        <f t="shared" si="487"/>
        <v>plays</v>
      </c>
      <c r="S2872" s="28">
        <f t="shared" si="488"/>
        <v>41745.981076388889</v>
      </c>
      <c r="T2872" s="28">
        <f t="shared" si="489"/>
        <v>41775.981076388889</v>
      </c>
      <c r="U2872">
        <f t="shared" si="490"/>
        <v>2014</v>
      </c>
      <c r="V2872" s="15">
        <f t="shared" si="491"/>
        <v>41745</v>
      </c>
      <c r="W2872" s="15">
        <f t="shared" si="492"/>
        <v>41775</v>
      </c>
      <c r="X2872" s="15">
        <v>41745</v>
      </c>
      <c r="Y2872" s="15">
        <v>41775</v>
      </c>
      <c r="Z2872" t="str">
        <f t="shared" si="493"/>
        <v>April</v>
      </c>
      <c r="AA2872" t="str">
        <f t="shared" si="494"/>
        <v>May</v>
      </c>
    </row>
    <row r="2873" spans="1:27" ht="4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14" t="s">
        <v>8221</v>
      </c>
      <c r="G2873" t="s">
        <v>8224</v>
      </c>
      <c r="H2873" t="s">
        <v>8246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484"/>
        <v>4.67</v>
      </c>
      <c r="P2873" s="6">
        <f t="shared" si="485"/>
        <v>35.92307692307692</v>
      </c>
      <c r="Q2873" t="str">
        <f t="shared" si="486"/>
        <v>theater</v>
      </c>
      <c r="R2873" t="str">
        <f t="shared" si="487"/>
        <v>plays</v>
      </c>
      <c r="S2873" s="28">
        <f t="shared" si="488"/>
        <v>41974.530243055553</v>
      </c>
      <c r="T2873" s="28">
        <f t="shared" si="489"/>
        <v>41994.530243055553</v>
      </c>
      <c r="U2873">
        <f t="shared" si="490"/>
        <v>2014</v>
      </c>
      <c r="V2873" s="15">
        <f t="shared" si="491"/>
        <v>41974</v>
      </c>
      <c r="W2873" s="15">
        <f t="shared" si="492"/>
        <v>41994</v>
      </c>
      <c r="X2873" s="15">
        <v>41974</v>
      </c>
      <c r="Y2873" s="15">
        <v>41994</v>
      </c>
      <c r="Z2873" t="str">
        <f t="shared" si="493"/>
        <v>December</v>
      </c>
      <c r="AA2873" t="str">
        <f t="shared" si="494"/>
        <v>December</v>
      </c>
    </row>
    <row r="2874" spans="1:27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14" t="s">
        <v>8221</v>
      </c>
      <c r="G2874" t="s">
        <v>8224</v>
      </c>
      <c r="H2874" t="s">
        <v>8246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484"/>
        <v>0</v>
      </c>
      <c r="P2874" s="6" t="e">
        <f t="shared" si="485"/>
        <v>#DIV/0!</v>
      </c>
      <c r="Q2874" t="str">
        <f t="shared" si="486"/>
        <v>theater</v>
      </c>
      <c r="R2874" t="str">
        <f t="shared" si="487"/>
        <v>plays</v>
      </c>
      <c r="S2874" s="28">
        <f t="shared" si="488"/>
        <v>42114.907847222225</v>
      </c>
      <c r="T2874" s="28">
        <f t="shared" si="489"/>
        <v>42174.907847222225</v>
      </c>
      <c r="U2874">
        <f t="shared" si="490"/>
        <v>2015</v>
      </c>
      <c r="V2874" s="15">
        <f t="shared" si="491"/>
        <v>42114</v>
      </c>
      <c r="W2874" s="15">
        <f t="shared" si="492"/>
        <v>42174</v>
      </c>
      <c r="X2874" s="15">
        <v>42114</v>
      </c>
      <c r="Y2874" s="15">
        <v>42174</v>
      </c>
      <c r="Z2874" t="str">
        <f t="shared" si="493"/>
        <v>April</v>
      </c>
      <c r="AA2874" t="str">
        <f t="shared" si="494"/>
        <v>June</v>
      </c>
    </row>
    <row r="2875" spans="1:27" ht="4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14" t="s">
        <v>8221</v>
      </c>
      <c r="G2875" t="s">
        <v>8224</v>
      </c>
      <c r="H2875" t="s">
        <v>8246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484"/>
        <v>38.119999999999997</v>
      </c>
      <c r="P2875" s="6">
        <f t="shared" si="485"/>
        <v>119.125</v>
      </c>
      <c r="Q2875" t="str">
        <f t="shared" si="486"/>
        <v>theater</v>
      </c>
      <c r="R2875" t="str">
        <f t="shared" si="487"/>
        <v>plays</v>
      </c>
      <c r="S2875" s="28">
        <f t="shared" si="488"/>
        <v>42002.609155092585</v>
      </c>
      <c r="T2875" s="28">
        <f t="shared" si="489"/>
        <v>42032.609155092585</v>
      </c>
      <c r="U2875">
        <f t="shared" si="490"/>
        <v>2014</v>
      </c>
      <c r="V2875" s="15">
        <f t="shared" si="491"/>
        <v>42002</v>
      </c>
      <c r="W2875" s="15">
        <f t="shared" si="492"/>
        <v>42032</v>
      </c>
      <c r="X2875" s="15">
        <v>42002</v>
      </c>
      <c r="Y2875" s="15">
        <v>42032</v>
      </c>
      <c r="Z2875" t="str">
        <f t="shared" si="493"/>
        <v>December</v>
      </c>
      <c r="AA2875" t="str">
        <f t="shared" si="494"/>
        <v>January</v>
      </c>
    </row>
    <row r="2876" spans="1:27" ht="4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14" t="s">
        <v>8221</v>
      </c>
      <c r="G2876" t="s">
        <v>8224</v>
      </c>
      <c r="H2876" t="s">
        <v>8246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484"/>
        <v>5.42</v>
      </c>
      <c r="P2876" s="6">
        <f t="shared" si="485"/>
        <v>90.333333333333329</v>
      </c>
      <c r="Q2876" t="str">
        <f t="shared" si="486"/>
        <v>theater</v>
      </c>
      <c r="R2876" t="str">
        <f t="shared" si="487"/>
        <v>plays</v>
      </c>
      <c r="S2876" s="28">
        <f t="shared" si="488"/>
        <v>42722.636412037034</v>
      </c>
      <c r="T2876" s="28">
        <f t="shared" si="489"/>
        <v>42752.636412037034</v>
      </c>
      <c r="U2876">
        <f t="shared" si="490"/>
        <v>2016</v>
      </c>
      <c r="V2876" s="15">
        <f t="shared" si="491"/>
        <v>42722</v>
      </c>
      <c r="W2876" s="15">
        <f t="shared" si="492"/>
        <v>42752</v>
      </c>
      <c r="X2876" s="15">
        <v>42722</v>
      </c>
      <c r="Y2876" s="15">
        <v>42752</v>
      </c>
      <c r="Z2876" t="str">
        <f t="shared" si="493"/>
        <v>December</v>
      </c>
      <c r="AA2876" t="str">
        <f t="shared" si="494"/>
        <v>January</v>
      </c>
    </row>
    <row r="2877" spans="1:27" ht="4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14" t="s">
        <v>8221</v>
      </c>
      <c r="G2877" t="s">
        <v>8224</v>
      </c>
      <c r="H2877" t="s">
        <v>8246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484"/>
        <v>3.4999999999999996E-2</v>
      </c>
      <c r="P2877" s="6">
        <f t="shared" si="485"/>
        <v>2.3333333333333335</v>
      </c>
      <c r="Q2877" t="str">
        <f t="shared" si="486"/>
        <v>theater</v>
      </c>
      <c r="R2877" t="str">
        <f t="shared" si="487"/>
        <v>plays</v>
      </c>
      <c r="S2877" s="28">
        <f t="shared" si="488"/>
        <v>42464.920057870368</v>
      </c>
      <c r="T2877" s="28">
        <f t="shared" si="489"/>
        <v>42494.920057870368</v>
      </c>
      <c r="U2877">
        <f t="shared" si="490"/>
        <v>2016</v>
      </c>
      <c r="V2877" s="15">
        <f t="shared" si="491"/>
        <v>42464</v>
      </c>
      <c r="W2877" s="15">
        <f t="shared" si="492"/>
        <v>42494</v>
      </c>
      <c r="X2877" s="15">
        <v>42464</v>
      </c>
      <c r="Y2877" s="15">
        <v>42494</v>
      </c>
      <c r="Z2877" t="str">
        <f t="shared" si="493"/>
        <v>April</v>
      </c>
      <c r="AA2877" t="str">
        <f t="shared" si="494"/>
        <v>May</v>
      </c>
    </row>
    <row r="2878" spans="1:27" ht="4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14" t="s">
        <v>8221</v>
      </c>
      <c r="G2878" t="s">
        <v>8224</v>
      </c>
      <c r="H2878" t="s">
        <v>8246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484"/>
        <v>0</v>
      </c>
      <c r="P2878" s="6" t="e">
        <f t="shared" si="485"/>
        <v>#DIV/0!</v>
      </c>
      <c r="Q2878" t="str">
        <f t="shared" si="486"/>
        <v>theater</v>
      </c>
      <c r="R2878" t="str">
        <f t="shared" si="487"/>
        <v>plays</v>
      </c>
      <c r="S2878" s="28">
        <f t="shared" si="488"/>
        <v>42171.535636574066</v>
      </c>
      <c r="T2878" s="28">
        <f t="shared" si="489"/>
        <v>42201.535636574066</v>
      </c>
      <c r="U2878">
        <f t="shared" si="490"/>
        <v>2015</v>
      </c>
      <c r="V2878" s="15">
        <f t="shared" si="491"/>
        <v>42171</v>
      </c>
      <c r="W2878" s="15">
        <f t="shared" si="492"/>
        <v>42201</v>
      </c>
      <c r="X2878" s="15">
        <v>42171</v>
      </c>
      <c r="Y2878" s="15">
        <v>42201</v>
      </c>
      <c r="Z2878" t="str">
        <f t="shared" si="493"/>
        <v>June</v>
      </c>
      <c r="AA2878" t="str">
        <f t="shared" si="494"/>
        <v>July</v>
      </c>
    </row>
    <row r="2879" spans="1:27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14" t="s">
        <v>8221</v>
      </c>
      <c r="G2879" t="s">
        <v>8224</v>
      </c>
      <c r="H2879" t="s">
        <v>8246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484"/>
        <v>10.833333333333334</v>
      </c>
      <c r="P2879" s="6">
        <f t="shared" si="485"/>
        <v>108.33333333333333</v>
      </c>
      <c r="Q2879" t="str">
        <f t="shared" si="486"/>
        <v>theater</v>
      </c>
      <c r="R2879" t="str">
        <f t="shared" si="487"/>
        <v>plays</v>
      </c>
      <c r="S2879" s="28">
        <f t="shared" si="488"/>
        <v>42672.746805555558</v>
      </c>
      <c r="T2879" s="28">
        <f t="shared" si="489"/>
        <v>42704.499999999993</v>
      </c>
      <c r="U2879">
        <f t="shared" si="490"/>
        <v>2016</v>
      </c>
      <c r="V2879" s="15">
        <f t="shared" si="491"/>
        <v>42672</v>
      </c>
      <c r="W2879" s="15">
        <f t="shared" si="492"/>
        <v>42704</v>
      </c>
      <c r="X2879" s="15">
        <v>42672</v>
      </c>
      <c r="Y2879" s="15">
        <v>42704</v>
      </c>
      <c r="Z2879" t="str">
        <f t="shared" si="493"/>
        <v>October</v>
      </c>
      <c r="AA2879" t="str">
        <f t="shared" si="494"/>
        <v>November</v>
      </c>
    </row>
    <row r="2880" spans="1:27" ht="4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14" t="s">
        <v>8221</v>
      </c>
      <c r="G2880" t="s">
        <v>8225</v>
      </c>
      <c r="H2880" t="s">
        <v>8247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484"/>
        <v>2.1</v>
      </c>
      <c r="P2880" s="6">
        <f t="shared" si="485"/>
        <v>15.75</v>
      </c>
      <c r="Q2880" t="str">
        <f t="shared" si="486"/>
        <v>theater</v>
      </c>
      <c r="R2880" t="str">
        <f t="shared" si="487"/>
        <v>plays</v>
      </c>
      <c r="S2880" s="28">
        <f t="shared" si="488"/>
        <v>42128.407349537032</v>
      </c>
      <c r="T2880" s="28">
        <f t="shared" si="489"/>
        <v>42188.407349537032</v>
      </c>
      <c r="U2880">
        <f t="shared" si="490"/>
        <v>2015</v>
      </c>
      <c r="V2880" s="15">
        <f t="shared" si="491"/>
        <v>42128</v>
      </c>
      <c r="W2880" s="15">
        <f t="shared" si="492"/>
        <v>42188</v>
      </c>
      <c r="X2880" s="15">
        <v>42128</v>
      </c>
      <c r="Y2880" s="15">
        <v>42188</v>
      </c>
      <c r="Z2880" t="str">
        <f t="shared" si="493"/>
        <v>May</v>
      </c>
      <c r="AA2880" t="str">
        <f t="shared" si="494"/>
        <v>July</v>
      </c>
    </row>
    <row r="2881" spans="1:27" ht="4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14" t="s">
        <v>8221</v>
      </c>
      <c r="G2881" t="s">
        <v>8224</v>
      </c>
      <c r="H2881" t="s">
        <v>8246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484"/>
        <v>0.2589285714285714</v>
      </c>
      <c r="P2881" s="6">
        <f t="shared" si="485"/>
        <v>29</v>
      </c>
      <c r="Q2881" t="str">
        <f t="shared" si="486"/>
        <v>theater</v>
      </c>
      <c r="R2881" t="str">
        <f t="shared" si="487"/>
        <v>plays</v>
      </c>
      <c r="S2881" s="28">
        <f t="shared" si="488"/>
        <v>42359.516909722217</v>
      </c>
      <c r="T2881" s="28">
        <f t="shared" si="489"/>
        <v>42389.516909722217</v>
      </c>
      <c r="U2881">
        <f t="shared" si="490"/>
        <v>2015</v>
      </c>
      <c r="V2881" s="15">
        <f t="shared" si="491"/>
        <v>42359</v>
      </c>
      <c r="W2881" s="15">
        <f t="shared" si="492"/>
        <v>42389</v>
      </c>
      <c r="X2881" s="15">
        <v>42359</v>
      </c>
      <c r="Y2881" s="15">
        <v>42389</v>
      </c>
      <c r="Z2881" t="str">
        <f t="shared" si="493"/>
        <v>December</v>
      </c>
      <c r="AA2881" t="str">
        <f t="shared" si="494"/>
        <v>January</v>
      </c>
    </row>
    <row r="2882" spans="1:27" ht="4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14" t="s">
        <v>8221</v>
      </c>
      <c r="G2882" t="s">
        <v>8224</v>
      </c>
      <c r="H2882" t="s">
        <v>8246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ref="O2882:O2945" si="495">SUM(E2882/D2882)*100</f>
        <v>23.333333333333332</v>
      </c>
      <c r="P2882" s="6">
        <f t="shared" ref="P2882:P2945" si="496">SUM(E2882/L2882)</f>
        <v>96.551724137931032</v>
      </c>
      <c r="Q2882" t="str">
        <f t="shared" si="486"/>
        <v>theater</v>
      </c>
      <c r="R2882" t="str">
        <f t="shared" si="487"/>
        <v>plays</v>
      </c>
      <c r="S2882" s="28">
        <f t="shared" si="488"/>
        <v>42192.69736111111</v>
      </c>
      <c r="T2882" s="28">
        <f t="shared" si="489"/>
        <v>42236.503472222219</v>
      </c>
      <c r="U2882">
        <f t="shared" si="490"/>
        <v>2015</v>
      </c>
      <c r="V2882" s="15">
        <f t="shared" si="491"/>
        <v>42192</v>
      </c>
      <c r="W2882" s="15">
        <f t="shared" si="492"/>
        <v>42236</v>
      </c>
      <c r="X2882" s="15">
        <v>42192</v>
      </c>
      <c r="Y2882" s="15">
        <v>42236</v>
      </c>
      <c r="Z2882" t="str">
        <f t="shared" si="493"/>
        <v>July</v>
      </c>
      <c r="AA2882" t="str">
        <f t="shared" si="494"/>
        <v>August</v>
      </c>
    </row>
    <row r="2883" spans="1:27" ht="4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14" t="s">
        <v>8221</v>
      </c>
      <c r="G2883" t="s">
        <v>8224</v>
      </c>
      <c r="H2883" t="s">
        <v>8246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495"/>
        <v>0</v>
      </c>
      <c r="P2883" s="6" t="e">
        <f t="shared" si="496"/>
        <v>#DIV/0!</v>
      </c>
      <c r="Q2883" t="str">
        <f t="shared" ref="Q2883:Q2946" si="497">LEFT(N2883,FIND("/", N2883) - 1)</f>
        <v>theater</v>
      </c>
      <c r="R2883" t="str">
        <f t="shared" ref="R2883:R2946" si="498">RIGHT(N2883,LEN(N2883) - FIND("/",N2883))</f>
        <v>plays</v>
      </c>
      <c r="S2883" s="28">
        <f t="shared" ref="S2883:S2946" si="499">(J2883/86400)+25569+(-5/24)</f>
        <v>41916.389305555553</v>
      </c>
      <c r="T2883" s="28">
        <f t="shared" ref="T2883:T2946" si="500">(I2883/86400)+25569+(-5/24)</f>
        <v>41976.430972222217</v>
      </c>
      <c r="U2883">
        <f t="shared" ref="U2883:U2946" si="501">YEAR(S2883)</f>
        <v>2014</v>
      </c>
      <c r="V2883" s="15">
        <f t="shared" ref="V2883:V2946" si="502">INT(S2883)</f>
        <v>41916</v>
      </c>
      <c r="W2883" s="15">
        <f t="shared" ref="W2883:W2946" si="503">INT(T2883)</f>
        <v>41976</v>
      </c>
      <c r="X2883" s="15">
        <v>41916</v>
      </c>
      <c r="Y2883" s="15">
        <v>41976</v>
      </c>
      <c r="Z2883" t="str">
        <f t="shared" ref="Z2883:Z2946" si="504">TEXT(V2883, "mmmm")</f>
        <v>October</v>
      </c>
      <c r="AA2883" t="str">
        <f t="shared" ref="AA2883:AA2946" si="505">TEXT(W2883, "mmmm")</f>
        <v>December</v>
      </c>
    </row>
    <row r="2884" spans="1:27" ht="4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14" t="s">
        <v>8221</v>
      </c>
      <c r="G2884" t="s">
        <v>8224</v>
      </c>
      <c r="H2884" t="s">
        <v>8246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495"/>
        <v>33.6</v>
      </c>
      <c r="P2884" s="6">
        <f t="shared" si="496"/>
        <v>63</v>
      </c>
      <c r="Q2884" t="str">
        <f t="shared" si="497"/>
        <v>theater</v>
      </c>
      <c r="R2884" t="str">
        <f t="shared" si="498"/>
        <v>plays</v>
      </c>
      <c r="S2884" s="28">
        <f t="shared" si="499"/>
        <v>42461.387939814813</v>
      </c>
      <c r="T2884" s="28">
        <f t="shared" si="500"/>
        <v>42491.387939814813</v>
      </c>
      <c r="U2884">
        <f t="shared" si="501"/>
        <v>2016</v>
      </c>
      <c r="V2884" s="15">
        <f t="shared" si="502"/>
        <v>42461</v>
      </c>
      <c r="W2884" s="15">
        <f t="shared" si="503"/>
        <v>42491</v>
      </c>
      <c r="X2884" s="15">
        <v>42461</v>
      </c>
      <c r="Y2884" s="15">
        <v>42491</v>
      </c>
      <c r="Z2884" t="str">
        <f t="shared" si="504"/>
        <v>April</v>
      </c>
      <c r="AA2884" t="str">
        <f t="shared" si="505"/>
        <v>May</v>
      </c>
    </row>
    <row r="2885" spans="1:27" ht="4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14" t="s">
        <v>8221</v>
      </c>
      <c r="G2885" t="s">
        <v>8224</v>
      </c>
      <c r="H2885" t="s">
        <v>8246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495"/>
        <v>19.079999999999998</v>
      </c>
      <c r="P2885" s="6">
        <f t="shared" si="496"/>
        <v>381.6</v>
      </c>
      <c r="Q2885" t="str">
        <f t="shared" si="497"/>
        <v>theater</v>
      </c>
      <c r="R2885" t="str">
        <f t="shared" si="498"/>
        <v>plays</v>
      </c>
      <c r="S2885" s="28">
        <f t="shared" si="499"/>
        <v>42370.694872685184</v>
      </c>
      <c r="T2885" s="28">
        <f t="shared" si="500"/>
        <v>42405.999305555553</v>
      </c>
      <c r="U2885">
        <f t="shared" si="501"/>
        <v>2016</v>
      </c>
      <c r="V2885" s="15">
        <f t="shared" si="502"/>
        <v>42370</v>
      </c>
      <c r="W2885" s="15">
        <f t="shared" si="503"/>
        <v>42405</v>
      </c>
      <c r="X2885" s="15">
        <v>42370</v>
      </c>
      <c r="Y2885" s="15">
        <v>42405</v>
      </c>
      <c r="Z2885" t="str">
        <f t="shared" si="504"/>
        <v>January</v>
      </c>
      <c r="AA2885" t="str">
        <f t="shared" si="505"/>
        <v>February</v>
      </c>
    </row>
    <row r="2886" spans="1:27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14" t="s">
        <v>8221</v>
      </c>
      <c r="G2886" t="s">
        <v>8224</v>
      </c>
      <c r="H2886" t="s">
        <v>8246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495"/>
        <v>0.41111111111111115</v>
      </c>
      <c r="P2886" s="6">
        <f t="shared" si="496"/>
        <v>46.25</v>
      </c>
      <c r="Q2886" t="str">
        <f t="shared" si="497"/>
        <v>theater</v>
      </c>
      <c r="R2886" t="str">
        <f t="shared" si="498"/>
        <v>plays</v>
      </c>
      <c r="S2886" s="28">
        <f t="shared" si="499"/>
        <v>41948.518923611111</v>
      </c>
      <c r="T2886" s="28">
        <f t="shared" si="500"/>
        <v>41978.518923611111</v>
      </c>
      <c r="U2886">
        <f t="shared" si="501"/>
        <v>2014</v>
      </c>
      <c r="V2886" s="15">
        <f t="shared" si="502"/>
        <v>41948</v>
      </c>
      <c r="W2886" s="15">
        <f t="shared" si="503"/>
        <v>41978</v>
      </c>
      <c r="X2886" s="15">
        <v>41948</v>
      </c>
      <c r="Y2886" s="15">
        <v>41978</v>
      </c>
      <c r="Z2886" t="str">
        <f t="shared" si="504"/>
        <v>November</v>
      </c>
      <c r="AA2886" t="str">
        <f t="shared" si="505"/>
        <v>December</v>
      </c>
    </row>
    <row r="2887" spans="1:27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14" t="s">
        <v>8221</v>
      </c>
      <c r="G2887" t="s">
        <v>8224</v>
      </c>
      <c r="H2887" t="s">
        <v>8246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495"/>
        <v>32.5</v>
      </c>
      <c r="P2887" s="6">
        <f t="shared" si="496"/>
        <v>26</v>
      </c>
      <c r="Q2887" t="str">
        <f t="shared" si="497"/>
        <v>theater</v>
      </c>
      <c r="R2887" t="str">
        <f t="shared" si="498"/>
        <v>plays</v>
      </c>
      <c r="S2887" s="28">
        <f t="shared" si="499"/>
        <v>42046.868067129624</v>
      </c>
      <c r="T2887" s="28">
        <f t="shared" si="500"/>
        <v>42076.82640046296</v>
      </c>
      <c r="U2887">
        <f t="shared" si="501"/>
        <v>2015</v>
      </c>
      <c r="V2887" s="15">
        <f t="shared" si="502"/>
        <v>42046</v>
      </c>
      <c r="W2887" s="15">
        <f t="shared" si="503"/>
        <v>42076</v>
      </c>
      <c r="X2887" s="15">
        <v>42046</v>
      </c>
      <c r="Y2887" s="15">
        <v>42076</v>
      </c>
      <c r="Z2887" t="str">
        <f t="shared" si="504"/>
        <v>February</v>
      </c>
      <c r="AA2887" t="str">
        <f t="shared" si="505"/>
        <v>March</v>
      </c>
    </row>
    <row r="2888" spans="1:27" ht="4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14" t="s">
        <v>8221</v>
      </c>
      <c r="G2888" t="s">
        <v>8224</v>
      </c>
      <c r="H2888" t="s">
        <v>8246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495"/>
        <v>5</v>
      </c>
      <c r="P2888" s="6">
        <f t="shared" si="496"/>
        <v>10</v>
      </c>
      <c r="Q2888" t="str">
        <f t="shared" si="497"/>
        <v>theater</v>
      </c>
      <c r="R2888" t="str">
        <f t="shared" si="498"/>
        <v>plays</v>
      </c>
      <c r="S2888" s="28">
        <f t="shared" si="499"/>
        <v>42261.424583333333</v>
      </c>
      <c r="T2888" s="28">
        <f t="shared" si="500"/>
        <v>42265.957638888889</v>
      </c>
      <c r="U2888">
        <f t="shared" si="501"/>
        <v>2015</v>
      </c>
      <c r="V2888" s="15">
        <f t="shared" si="502"/>
        <v>42261</v>
      </c>
      <c r="W2888" s="15">
        <f t="shared" si="503"/>
        <v>42265</v>
      </c>
      <c r="X2888" s="15">
        <v>42261</v>
      </c>
      <c r="Y2888" s="15">
        <v>42265</v>
      </c>
      <c r="Z2888" t="str">
        <f t="shared" si="504"/>
        <v>September</v>
      </c>
      <c r="AA2888" t="str">
        <f t="shared" si="505"/>
        <v>September</v>
      </c>
    </row>
    <row r="2889" spans="1:27" ht="4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14" t="s">
        <v>8221</v>
      </c>
      <c r="G2889" t="s">
        <v>8224</v>
      </c>
      <c r="H2889" t="s">
        <v>8246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495"/>
        <v>0.16666666666666669</v>
      </c>
      <c r="P2889" s="6">
        <f t="shared" si="496"/>
        <v>5</v>
      </c>
      <c r="Q2889" t="str">
        <f t="shared" si="497"/>
        <v>theater</v>
      </c>
      <c r="R2889" t="str">
        <f t="shared" si="498"/>
        <v>plays</v>
      </c>
      <c r="S2889" s="28">
        <f t="shared" si="499"/>
        <v>41985.219027777777</v>
      </c>
      <c r="T2889" s="28">
        <f t="shared" si="500"/>
        <v>42015.219027777777</v>
      </c>
      <c r="U2889">
        <f t="shared" si="501"/>
        <v>2014</v>
      </c>
      <c r="V2889" s="15">
        <f t="shared" si="502"/>
        <v>41985</v>
      </c>
      <c r="W2889" s="15">
        <f t="shared" si="503"/>
        <v>42015</v>
      </c>
      <c r="X2889" s="15">
        <v>41985</v>
      </c>
      <c r="Y2889" s="15">
        <v>42015</v>
      </c>
      <c r="Z2889" t="str">
        <f t="shared" si="504"/>
        <v>December</v>
      </c>
      <c r="AA2889" t="str">
        <f t="shared" si="505"/>
        <v>January</v>
      </c>
    </row>
    <row r="2890" spans="1:27" ht="4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14" t="s">
        <v>8221</v>
      </c>
      <c r="G2890" t="s">
        <v>8224</v>
      </c>
      <c r="H2890" t="s">
        <v>8246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495"/>
        <v>0</v>
      </c>
      <c r="P2890" s="6" t="e">
        <f t="shared" si="496"/>
        <v>#DIV/0!</v>
      </c>
      <c r="Q2890" t="str">
        <f t="shared" si="497"/>
        <v>theater</v>
      </c>
      <c r="R2890" t="str">
        <f t="shared" si="498"/>
        <v>plays</v>
      </c>
      <c r="S2890" s="28">
        <f t="shared" si="499"/>
        <v>41922.326851851853</v>
      </c>
      <c r="T2890" s="28">
        <f t="shared" si="500"/>
        <v>41929.999305555553</v>
      </c>
      <c r="U2890">
        <f t="shared" si="501"/>
        <v>2014</v>
      </c>
      <c r="V2890" s="15">
        <f t="shared" si="502"/>
        <v>41922</v>
      </c>
      <c r="W2890" s="15">
        <f t="shared" si="503"/>
        <v>41929</v>
      </c>
      <c r="X2890" s="15">
        <v>41922</v>
      </c>
      <c r="Y2890" s="15">
        <v>41929</v>
      </c>
      <c r="Z2890" t="str">
        <f t="shared" si="504"/>
        <v>October</v>
      </c>
      <c r="AA2890" t="str">
        <f t="shared" si="505"/>
        <v>October</v>
      </c>
    </row>
    <row r="2891" spans="1:27" ht="4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14" t="s">
        <v>8221</v>
      </c>
      <c r="G2891" t="s">
        <v>8224</v>
      </c>
      <c r="H2891" t="s">
        <v>8246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495"/>
        <v>38.066666666666663</v>
      </c>
      <c r="P2891" s="6">
        <f t="shared" si="496"/>
        <v>81.571428571428569</v>
      </c>
      <c r="Q2891" t="str">
        <f t="shared" si="497"/>
        <v>theater</v>
      </c>
      <c r="R2891" t="str">
        <f t="shared" si="498"/>
        <v>plays</v>
      </c>
      <c r="S2891" s="28">
        <f t="shared" si="499"/>
        <v>41850.654918981476</v>
      </c>
      <c r="T2891" s="28">
        <f t="shared" si="500"/>
        <v>41880.654918981476</v>
      </c>
      <c r="U2891">
        <f t="shared" si="501"/>
        <v>2014</v>
      </c>
      <c r="V2891" s="15">
        <f t="shared" si="502"/>
        <v>41850</v>
      </c>
      <c r="W2891" s="15">
        <f t="shared" si="503"/>
        <v>41880</v>
      </c>
      <c r="X2891" s="15">
        <v>41850</v>
      </c>
      <c r="Y2891" s="15">
        <v>41880</v>
      </c>
      <c r="Z2891" t="str">
        <f t="shared" si="504"/>
        <v>July</v>
      </c>
      <c r="AA2891" t="str">
        <f t="shared" si="505"/>
        <v>August</v>
      </c>
    </row>
    <row r="2892" spans="1:27" ht="4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14" t="s">
        <v>8221</v>
      </c>
      <c r="G2892" t="s">
        <v>8224</v>
      </c>
      <c r="H2892" t="s">
        <v>8246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495"/>
        <v>1.05</v>
      </c>
      <c r="P2892" s="6">
        <f t="shared" si="496"/>
        <v>7</v>
      </c>
      <c r="Q2892" t="str">
        <f t="shared" si="497"/>
        <v>theater</v>
      </c>
      <c r="R2892" t="str">
        <f t="shared" si="498"/>
        <v>plays</v>
      </c>
      <c r="S2892" s="28">
        <f t="shared" si="499"/>
        <v>41831.534629629627</v>
      </c>
      <c r="T2892" s="28">
        <f t="shared" si="500"/>
        <v>41859.916666666664</v>
      </c>
      <c r="U2892">
        <f t="shared" si="501"/>
        <v>2014</v>
      </c>
      <c r="V2892" s="15">
        <f t="shared" si="502"/>
        <v>41831</v>
      </c>
      <c r="W2892" s="15">
        <f t="shared" si="503"/>
        <v>41859</v>
      </c>
      <c r="X2892" s="15">
        <v>41831</v>
      </c>
      <c r="Y2892" s="15">
        <v>41859</v>
      </c>
      <c r="Z2892" t="str">
        <f t="shared" si="504"/>
        <v>July</v>
      </c>
      <c r="AA2892" t="str">
        <f t="shared" si="505"/>
        <v>August</v>
      </c>
    </row>
    <row r="2893" spans="1:27" ht="4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14" t="s">
        <v>8221</v>
      </c>
      <c r="G2893" t="s">
        <v>8224</v>
      </c>
      <c r="H2893" t="s">
        <v>8246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495"/>
        <v>2.73</v>
      </c>
      <c r="P2893" s="6">
        <f t="shared" si="496"/>
        <v>27.3</v>
      </c>
      <c r="Q2893" t="str">
        <f t="shared" si="497"/>
        <v>theater</v>
      </c>
      <c r="R2893" t="str">
        <f t="shared" si="498"/>
        <v>plays</v>
      </c>
      <c r="S2893" s="28">
        <f t="shared" si="499"/>
        <v>42415.675092592595</v>
      </c>
      <c r="T2893" s="28">
        <f t="shared" si="500"/>
        <v>42475.633425925924</v>
      </c>
      <c r="U2893">
        <f t="shared" si="501"/>
        <v>2016</v>
      </c>
      <c r="V2893" s="15">
        <f t="shared" si="502"/>
        <v>42415</v>
      </c>
      <c r="W2893" s="15">
        <f t="shared" si="503"/>
        <v>42475</v>
      </c>
      <c r="X2893" s="15">
        <v>42415</v>
      </c>
      <c r="Y2893" s="15">
        <v>42475</v>
      </c>
      <c r="Z2893" t="str">
        <f t="shared" si="504"/>
        <v>February</v>
      </c>
      <c r="AA2893" t="str">
        <f t="shared" si="505"/>
        <v>April</v>
      </c>
    </row>
    <row r="2894" spans="1:27" ht="4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14" t="s">
        <v>8221</v>
      </c>
      <c r="G2894" t="s">
        <v>8224</v>
      </c>
      <c r="H2894" t="s">
        <v>8246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495"/>
        <v>9.0909090909090917</v>
      </c>
      <c r="P2894" s="6">
        <f t="shared" si="496"/>
        <v>29.411764705882351</v>
      </c>
      <c r="Q2894" t="str">
        <f t="shared" si="497"/>
        <v>theater</v>
      </c>
      <c r="R2894" t="str">
        <f t="shared" si="498"/>
        <v>plays</v>
      </c>
      <c r="S2894" s="28">
        <f t="shared" si="499"/>
        <v>41869.505833333329</v>
      </c>
      <c r="T2894" s="28">
        <f t="shared" si="500"/>
        <v>41876.666666666664</v>
      </c>
      <c r="U2894">
        <f t="shared" si="501"/>
        <v>2014</v>
      </c>
      <c r="V2894" s="15">
        <f t="shared" si="502"/>
        <v>41869</v>
      </c>
      <c r="W2894" s="15">
        <f t="shared" si="503"/>
        <v>41876</v>
      </c>
      <c r="X2894" s="15">
        <v>41869</v>
      </c>
      <c r="Y2894" s="15">
        <v>41876</v>
      </c>
      <c r="Z2894" t="str">
        <f t="shared" si="504"/>
        <v>August</v>
      </c>
      <c r="AA2894" t="str">
        <f t="shared" si="505"/>
        <v>August</v>
      </c>
    </row>
    <row r="2895" spans="1:27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14" t="s">
        <v>8221</v>
      </c>
      <c r="G2895" t="s">
        <v>8224</v>
      </c>
      <c r="H2895" t="s">
        <v>8246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495"/>
        <v>0.5</v>
      </c>
      <c r="P2895" s="6">
        <f t="shared" si="496"/>
        <v>12.5</v>
      </c>
      <c r="Q2895" t="str">
        <f t="shared" si="497"/>
        <v>theater</v>
      </c>
      <c r="R2895" t="str">
        <f t="shared" si="498"/>
        <v>plays</v>
      </c>
      <c r="S2895" s="28">
        <f t="shared" si="499"/>
        <v>41953.564756944441</v>
      </c>
      <c r="T2895" s="28">
        <f t="shared" si="500"/>
        <v>42012.874999999993</v>
      </c>
      <c r="U2895">
        <f t="shared" si="501"/>
        <v>2014</v>
      </c>
      <c r="V2895" s="15">
        <f t="shared" si="502"/>
        <v>41953</v>
      </c>
      <c r="W2895" s="15">
        <f t="shared" si="503"/>
        <v>42012</v>
      </c>
      <c r="X2895" s="15">
        <v>41953</v>
      </c>
      <c r="Y2895" s="15">
        <v>42012</v>
      </c>
      <c r="Z2895" t="str">
        <f t="shared" si="504"/>
        <v>November</v>
      </c>
      <c r="AA2895" t="str">
        <f t="shared" si="505"/>
        <v>January</v>
      </c>
    </row>
    <row r="2896" spans="1:27" ht="3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14" t="s">
        <v>8221</v>
      </c>
      <c r="G2896" t="s">
        <v>8224</v>
      </c>
      <c r="H2896" t="s">
        <v>8246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495"/>
        <v>0</v>
      </c>
      <c r="P2896" s="6" t="e">
        <f t="shared" si="496"/>
        <v>#DIV/0!</v>
      </c>
      <c r="Q2896" t="str">
        <f t="shared" si="497"/>
        <v>theater</v>
      </c>
      <c r="R2896" t="str">
        <f t="shared" si="498"/>
        <v>plays</v>
      </c>
      <c r="S2896" s="28">
        <f t="shared" si="499"/>
        <v>42037.777951388889</v>
      </c>
      <c r="T2896" s="28">
        <f t="shared" si="500"/>
        <v>42097.736284722218</v>
      </c>
      <c r="U2896">
        <f t="shared" si="501"/>
        <v>2015</v>
      </c>
      <c r="V2896" s="15">
        <f t="shared" si="502"/>
        <v>42037</v>
      </c>
      <c r="W2896" s="15">
        <f t="shared" si="503"/>
        <v>42097</v>
      </c>
      <c r="X2896" s="15">
        <v>42037</v>
      </c>
      <c r="Y2896" s="15">
        <v>42097</v>
      </c>
      <c r="Z2896" t="str">
        <f t="shared" si="504"/>
        <v>February</v>
      </c>
      <c r="AA2896" t="str">
        <f t="shared" si="505"/>
        <v>April</v>
      </c>
    </row>
    <row r="2897" spans="1:27" ht="4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14" t="s">
        <v>8221</v>
      </c>
      <c r="G2897" t="s">
        <v>8224</v>
      </c>
      <c r="H2897" t="s">
        <v>8246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495"/>
        <v>4.5999999999999996</v>
      </c>
      <c r="P2897" s="6">
        <f t="shared" si="496"/>
        <v>5.75</v>
      </c>
      <c r="Q2897" t="str">
        <f t="shared" si="497"/>
        <v>theater</v>
      </c>
      <c r="R2897" t="str">
        <f t="shared" si="498"/>
        <v>plays</v>
      </c>
      <c r="S2897" s="28">
        <f t="shared" si="499"/>
        <v>41811.347129629627</v>
      </c>
      <c r="T2897" s="28">
        <f t="shared" si="500"/>
        <v>41812.666666666664</v>
      </c>
      <c r="U2897">
        <f t="shared" si="501"/>
        <v>2014</v>
      </c>
      <c r="V2897" s="15">
        <f t="shared" si="502"/>
        <v>41811</v>
      </c>
      <c r="W2897" s="15">
        <f t="shared" si="503"/>
        <v>41812</v>
      </c>
      <c r="X2897" s="15">
        <v>41811</v>
      </c>
      <c r="Y2897" s="15">
        <v>41812</v>
      </c>
      <c r="Z2897" t="str">
        <f t="shared" si="504"/>
        <v>June</v>
      </c>
      <c r="AA2897" t="str">
        <f t="shared" si="505"/>
        <v>June</v>
      </c>
    </row>
    <row r="2898" spans="1:27" ht="4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14" t="s">
        <v>8221</v>
      </c>
      <c r="G2898" t="s">
        <v>8224</v>
      </c>
      <c r="H2898" t="s">
        <v>8246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495"/>
        <v>20.833333333333336</v>
      </c>
      <c r="P2898" s="6">
        <f t="shared" si="496"/>
        <v>52.083333333333336</v>
      </c>
      <c r="Q2898" t="str">
        <f t="shared" si="497"/>
        <v>theater</v>
      </c>
      <c r="R2898" t="str">
        <f t="shared" si="498"/>
        <v>plays</v>
      </c>
      <c r="S2898" s="28">
        <f t="shared" si="499"/>
        <v>42701.700474537036</v>
      </c>
      <c r="T2898" s="28">
        <f t="shared" si="500"/>
        <v>42716.041666666664</v>
      </c>
      <c r="U2898">
        <f t="shared" si="501"/>
        <v>2016</v>
      </c>
      <c r="V2898" s="15">
        <f t="shared" si="502"/>
        <v>42701</v>
      </c>
      <c r="W2898" s="15">
        <f t="shared" si="503"/>
        <v>42716</v>
      </c>
      <c r="X2898" s="15">
        <v>42701</v>
      </c>
      <c r="Y2898" s="15">
        <v>42716</v>
      </c>
      <c r="Z2898" t="str">
        <f t="shared" si="504"/>
        <v>November</v>
      </c>
      <c r="AA2898" t="str">
        <f t="shared" si="505"/>
        <v>December</v>
      </c>
    </row>
    <row r="2899" spans="1:27" ht="4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14" t="s">
        <v>8221</v>
      </c>
      <c r="G2899" t="s">
        <v>8224</v>
      </c>
      <c r="H2899" t="s">
        <v>8246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495"/>
        <v>4.583333333333333</v>
      </c>
      <c r="P2899" s="6">
        <f t="shared" si="496"/>
        <v>183.33333333333334</v>
      </c>
      <c r="Q2899" t="str">
        <f t="shared" si="497"/>
        <v>theater</v>
      </c>
      <c r="R2899" t="str">
        <f t="shared" si="498"/>
        <v>plays</v>
      </c>
      <c r="S2899" s="28">
        <f t="shared" si="499"/>
        <v>42258.438171296293</v>
      </c>
      <c r="T2899" s="28">
        <f t="shared" si="500"/>
        <v>42288.436863425923</v>
      </c>
      <c r="U2899">
        <f t="shared" si="501"/>
        <v>2015</v>
      </c>
      <c r="V2899" s="15">
        <f t="shared" si="502"/>
        <v>42258</v>
      </c>
      <c r="W2899" s="15">
        <f t="shared" si="503"/>
        <v>42288</v>
      </c>
      <c r="X2899" s="15">
        <v>42258</v>
      </c>
      <c r="Y2899" s="15">
        <v>42288</v>
      </c>
      <c r="Z2899" t="str">
        <f t="shared" si="504"/>
        <v>September</v>
      </c>
      <c r="AA2899" t="str">
        <f t="shared" si="505"/>
        <v>October</v>
      </c>
    </row>
    <row r="2900" spans="1:27" ht="4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14" t="s">
        <v>8221</v>
      </c>
      <c r="G2900" t="s">
        <v>8224</v>
      </c>
      <c r="H2900" t="s">
        <v>8246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495"/>
        <v>4.2133333333333338</v>
      </c>
      <c r="P2900" s="6">
        <f t="shared" si="496"/>
        <v>26.333333333333332</v>
      </c>
      <c r="Q2900" t="str">
        <f t="shared" si="497"/>
        <v>theater</v>
      </c>
      <c r="R2900" t="str">
        <f t="shared" si="498"/>
        <v>plays</v>
      </c>
      <c r="S2900" s="28">
        <f t="shared" si="499"/>
        <v>42278.456631944442</v>
      </c>
      <c r="T2900" s="28">
        <f t="shared" si="500"/>
        <v>42308.456631944442</v>
      </c>
      <c r="U2900">
        <f t="shared" si="501"/>
        <v>2015</v>
      </c>
      <c r="V2900" s="15">
        <f t="shared" si="502"/>
        <v>42278</v>
      </c>
      <c r="W2900" s="15">
        <f t="shared" si="503"/>
        <v>42308</v>
      </c>
      <c r="X2900" s="15">
        <v>42278</v>
      </c>
      <c r="Y2900" s="15">
        <v>42308</v>
      </c>
      <c r="Z2900" t="str">
        <f t="shared" si="504"/>
        <v>October</v>
      </c>
      <c r="AA2900" t="str">
        <f t="shared" si="505"/>
        <v>October</v>
      </c>
    </row>
    <row r="2901" spans="1:27" ht="4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14" t="s">
        <v>8221</v>
      </c>
      <c r="G2901" t="s">
        <v>8224</v>
      </c>
      <c r="H2901" t="s">
        <v>8246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495"/>
        <v>0</v>
      </c>
      <c r="P2901" s="6" t="e">
        <f t="shared" si="496"/>
        <v>#DIV/0!</v>
      </c>
      <c r="Q2901" t="str">
        <f t="shared" si="497"/>
        <v>theater</v>
      </c>
      <c r="R2901" t="str">
        <f t="shared" si="498"/>
        <v>plays</v>
      </c>
      <c r="S2901" s="28">
        <f t="shared" si="499"/>
        <v>42514.869884259257</v>
      </c>
      <c r="T2901" s="28">
        <f t="shared" si="500"/>
        <v>42574.869884259257</v>
      </c>
      <c r="U2901">
        <f t="shared" si="501"/>
        <v>2016</v>
      </c>
      <c r="V2901" s="15">
        <f t="shared" si="502"/>
        <v>42514</v>
      </c>
      <c r="W2901" s="15">
        <f t="shared" si="503"/>
        <v>42574</v>
      </c>
      <c r="X2901" s="15">
        <v>42514</v>
      </c>
      <c r="Y2901" s="15">
        <v>42574</v>
      </c>
      <c r="Z2901" t="str">
        <f t="shared" si="504"/>
        <v>May</v>
      </c>
      <c r="AA2901" t="str">
        <f t="shared" si="505"/>
        <v>July</v>
      </c>
    </row>
    <row r="2902" spans="1:27" ht="45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14" t="s">
        <v>8221</v>
      </c>
      <c r="G2902" t="s">
        <v>8224</v>
      </c>
      <c r="H2902" t="s">
        <v>8246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495"/>
        <v>61.909090909090914</v>
      </c>
      <c r="P2902" s="6">
        <f t="shared" si="496"/>
        <v>486.42857142857144</v>
      </c>
      <c r="Q2902" t="str">
        <f t="shared" si="497"/>
        <v>theater</v>
      </c>
      <c r="R2902" t="str">
        <f t="shared" si="498"/>
        <v>plays</v>
      </c>
      <c r="S2902" s="28">
        <f t="shared" si="499"/>
        <v>41830.025833333333</v>
      </c>
      <c r="T2902" s="28">
        <f t="shared" si="500"/>
        <v>41860.025833333333</v>
      </c>
      <c r="U2902">
        <f t="shared" si="501"/>
        <v>2014</v>
      </c>
      <c r="V2902" s="15">
        <f t="shared" si="502"/>
        <v>41830</v>
      </c>
      <c r="W2902" s="15">
        <f t="shared" si="503"/>
        <v>41860</v>
      </c>
      <c r="X2902" s="15">
        <v>41830</v>
      </c>
      <c r="Y2902" s="15">
        <v>41860</v>
      </c>
      <c r="Z2902" t="str">
        <f t="shared" si="504"/>
        <v>July</v>
      </c>
      <c r="AA2902" t="str">
        <f t="shared" si="505"/>
        <v>August</v>
      </c>
    </row>
    <row r="2903" spans="1:27" ht="4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14" t="s">
        <v>8221</v>
      </c>
      <c r="G2903" t="s">
        <v>8224</v>
      </c>
      <c r="H2903" t="s">
        <v>8246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495"/>
        <v>0.8</v>
      </c>
      <c r="P2903" s="6">
        <f t="shared" si="496"/>
        <v>3</v>
      </c>
      <c r="Q2903" t="str">
        <f t="shared" si="497"/>
        <v>theater</v>
      </c>
      <c r="R2903" t="str">
        <f t="shared" si="498"/>
        <v>plays</v>
      </c>
      <c r="S2903" s="28">
        <f t="shared" si="499"/>
        <v>41982.696053240739</v>
      </c>
      <c r="T2903" s="28">
        <f t="shared" si="500"/>
        <v>42042.696053240739</v>
      </c>
      <c r="U2903">
        <f t="shared" si="501"/>
        <v>2014</v>
      </c>
      <c r="V2903" s="15">
        <f t="shared" si="502"/>
        <v>41982</v>
      </c>
      <c r="W2903" s="15">
        <f t="shared" si="503"/>
        <v>42042</v>
      </c>
      <c r="X2903" s="15">
        <v>41982</v>
      </c>
      <c r="Y2903" s="15">
        <v>42042</v>
      </c>
      <c r="Z2903" t="str">
        <f t="shared" si="504"/>
        <v>December</v>
      </c>
      <c r="AA2903" t="str">
        <f t="shared" si="505"/>
        <v>February</v>
      </c>
    </row>
    <row r="2904" spans="1:27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14" t="s">
        <v>8221</v>
      </c>
      <c r="G2904" t="s">
        <v>8224</v>
      </c>
      <c r="H2904" t="s">
        <v>8246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495"/>
        <v>1.6666666666666666E-2</v>
      </c>
      <c r="P2904" s="6">
        <f t="shared" si="496"/>
        <v>25</v>
      </c>
      <c r="Q2904" t="str">
        <f t="shared" si="497"/>
        <v>theater</v>
      </c>
      <c r="R2904" t="str">
        <f t="shared" si="498"/>
        <v>plays</v>
      </c>
      <c r="S2904" s="28">
        <f t="shared" si="499"/>
        <v>42210.231435185182</v>
      </c>
      <c r="T2904" s="28">
        <f t="shared" si="500"/>
        <v>42240.231435185182</v>
      </c>
      <c r="U2904">
        <f t="shared" si="501"/>
        <v>2015</v>
      </c>
      <c r="V2904" s="15">
        <f t="shared" si="502"/>
        <v>42210</v>
      </c>
      <c r="W2904" s="15">
        <f t="shared" si="503"/>
        <v>42240</v>
      </c>
      <c r="X2904" s="15">
        <v>42210</v>
      </c>
      <c r="Y2904" s="15">
        <v>42240</v>
      </c>
      <c r="Z2904" t="str">
        <f t="shared" si="504"/>
        <v>July</v>
      </c>
      <c r="AA2904" t="str">
        <f t="shared" si="505"/>
        <v>August</v>
      </c>
    </row>
    <row r="2905" spans="1:27" ht="4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14" t="s">
        <v>8221</v>
      </c>
      <c r="G2905" t="s">
        <v>8224</v>
      </c>
      <c r="H2905" t="s">
        <v>8246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495"/>
        <v>0.77999999999999992</v>
      </c>
      <c r="P2905" s="6">
        <f t="shared" si="496"/>
        <v>9.75</v>
      </c>
      <c r="Q2905" t="str">
        <f t="shared" si="497"/>
        <v>theater</v>
      </c>
      <c r="R2905" t="str">
        <f t="shared" si="498"/>
        <v>plays</v>
      </c>
      <c r="S2905" s="28">
        <f t="shared" si="499"/>
        <v>42195.95854166666</v>
      </c>
      <c r="T2905" s="28">
        <f t="shared" si="500"/>
        <v>42255.95854166666</v>
      </c>
      <c r="U2905">
        <f t="shared" si="501"/>
        <v>2015</v>
      </c>
      <c r="V2905" s="15">
        <f t="shared" si="502"/>
        <v>42195</v>
      </c>
      <c r="W2905" s="15">
        <f t="shared" si="503"/>
        <v>42255</v>
      </c>
      <c r="X2905" s="15">
        <v>42195</v>
      </c>
      <c r="Y2905" s="15">
        <v>42255</v>
      </c>
      <c r="Z2905" t="str">
        <f t="shared" si="504"/>
        <v>July</v>
      </c>
      <c r="AA2905" t="str">
        <f t="shared" si="505"/>
        <v>September</v>
      </c>
    </row>
    <row r="2906" spans="1:27" ht="4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14" t="s">
        <v>8221</v>
      </c>
      <c r="G2906" t="s">
        <v>8225</v>
      </c>
      <c r="H2906" t="s">
        <v>8247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495"/>
        <v>5</v>
      </c>
      <c r="P2906" s="6">
        <f t="shared" si="496"/>
        <v>18.75</v>
      </c>
      <c r="Q2906" t="str">
        <f t="shared" si="497"/>
        <v>theater</v>
      </c>
      <c r="R2906" t="str">
        <f t="shared" si="498"/>
        <v>plays</v>
      </c>
      <c r="S2906" s="28">
        <f t="shared" si="499"/>
        <v>41940.759618055556</v>
      </c>
      <c r="T2906" s="28">
        <f t="shared" si="500"/>
        <v>41952.291666666664</v>
      </c>
      <c r="U2906">
        <f t="shared" si="501"/>
        <v>2014</v>
      </c>
      <c r="V2906" s="15">
        <f t="shared" si="502"/>
        <v>41940</v>
      </c>
      <c r="W2906" s="15">
        <f t="shared" si="503"/>
        <v>41952</v>
      </c>
      <c r="X2906" s="15">
        <v>41940</v>
      </c>
      <c r="Y2906" s="15">
        <v>41952</v>
      </c>
      <c r="Z2906" t="str">
        <f t="shared" si="504"/>
        <v>October</v>
      </c>
      <c r="AA2906" t="str">
        <f t="shared" si="505"/>
        <v>November</v>
      </c>
    </row>
    <row r="2907" spans="1:27" ht="4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14" t="s">
        <v>8221</v>
      </c>
      <c r="G2907" t="s">
        <v>8224</v>
      </c>
      <c r="H2907" t="s">
        <v>8246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495"/>
        <v>17.771428571428572</v>
      </c>
      <c r="P2907" s="6">
        <f t="shared" si="496"/>
        <v>36.588235294117645</v>
      </c>
      <c r="Q2907" t="str">
        <f t="shared" si="497"/>
        <v>theater</v>
      </c>
      <c r="R2907" t="str">
        <f t="shared" si="498"/>
        <v>plays</v>
      </c>
      <c r="S2907" s="28">
        <f t="shared" si="499"/>
        <v>42605.848530092589</v>
      </c>
      <c r="T2907" s="28">
        <f t="shared" si="500"/>
        <v>42619.848530092589</v>
      </c>
      <c r="U2907">
        <f t="shared" si="501"/>
        <v>2016</v>
      </c>
      <c r="V2907" s="15">
        <f t="shared" si="502"/>
        <v>42605</v>
      </c>
      <c r="W2907" s="15">
        <f t="shared" si="503"/>
        <v>42619</v>
      </c>
      <c r="X2907" s="15">
        <v>42605</v>
      </c>
      <c r="Y2907" s="15">
        <v>42619</v>
      </c>
      <c r="Z2907" t="str">
        <f t="shared" si="504"/>
        <v>August</v>
      </c>
      <c r="AA2907" t="str">
        <f t="shared" si="505"/>
        <v>September</v>
      </c>
    </row>
    <row r="2908" spans="1:27" ht="4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14" t="s">
        <v>8221</v>
      </c>
      <c r="G2908" t="s">
        <v>8224</v>
      </c>
      <c r="H2908" t="s">
        <v>8246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495"/>
        <v>9.4166666666666661</v>
      </c>
      <c r="P2908" s="6">
        <f t="shared" si="496"/>
        <v>80.714285714285708</v>
      </c>
      <c r="Q2908" t="str">
        <f t="shared" si="497"/>
        <v>theater</v>
      </c>
      <c r="R2908" t="str">
        <f t="shared" si="498"/>
        <v>plays</v>
      </c>
      <c r="S2908" s="28">
        <f t="shared" si="499"/>
        <v>42199.440578703703</v>
      </c>
      <c r="T2908" s="28">
        <f t="shared" si="500"/>
        <v>42216.833333333336</v>
      </c>
      <c r="U2908">
        <f t="shared" si="501"/>
        <v>2015</v>
      </c>
      <c r="V2908" s="15">
        <f t="shared" si="502"/>
        <v>42199</v>
      </c>
      <c r="W2908" s="15">
        <f t="shared" si="503"/>
        <v>42216</v>
      </c>
      <c r="X2908" s="15">
        <v>42199</v>
      </c>
      <c r="Y2908" s="15">
        <v>42216</v>
      </c>
      <c r="Z2908" t="str">
        <f t="shared" si="504"/>
        <v>July</v>
      </c>
      <c r="AA2908" t="str">
        <f t="shared" si="505"/>
        <v>July</v>
      </c>
    </row>
    <row r="2909" spans="1:27" ht="4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14" t="s">
        <v>8221</v>
      </c>
      <c r="G2909" t="s">
        <v>8224</v>
      </c>
      <c r="H2909" t="s">
        <v>8246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495"/>
        <v>0.08</v>
      </c>
      <c r="P2909" s="6">
        <f t="shared" si="496"/>
        <v>1</v>
      </c>
      <c r="Q2909" t="str">
        <f t="shared" si="497"/>
        <v>theater</v>
      </c>
      <c r="R2909" t="str">
        <f t="shared" si="498"/>
        <v>plays</v>
      </c>
      <c r="S2909" s="28">
        <f t="shared" si="499"/>
        <v>42444.669409722221</v>
      </c>
      <c r="T2909" s="28">
        <f t="shared" si="500"/>
        <v>42504.669409722221</v>
      </c>
      <c r="U2909">
        <f t="shared" si="501"/>
        <v>2016</v>
      </c>
      <c r="V2909" s="15">
        <f t="shared" si="502"/>
        <v>42444</v>
      </c>
      <c r="W2909" s="15">
        <f t="shared" si="503"/>
        <v>42504</v>
      </c>
      <c r="X2909" s="15">
        <v>42444</v>
      </c>
      <c r="Y2909" s="15">
        <v>42504</v>
      </c>
      <c r="Z2909" t="str">
        <f t="shared" si="504"/>
        <v>March</v>
      </c>
      <c r="AA2909" t="str">
        <f t="shared" si="505"/>
        <v>May</v>
      </c>
    </row>
    <row r="2910" spans="1:27" ht="6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14" t="s">
        <v>8221</v>
      </c>
      <c r="G2910" t="s">
        <v>8224</v>
      </c>
      <c r="H2910" t="s">
        <v>8246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495"/>
        <v>2.75</v>
      </c>
      <c r="P2910" s="6">
        <f t="shared" si="496"/>
        <v>52.8</v>
      </c>
      <c r="Q2910" t="str">
        <f t="shared" si="497"/>
        <v>theater</v>
      </c>
      <c r="R2910" t="str">
        <f t="shared" si="498"/>
        <v>plays</v>
      </c>
      <c r="S2910" s="28">
        <f t="shared" si="499"/>
        <v>42499.523368055554</v>
      </c>
      <c r="T2910" s="28">
        <f t="shared" si="500"/>
        <v>42529.523368055554</v>
      </c>
      <c r="U2910">
        <f t="shared" si="501"/>
        <v>2016</v>
      </c>
      <c r="V2910" s="15">
        <f t="shared" si="502"/>
        <v>42499</v>
      </c>
      <c r="W2910" s="15">
        <f t="shared" si="503"/>
        <v>42529</v>
      </c>
      <c r="X2910" s="15">
        <v>42499</v>
      </c>
      <c r="Y2910" s="15">
        <v>42529</v>
      </c>
      <c r="Z2910" t="str">
        <f t="shared" si="504"/>
        <v>May</v>
      </c>
      <c r="AA2910" t="str">
        <f t="shared" si="505"/>
        <v>June</v>
      </c>
    </row>
    <row r="2911" spans="1:27" ht="4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14" t="s">
        <v>8221</v>
      </c>
      <c r="G2911" t="s">
        <v>8224</v>
      </c>
      <c r="H2911" t="s">
        <v>8246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495"/>
        <v>1.1111111111111112E-2</v>
      </c>
      <c r="P2911" s="6">
        <f t="shared" si="496"/>
        <v>20</v>
      </c>
      <c r="Q2911" t="str">
        <f t="shared" si="497"/>
        <v>theater</v>
      </c>
      <c r="R2911" t="str">
        <f t="shared" si="498"/>
        <v>plays</v>
      </c>
      <c r="S2911" s="28">
        <f t="shared" si="499"/>
        <v>41929.057881944442</v>
      </c>
      <c r="T2911" s="28">
        <f t="shared" si="500"/>
        <v>41968.615277777775</v>
      </c>
      <c r="U2911">
        <f t="shared" si="501"/>
        <v>2014</v>
      </c>
      <c r="V2911" s="15">
        <f t="shared" si="502"/>
        <v>41929</v>
      </c>
      <c r="W2911" s="15">
        <f t="shared" si="503"/>
        <v>41968</v>
      </c>
      <c r="X2911" s="15">
        <v>41929</v>
      </c>
      <c r="Y2911" s="15">
        <v>41968</v>
      </c>
      <c r="Z2911" t="str">
        <f t="shared" si="504"/>
        <v>October</v>
      </c>
      <c r="AA2911" t="str">
        <f t="shared" si="505"/>
        <v>November</v>
      </c>
    </row>
    <row r="2912" spans="1:27" ht="4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14" t="s">
        <v>8221</v>
      </c>
      <c r="G2912" t="s">
        <v>8225</v>
      </c>
      <c r="H2912" t="s">
        <v>8247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495"/>
        <v>3.3333333333333335E-3</v>
      </c>
      <c r="P2912" s="6">
        <f t="shared" si="496"/>
        <v>1</v>
      </c>
      <c r="Q2912" t="str">
        <f t="shared" si="497"/>
        <v>theater</v>
      </c>
      <c r="R2912" t="str">
        <f t="shared" si="498"/>
        <v>plays</v>
      </c>
      <c r="S2912" s="28">
        <f t="shared" si="499"/>
        <v>42107.632951388885</v>
      </c>
      <c r="T2912" s="28">
        <f t="shared" si="500"/>
        <v>42167.632951388885</v>
      </c>
      <c r="U2912">
        <f t="shared" si="501"/>
        <v>2015</v>
      </c>
      <c r="V2912" s="15">
        <f t="shared" si="502"/>
        <v>42107</v>
      </c>
      <c r="W2912" s="15">
        <f t="shared" si="503"/>
        <v>42167</v>
      </c>
      <c r="X2912" s="15">
        <v>42107</v>
      </c>
      <c r="Y2912" s="15">
        <v>42167</v>
      </c>
      <c r="Z2912" t="str">
        <f t="shared" si="504"/>
        <v>April</v>
      </c>
      <c r="AA2912" t="str">
        <f t="shared" si="505"/>
        <v>June</v>
      </c>
    </row>
    <row r="2913" spans="1:27" ht="4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14" t="s">
        <v>8221</v>
      </c>
      <c r="G2913" t="s">
        <v>8224</v>
      </c>
      <c r="H2913" t="s">
        <v>8246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495"/>
        <v>36.5</v>
      </c>
      <c r="P2913" s="6">
        <f t="shared" si="496"/>
        <v>46.928571428571431</v>
      </c>
      <c r="Q2913" t="str">
        <f t="shared" si="497"/>
        <v>theater</v>
      </c>
      <c r="R2913" t="str">
        <f t="shared" si="498"/>
        <v>plays</v>
      </c>
      <c r="S2913" s="28">
        <f t="shared" si="499"/>
        <v>42142.560486111113</v>
      </c>
      <c r="T2913" s="28">
        <f t="shared" si="500"/>
        <v>42182.560486111113</v>
      </c>
      <c r="U2913">
        <f t="shared" si="501"/>
        <v>2015</v>
      </c>
      <c r="V2913" s="15">
        <f t="shared" si="502"/>
        <v>42142</v>
      </c>
      <c r="W2913" s="15">
        <f t="shared" si="503"/>
        <v>42182</v>
      </c>
      <c r="X2913" s="15">
        <v>42142</v>
      </c>
      <c r="Y2913" s="15">
        <v>42182</v>
      </c>
      <c r="Z2913" t="str">
        <f t="shared" si="504"/>
        <v>May</v>
      </c>
      <c r="AA2913" t="str">
        <f t="shared" si="505"/>
        <v>June</v>
      </c>
    </row>
    <row r="2914" spans="1:27" ht="4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14" t="s">
        <v>8221</v>
      </c>
      <c r="G2914" t="s">
        <v>8224</v>
      </c>
      <c r="H2914" t="s">
        <v>8246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495"/>
        <v>14.058171745152354</v>
      </c>
      <c r="P2914" s="6">
        <f t="shared" si="496"/>
        <v>78.07692307692308</v>
      </c>
      <c r="Q2914" t="str">
        <f t="shared" si="497"/>
        <v>theater</v>
      </c>
      <c r="R2914" t="str">
        <f t="shared" si="498"/>
        <v>plays</v>
      </c>
      <c r="S2914" s="28">
        <f t="shared" si="499"/>
        <v>42353.923310185179</v>
      </c>
      <c r="T2914" s="28">
        <f t="shared" si="500"/>
        <v>42383.923310185179</v>
      </c>
      <c r="U2914">
        <f t="shared" si="501"/>
        <v>2015</v>
      </c>
      <c r="V2914" s="15">
        <f t="shared" si="502"/>
        <v>42353</v>
      </c>
      <c r="W2914" s="15">
        <f t="shared" si="503"/>
        <v>42383</v>
      </c>
      <c r="X2914" s="15">
        <v>42353</v>
      </c>
      <c r="Y2914" s="15">
        <v>42383</v>
      </c>
      <c r="Z2914" t="str">
        <f t="shared" si="504"/>
        <v>December</v>
      </c>
      <c r="AA2914" t="str">
        <f t="shared" si="505"/>
        <v>January</v>
      </c>
    </row>
    <row r="2915" spans="1:27" ht="4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14" t="s">
        <v>8221</v>
      </c>
      <c r="G2915" t="s">
        <v>8224</v>
      </c>
      <c r="H2915" t="s">
        <v>8246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495"/>
        <v>0.02</v>
      </c>
      <c r="P2915" s="6">
        <f t="shared" si="496"/>
        <v>1</v>
      </c>
      <c r="Q2915" t="str">
        <f t="shared" si="497"/>
        <v>theater</v>
      </c>
      <c r="R2915" t="str">
        <f t="shared" si="498"/>
        <v>plays</v>
      </c>
      <c r="S2915" s="28">
        <f t="shared" si="499"/>
        <v>41828.714571759258</v>
      </c>
      <c r="T2915" s="28">
        <f t="shared" si="500"/>
        <v>41888.714571759258</v>
      </c>
      <c r="U2915">
        <f t="shared" si="501"/>
        <v>2014</v>
      </c>
      <c r="V2915" s="15">
        <f t="shared" si="502"/>
        <v>41828</v>
      </c>
      <c r="W2915" s="15">
        <f t="shared" si="503"/>
        <v>41888</v>
      </c>
      <c r="X2915" s="15">
        <v>41828</v>
      </c>
      <c r="Y2915" s="15">
        <v>41888</v>
      </c>
      <c r="Z2915" t="str">
        <f t="shared" si="504"/>
        <v>July</v>
      </c>
      <c r="AA2915" t="str">
        <f t="shared" si="505"/>
        <v>September</v>
      </c>
    </row>
    <row r="2916" spans="1:27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14" t="s">
        <v>8221</v>
      </c>
      <c r="G2916" t="s">
        <v>8225</v>
      </c>
      <c r="H2916" t="s">
        <v>8247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495"/>
        <v>4.0000000000000001E-3</v>
      </c>
      <c r="P2916" s="6">
        <f t="shared" si="496"/>
        <v>1</v>
      </c>
      <c r="Q2916" t="str">
        <f t="shared" si="497"/>
        <v>theater</v>
      </c>
      <c r="R2916" t="str">
        <f t="shared" si="498"/>
        <v>plays</v>
      </c>
      <c r="S2916" s="28">
        <f t="shared" si="499"/>
        <v>42017.699004629627</v>
      </c>
      <c r="T2916" s="28">
        <f t="shared" si="500"/>
        <v>42077.657337962963</v>
      </c>
      <c r="U2916">
        <f t="shared" si="501"/>
        <v>2015</v>
      </c>
      <c r="V2916" s="15">
        <f t="shared" si="502"/>
        <v>42017</v>
      </c>
      <c r="W2916" s="15">
        <f t="shared" si="503"/>
        <v>42077</v>
      </c>
      <c r="X2916" s="15">
        <v>42017</v>
      </c>
      <c r="Y2916" s="15">
        <v>42077</v>
      </c>
      <c r="Z2916" t="str">
        <f t="shared" si="504"/>
        <v>January</v>
      </c>
      <c r="AA2916" t="str">
        <f t="shared" si="505"/>
        <v>March</v>
      </c>
    </row>
    <row r="2917" spans="1:27" ht="4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14" t="s">
        <v>8221</v>
      </c>
      <c r="G2917" t="s">
        <v>8225</v>
      </c>
      <c r="H2917" t="s">
        <v>8247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495"/>
        <v>61.1</v>
      </c>
      <c r="P2917" s="6">
        <f t="shared" si="496"/>
        <v>203.66666666666666</v>
      </c>
      <c r="Q2917" t="str">
        <f t="shared" si="497"/>
        <v>theater</v>
      </c>
      <c r="R2917" t="str">
        <f t="shared" si="498"/>
        <v>plays</v>
      </c>
      <c r="S2917" s="28">
        <f t="shared" si="499"/>
        <v>42415.189699074072</v>
      </c>
      <c r="T2917" s="28">
        <f t="shared" si="500"/>
        <v>42445.1480324074</v>
      </c>
      <c r="U2917">
        <f t="shared" si="501"/>
        <v>2016</v>
      </c>
      <c r="V2917" s="15">
        <f t="shared" si="502"/>
        <v>42415</v>
      </c>
      <c r="W2917" s="15">
        <f t="shared" si="503"/>
        <v>42445</v>
      </c>
      <c r="X2917" s="15">
        <v>42415</v>
      </c>
      <c r="Y2917" s="15">
        <v>42445</v>
      </c>
      <c r="Z2917" t="str">
        <f t="shared" si="504"/>
        <v>February</v>
      </c>
      <c r="AA2917" t="str">
        <f t="shared" si="505"/>
        <v>March</v>
      </c>
    </row>
    <row r="2918" spans="1:27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14" t="s">
        <v>8221</v>
      </c>
      <c r="G2918" t="s">
        <v>8225</v>
      </c>
      <c r="H2918" t="s">
        <v>8247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495"/>
        <v>7.8378378378378386</v>
      </c>
      <c r="P2918" s="6">
        <f t="shared" si="496"/>
        <v>20.714285714285715</v>
      </c>
      <c r="Q2918" t="str">
        <f t="shared" si="497"/>
        <v>theater</v>
      </c>
      <c r="R2918" t="str">
        <f t="shared" si="498"/>
        <v>plays</v>
      </c>
      <c r="S2918" s="28">
        <f t="shared" si="499"/>
        <v>41755.268391203703</v>
      </c>
      <c r="T2918" s="28">
        <f t="shared" si="500"/>
        <v>41778.268391203703</v>
      </c>
      <c r="U2918">
        <f t="shared" si="501"/>
        <v>2014</v>
      </c>
      <c r="V2918" s="15">
        <f t="shared" si="502"/>
        <v>41755</v>
      </c>
      <c r="W2918" s="15">
        <f t="shared" si="503"/>
        <v>41778</v>
      </c>
      <c r="X2918" s="15">
        <v>41755</v>
      </c>
      <c r="Y2918" s="15">
        <v>41778</v>
      </c>
      <c r="Z2918" t="str">
        <f t="shared" si="504"/>
        <v>April</v>
      </c>
      <c r="AA2918" t="str">
        <f t="shared" si="505"/>
        <v>May</v>
      </c>
    </row>
    <row r="2919" spans="1:27" ht="4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14" t="s">
        <v>8221</v>
      </c>
      <c r="G2919" t="s">
        <v>8224</v>
      </c>
      <c r="H2919" t="s">
        <v>8246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495"/>
        <v>21.85</v>
      </c>
      <c r="P2919" s="6">
        <f t="shared" si="496"/>
        <v>48.555555555555557</v>
      </c>
      <c r="Q2919" t="str">
        <f t="shared" si="497"/>
        <v>theater</v>
      </c>
      <c r="R2919" t="str">
        <f t="shared" si="498"/>
        <v>plays</v>
      </c>
      <c r="S2919" s="28">
        <f t="shared" si="499"/>
        <v>42245.026006944441</v>
      </c>
      <c r="T2919" s="28">
        <f t="shared" si="500"/>
        <v>42263.026006944441</v>
      </c>
      <c r="U2919">
        <f t="shared" si="501"/>
        <v>2015</v>
      </c>
      <c r="V2919" s="15">
        <f t="shared" si="502"/>
        <v>42245</v>
      </c>
      <c r="W2919" s="15">
        <f t="shared" si="503"/>
        <v>42263</v>
      </c>
      <c r="X2919" s="15">
        <v>42245</v>
      </c>
      <c r="Y2919" s="15">
        <v>42263</v>
      </c>
      <c r="Z2919" t="str">
        <f t="shared" si="504"/>
        <v>August</v>
      </c>
      <c r="AA2919" t="str">
        <f t="shared" si="505"/>
        <v>September</v>
      </c>
    </row>
    <row r="2920" spans="1:27" ht="4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14" t="s">
        <v>8221</v>
      </c>
      <c r="G2920" t="s">
        <v>8224</v>
      </c>
      <c r="H2920" t="s">
        <v>8246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495"/>
        <v>27.24</v>
      </c>
      <c r="P2920" s="6">
        <f t="shared" si="496"/>
        <v>68.099999999999994</v>
      </c>
      <c r="Q2920" t="str">
        <f t="shared" si="497"/>
        <v>theater</v>
      </c>
      <c r="R2920" t="str">
        <f t="shared" si="498"/>
        <v>plays</v>
      </c>
      <c r="S2920" s="28">
        <f t="shared" si="499"/>
        <v>42278.421377314815</v>
      </c>
      <c r="T2920" s="28">
        <f t="shared" si="500"/>
        <v>42306.421377314815</v>
      </c>
      <c r="U2920">
        <f t="shared" si="501"/>
        <v>2015</v>
      </c>
      <c r="V2920" s="15">
        <f t="shared" si="502"/>
        <v>42278</v>
      </c>
      <c r="W2920" s="15">
        <f t="shared" si="503"/>
        <v>42306</v>
      </c>
      <c r="X2920" s="15">
        <v>42278</v>
      </c>
      <c r="Y2920" s="15">
        <v>42306</v>
      </c>
      <c r="Z2920" t="str">
        <f t="shared" si="504"/>
        <v>October</v>
      </c>
      <c r="AA2920" t="str">
        <f t="shared" si="505"/>
        <v>October</v>
      </c>
    </row>
    <row r="2921" spans="1:27" ht="4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14" t="s">
        <v>8221</v>
      </c>
      <c r="G2921" t="s">
        <v>8224</v>
      </c>
      <c r="H2921" t="s">
        <v>8246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495"/>
        <v>8.5</v>
      </c>
      <c r="P2921" s="6">
        <f t="shared" si="496"/>
        <v>8.5</v>
      </c>
      <c r="Q2921" t="str">
        <f t="shared" si="497"/>
        <v>theater</v>
      </c>
      <c r="R2921" t="str">
        <f t="shared" si="498"/>
        <v>plays</v>
      </c>
      <c r="S2921" s="28">
        <f t="shared" si="499"/>
        <v>41826.411215277774</v>
      </c>
      <c r="T2921" s="28">
        <f t="shared" si="500"/>
        <v>41856.411215277774</v>
      </c>
      <c r="U2921">
        <f t="shared" si="501"/>
        <v>2014</v>
      </c>
      <c r="V2921" s="15">
        <f t="shared" si="502"/>
        <v>41826</v>
      </c>
      <c r="W2921" s="15">
        <f t="shared" si="503"/>
        <v>41856</v>
      </c>
      <c r="X2921" s="15">
        <v>41826</v>
      </c>
      <c r="Y2921" s="15">
        <v>41856</v>
      </c>
      <c r="Z2921" t="str">
        <f t="shared" si="504"/>
        <v>July</v>
      </c>
      <c r="AA2921" t="str">
        <f t="shared" si="505"/>
        <v>August</v>
      </c>
    </row>
    <row r="2922" spans="1:27" ht="4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14" t="s">
        <v>8221</v>
      </c>
      <c r="G2922" t="s">
        <v>8229</v>
      </c>
      <c r="H2922" t="s">
        <v>8251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495"/>
        <v>26.840000000000003</v>
      </c>
      <c r="P2922" s="6">
        <f t="shared" si="496"/>
        <v>51.615384615384613</v>
      </c>
      <c r="Q2922" t="str">
        <f t="shared" si="497"/>
        <v>theater</v>
      </c>
      <c r="R2922" t="str">
        <f t="shared" si="498"/>
        <v>plays</v>
      </c>
      <c r="S2922" s="28">
        <f t="shared" si="499"/>
        <v>42058.584143518521</v>
      </c>
      <c r="T2922" s="28">
        <f t="shared" si="500"/>
        <v>42088.54247685185</v>
      </c>
      <c r="U2922">
        <f t="shared" si="501"/>
        <v>2015</v>
      </c>
      <c r="V2922" s="15">
        <f t="shared" si="502"/>
        <v>42058</v>
      </c>
      <c r="W2922" s="15">
        <f t="shared" si="503"/>
        <v>42088</v>
      </c>
      <c r="X2922" s="15">
        <v>42058</v>
      </c>
      <c r="Y2922" s="15">
        <v>42088</v>
      </c>
      <c r="Z2922" t="str">
        <f t="shared" si="504"/>
        <v>February</v>
      </c>
      <c r="AA2922" t="str">
        <f t="shared" si="505"/>
        <v>March</v>
      </c>
    </row>
    <row r="2923" spans="1:27" ht="30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14" t="s">
        <v>8219</v>
      </c>
      <c r="G2923" t="s">
        <v>8224</v>
      </c>
      <c r="H2923" t="s">
        <v>8246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495"/>
        <v>129</v>
      </c>
      <c r="P2923" s="6">
        <f t="shared" si="496"/>
        <v>43</v>
      </c>
      <c r="Q2923" t="str">
        <f t="shared" si="497"/>
        <v>theater</v>
      </c>
      <c r="R2923" t="str">
        <f t="shared" si="498"/>
        <v>musical</v>
      </c>
      <c r="S2923" s="28">
        <f t="shared" si="499"/>
        <v>41877.678287037037</v>
      </c>
      <c r="T2923" s="28">
        <f t="shared" si="500"/>
        <v>41907.678287037037</v>
      </c>
      <c r="U2923">
        <f t="shared" si="501"/>
        <v>2014</v>
      </c>
      <c r="V2923" s="15">
        <f t="shared" si="502"/>
        <v>41877</v>
      </c>
      <c r="W2923" s="15">
        <f t="shared" si="503"/>
        <v>41907</v>
      </c>
      <c r="X2923" s="15">
        <v>41877</v>
      </c>
      <c r="Y2923" s="15">
        <v>41907</v>
      </c>
      <c r="Z2923" t="str">
        <f t="shared" si="504"/>
        <v>August</v>
      </c>
      <c r="AA2923" t="str">
        <f t="shared" si="505"/>
        <v>September</v>
      </c>
    </row>
    <row r="2924" spans="1:27" ht="4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14" t="s">
        <v>8219</v>
      </c>
      <c r="G2924" t="s">
        <v>8225</v>
      </c>
      <c r="H2924" t="s">
        <v>8247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495"/>
        <v>100</v>
      </c>
      <c r="P2924" s="6">
        <f t="shared" si="496"/>
        <v>83.333333333333329</v>
      </c>
      <c r="Q2924" t="str">
        <f t="shared" si="497"/>
        <v>theater</v>
      </c>
      <c r="R2924" t="str">
        <f t="shared" si="498"/>
        <v>musical</v>
      </c>
      <c r="S2924" s="28">
        <f t="shared" si="499"/>
        <v>42097.665821759256</v>
      </c>
      <c r="T2924" s="28">
        <f t="shared" si="500"/>
        <v>42142.665821759256</v>
      </c>
      <c r="U2924">
        <f t="shared" si="501"/>
        <v>2015</v>
      </c>
      <c r="V2924" s="15">
        <f t="shared" si="502"/>
        <v>42097</v>
      </c>
      <c r="W2924" s="15">
        <f t="shared" si="503"/>
        <v>42142</v>
      </c>
      <c r="X2924" s="15">
        <v>42097</v>
      </c>
      <c r="Y2924" s="15">
        <v>42142</v>
      </c>
      <c r="Z2924" t="str">
        <f t="shared" si="504"/>
        <v>April</v>
      </c>
      <c r="AA2924" t="str">
        <f t="shared" si="505"/>
        <v>May</v>
      </c>
    </row>
    <row r="2925" spans="1:27" ht="45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14" t="s">
        <v>8219</v>
      </c>
      <c r="G2925" t="s">
        <v>8224</v>
      </c>
      <c r="H2925" t="s">
        <v>8246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495"/>
        <v>100</v>
      </c>
      <c r="P2925" s="6">
        <f t="shared" si="496"/>
        <v>30</v>
      </c>
      <c r="Q2925" t="str">
        <f t="shared" si="497"/>
        <v>theater</v>
      </c>
      <c r="R2925" t="str">
        <f t="shared" si="498"/>
        <v>musical</v>
      </c>
      <c r="S2925" s="28">
        <f t="shared" si="499"/>
        <v>42012.944201388884</v>
      </c>
      <c r="T2925" s="28">
        <f t="shared" si="500"/>
        <v>42027.916666666664</v>
      </c>
      <c r="U2925">
        <f t="shared" si="501"/>
        <v>2015</v>
      </c>
      <c r="V2925" s="15">
        <f t="shared" si="502"/>
        <v>42012</v>
      </c>
      <c r="W2925" s="15">
        <f t="shared" si="503"/>
        <v>42027</v>
      </c>
      <c r="X2925" s="15">
        <v>42012</v>
      </c>
      <c r="Y2925" s="15">
        <v>42027</v>
      </c>
      <c r="Z2925" t="str">
        <f t="shared" si="504"/>
        <v>January</v>
      </c>
      <c r="AA2925" t="str">
        <f t="shared" si="505"/>
        <v>January</v>
      </c>
    </row>
    <row r="2926" spans="1:27" ht="45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14" t="s">
        <v>8219</v>
      </c>
      <c r="G2926" t="s">
        <v>8224</v>
      </c>
      <c r="H2926" t="s">
        <v>8246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495"/>
        <v>103.2</v>
      </c>
      <c r="P2926" s="6">
        <f t="shared" si="496"/>
        <v>175.51020408163265</v>
      </c>
      <c r="Q2926" t="str">
        <f t="shared" si="497"/>
        <v>theater</v>
      </c>
      <c r="R2926" t="str">
        <f t="shared" si="498"/>
        <v>musical</v>
      </c>
      <c r="S2926" s="28">
        <f t="shared" si="499"/>
        <v>42103.348495370366</v>
      </c>
      <c r="T2926" s="28">
        <f t="shared" si="500"/>
        <v>42132.957638888889</v>
      </c>
      <c r="U2926">
        <f t="shared" si="501"/>
        <v>2015</v>
      </c>
      <c r="V2926" s="15">
        <f t="shared" si="502"/>
        <v>42103</v>
      </c>
      <c r="W2926" s="15">
        <f t="shared" si="503"/>
        <v>42132</v>
      </c>
      <c r="X2926" s="15">
        <v>42103</v>
      </c>
      <c r="Y2926" s="15">
        <v>42132</v>
      </c>
      <c r="Z2926" t="str">
        <f t="shared" si="504"/>
        <v>April</v>
      </c>
      <c r="AA2926" t="str">
        <f t="shared" si="505"/>
        <v>May</v>
      </c>
    </row>
    <row r="2927" spans="1:27" ht="45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14" t="s">
        <v>8219</v>
      </c>
      <c r="G2927" t="s">
        <v>8224</v>
      </c>
      <c r="H2927" t="s">
        <v>8246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495"/>
        <v>102.44597777777777</v>
      </c>
      <c r="P2927" s="6">
        <f t="shared" si="496"/>
        <v>231.66175879396985</v>
      </c>
      <c r="Q2927" t="str">
        <f t="shared" si="497"/>
        <v>theater</v>
      </c>
      <c r="R2927" t="str">
        <f t="shared" si="498"/>
        <v>musical</v>
      </c>
      <c r="S2927" s="28">
        <f t="shared" si="499"/>
        <v>41863.375787037039</v>
      </c>
      <c r="T2927" s="28">
        <f t="shared" si="500"/>
        <v>41893.375787037039</v>
      </c>
      <c r="U2927">
        <f t="shared" si="501"/>
        <v>2014</v>
      </c>
      <c r="V2927" s="15">
        <f t="shared" si="502"/>
        <v>41863</v>
      </c>
      <c r="W2927" s="15">
        <f t="shared" si="503"/>
        <v>41893</v>
      </c>
      <c r="X2927" s="15">
        <v>41863</v>
      </c>
      <c r="Y2927" s="15">
        <v>41893</v>
      </c>
      <c r="Z2927" t="str">
        <f t="shared" si="504"/>
        <v>August</v>
      </c>
      <c r="AA2927" t="str">
        <f t="shared" si="505"/>
        <v>September</v>
      </c>
    </row>
    <row r="2928" spans="1:27" ht="45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14" t="s">
        <v>8219</v>
      </c>
      <c r="G2928" t="s">
        <v>8224</v>
      </c>
      <c r="H2928" t="s">
        <v>8246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495"/>
        <v>125</v>
      </c>
      <c r="P2928" s="6">
        <f t="shared" si="496"/>
        <v>75</v>
      </c>
      <c r="Q2928" t="str">
        <f t="shared" si="497"/>
        <v>theater</v>
      </c>
      <c r="R2928" t="str">
        <f t="shared" si="498"/>
        <v>musical</v>
      </c>
      <c r="S2928" s="28">
        <f t="shared" si="499"/>
        <v>42044.557627314811</v>
      </c>
      <c r="T2928" s="28">
        <f t="shared" si="500"/>
        <v>42058.557627314811</v>
      </c>
      <c r="U2928">
        <f t="shared" si="501"/>
        <v>2015</v>
      </c>
      <c r="V2928" s="15">
        <f t="shared" si="502"/>
        <v>42044</v>
      </c>
      <c r="W2928" s="15">
        <f t="shared" si="503"/>
        <v>42058</v>
      </c>
      <c r="X2928" s="15">
        <v>42044</v>
      </c>
      <c r="Y2928" s="15">
        <v>42058</v>
      </c>
      <c r="Z2928" t="str">
        <f t="shared" si="504"/>
        <v>February</v>
      </c>
      <c r="AA2928" t="str">
        <f t="shared" si="505"/>
        <v>February</v>
      </c>
    </row>
    <row r="2929" spans="1:27" ht="45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14" t="s">
        <v>8219</v>
      </c>
      <c r="G2929" t="s">
        <v>8224</v>
      </c>
      <c r="H2929" t="s">
        <v>8246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495"/>
        <v>130.83333333333334</v>
      </c>
      <c r="P2929" s="6">
        <f t="shared" si="496"/>
        <v>112.14285714285714</v>
      </c>
      <c r="Q2929" t="str">
        <f t="shared" si="497"/>
        <v>theater</v>
      </c>
      <c r="R2929" t="str">
        <f t="shared" si="498"/>
        <v>musical</v>
      </c>
      <c r="S2929" s="28">
        <f t="shared" si="499"/>
        <v>41806.460983796293</v>
      </c>
      <c r="T2929" s="28">
        <f t="shared" si="500"/>
        <v>41835</v>
      </c>
      <c r="U2929">
        <f t="shared" si="501"/>
        <v>2014</v>
      </c>
      <c r="V2929" s="15">
        <f t="shared" si="502"/>
        <v>41806</v>
      </c>
      <c r="W2929" s="15">
        <f t="shared" si="503"/>
        <v>41835</v>
      </c>
      <c r="X2929" s="15">
        <v>41806</v>
      </c>
      <c r="Y2929" s="15">
        <v>41835</v>
      </c>
      <c r="Z2929" t="str">
        <f t="shared" si="504"/>
        <v>June</v>
      </c>
      <c r="AA2929" t="str">
        <f t="shared" si="505"/>
        <v>July</v>
      </c>
    </row>
    <row r="2930" spans="1:27" ht="30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14" t="s">
        <v>8219</v>
      </c>
      <c r="G2930" t="s">
        <v>8224</v>
      </c>
      <c r="H2930" t="s">
        <v>8246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495"/>
        <v>100</v>
      </c>
      <c r="P2930" s="6">
        <f t="shared" si="496"/>
        <v>41.666666666666664</v>
      </c>
      <c r="Q2930" t="str">
        <f t="shared" si="497"/>
        <v>theater</v>
      </c>
      <c r="R2930" t="str">
        <f t="shared" si="498"/>
        <v>musical</v>
      </c>
      <c r="S2930" s="28">
        <f t="shared" si="499"/>
        <v>42403.789884259262</v>
      </c>
      <c r="T2930" s="28">
        <f t="shared" si="500"/>
        <v>42433.789884259262</v>
      </c>
      <c r="U2930">
        <f t="shared" si="501"/>
        <v>2016</v>
      </c>
      <c r="V2930" s="15">
        <f t="shared" si="502"/>
        <v>42403</v>
      </c>
      <c r="W2930" s="15">
        <f t="shared" si="503"/>
        <v>42433</v>
      </c>
      <c r="X2930" s="15">
        <v>42403</v>
      </c>
      <c r="Y2930" s="15">
        <v>42433</v>
      </c>
      <c r="Z2930" t="str">
        <f t="shared" si="504"/>
        <v>February</v>
      </c>
      <c r="AA2930" t="str">
        <f t="shared" si="505"/>
        <v>March</v>
      </c>
    </row>
    <row r="2931" spans="1:27" ht="45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14" t="s">
        <v>8219</v>
      </c>
      <c r="G2931" t="s">
        <v>8224</v>
      </c>
      <c r="H2931" t="s">
        <v>8246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495"/>
        <v>102.06937499999999</v>
      </c>
      <c r="P2931" s="6">
        <f t="shared" si="496"/>
        <v>255.17343750000001</v>
      </c>
      <c r="Q2931" t="str">
        <f t="shared" si="497"/>
        <v>theater</v>
      </c>
      <c r="R2931" t="str">
        <f t="shared" si="498"/>
        <v>musical</v>
      </c>
      <c r="S2931" s="28">
        <f t="shared" si="499"/>
        <v>41754.355995370366</v>
      </c>
      <c r="T2931" s="28">
        <f t="shared" si="500"/>
        <v>41784.355995370366</v>
      </c>
      <c r="U2931">
        <f t="shared" si="501"/>
        <v>2014</v>
      </c>
      <c r="V2931" s="15">
        <f t="shared" si="502"/>
        <v>41754</v>
      </c>
      <c r="W2931" s="15">
        <f t="shared" si="503"/>
        <v>41784</v>
      </c>
      <c r="X2931" s="15">
        <v>41754</v>
      </c>
      <c r="Y2931" s="15">
        <v>41784</v>
      </c>
      <c r="Z2931" t="str">
        <f t="shared" si="504"/>
        <v>April</v>
      </c>
      <c r="AA2931" t="str">
        <f t="shared" si="505"/>
        <v>May</v>
      </c>
    </row>
    <row r="2932" spans="1:27" ht="4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14" t="s">
        <v>8219</v>
      </c>
      <c r="G2932" t="s">
        <v>8225</v>
      </c>
      <c r="H2932" t="s">
        <v>8247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495"/>
        <v>100.92000000000002</v>
      </c>
      <c r="P2932" s="6">
        <f t="shared" si="496"/>
        <v>162.7741935483871</v>
      </c>
      <c r="Q2932" t="str">
        <f t="shared" si="497"/>
        <v>theater</v>
      </c>
      <c r="R2932" t="str">
        <f t="shared" si="498"/>
        <v>musical</v>
      </c>
      <c r="S2932" s="28">
        <f t="shared" si="499"/>
        <v>42101.375740740739</v>
      </c>
      <c r="T2932" s="28">
        <f t="shared" si="500"/>
        <v>42131.375740740739</v>
      </c>
      <c r="U2932">
        <f t="shared" si="501"/>
        <v>2015</v>
      </c>
      <c r="V2932" s="15">
        <f t="shared" si="502"/>
        <v>42101</v>
      </c>
      <c r="W2932" s="15">
        <f t="shared" si="503"/>
        <v>42131</v>
      </c>
      <c r="X2932" s="15">
        <v>42101</v>
      </c>
      <c r="Y2932" s="15">
        <v>42131</v>
      </c>
      <c r="Z2932" t="str">
        <f t="shared" si="504"/>
        <v>April</v>
      </c>
      <c r="AA2932" t="str">
        <f t="shared" si="505"/>
        <v>May</v>
      </c>
    </row>
    <row r="2933" spans="1:27" ht="45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14" t="s">
        <v>8219</v>
      </c>
      <c r="G2933" t="s">
        <v>8229</v>
      </c>
      <c r="H2933" t="s">
        <v>8251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495"/>
        <v>106</v>
      </c>
      <c r="P2933" s="6">
        <f t="shared" si="496"/>
        <v>88.333333333333329</v>
      </c>
      <c r="Q2933" t="str">
        <f t="shared" si="497"/>
        <v>theater</v>
      </c>
      <c r="R2933" t="str">
        <f t="shared" si="498"/>
        <v>musical</v>
      </c>
      <c r="S2933" s="28">
        <f t="shared" si="499"/>
        <v>41872.082905092589</v>
      </c>
      <c r="T2933" s="28">
        <f t="shared" si="500"/>
        <v>41897.047222222223</v>
      </c>
      <c r="U2933">
        <f t="shared" si="501"/>
        <v>2014</v>
      </c>
      <c r="V2933" s="15">
        <f t="shared" si="502"/>
        <v>41872</v>
      </c>
      <c r="W2933" s="15">
        <f t="shared" si="503"/>
        <v>41897</v>
      </c>
      <c r="X2933" s="15">
        <v>41872</v>
      </c>
      <c r="Y2933" s="15">
        <v>41897</v>
      </c>
      <c r="Z2933" t="str">
        <f t="shared" si="504"/>
        <v>August</v>
      </c>
      <c r="AA2933" t="str">
        <f t="shared" si="505"/>
        <v>September</v>
      </c>
    </row>
    <row r="2934" spans="1:27" ht="45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14" t="s">
        <v>8219</v>
      </c>
      <c r="G2934" t="s">
        <v>8226</v>
      </c>
      <c r="H2934" t="s">
        <v>8248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495"/>
        <v>105.0967741935484</v>
      </c>
      <c r="P2934" s="6">
        <f t="shared" si="496"/>
        <v>85.736842105263165</v>
      </c>
      <c r="Q2934" t="str">
        <f t="shared" si="497"/>
        <v>theater</v>
      </c>
      <c r="R2934" t="str">
        <f t="shared" si="498"/>
        <v>musical</v>
      </c>
      <c r="S2934" s="28">
        <f t="shared" si="499"/>
        <v>42024.956446759257</v>
      </c>
      <c r="T2934" s="28">
        <f t="shared" si="500"/>
        <v>42056.249999999993</v>
      </c>
      <c r="U2934">
        <f t="shared" si="501"/>
        <v>2015</v>
      </c>
      <c r="V2934" s="15">
        <f t="shared" si="502"/>
        <v>42024</v>
      </c>
      <c r="W2934" s="15">
        <f t="shared" si="503"/>
        <v>42056</v>
      </c>
      <c r="X2934" s="15">
        <v>42024</v>
      </c>
      <c r="Y2934" s="15">
        <v>42056</v>
      </c>
      <c r="Z2934" t="str">
        <f t="shared" si="504"/>
        <v>January</v>
      </c>
      <c r="AA2934" t="str">
        <f t="shared" si="505"/>
        <v>February</v>
      </c>
    </row>
    <row r="2935" spans="1:27" ht="45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14" t="s">
        <v>8219</v>
      </c>
      <c r="G2935" t="s">
        <v>8224</v>
      </c>
      <c r="H2935" t="s">
        <v>8246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495"/>
        <v>102.76</v>
      </c>
      <c r="P2935" s="6">
        <f t="shared" si="496"/>
        <v>47.574074074074076</v>
      </c>
      <c r="Q2935" t="str">
        <f t="shared" si="497"/>
        <v>theater</v>
      </c>
      <c r="R2935" t="str">
        <f t="shared" si="498"/>
        <v>musical</v>
      </c>
      <c r="S2935" s="28">
        <f t="shared" si="499"/>
        <v>42495.748298611106</v>
      </c>
      <c r="T2935" s="28">
        <f t="shared" si="500"/>
        <v>42525.748298611106</v>
      </c>
      <c r="U2935">
        <f t="shared" si="501"/>
        <v>2016</v>
      </c>
      <c r="V2935" s="15">
        <f t="shared" si="502"/>
        <v>42495</v>
      </c>
      <c r="W2935" s="15">
        <f t="shared" si="503"/>
        <v>42525</v>
      </c>
      <c r="X2935" s="15">
        <v>42495</v>
      </c>
      <c r="Y2935" s="15">
        <v>42525</v>
      </c>
      <c r="Z2935" t="str">
        <f t="shared" si="504"/>
        <v>May</v>
      </c>
      <c r="AA2935" t="str">
        <f t="shared" si="505"/>
        <v>June</v>
      </c>
    </row>
    <row r="2936" spans="1:27" ht="45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14" t="s">
        <v>8219</v>
      </c>
      <c r="G2936" t="s">
        <v>8229</v>
      </c>
      <c r="H2936" t="s">
        <v>8251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495"/>
        <v>108</v>
      </c>
      <c r="P2936" s="6">
        <f t="shared" si="496"/>
        <v>72.972972972972968</v>
      </c>
      <c r="Q2936" t="str">
        <f t="shared" si="497"/>
        <v>theater</v>
      </c>
      <c r="R2936" t="str">
        <f t="shared" si="498"/>
        <v>musical</v>
      </c>
      <c r="S2936" s="28">
        <f t="shared" si="499"/>
        <v>41775.427824074075</v>
      </c>
      <c r="T2936" s="28">
        <f t="shared" si="500"/>
        <v>41805.427824074075</v>
      </c>
      <c r="U2936">
        <f t="shared" si="501"/>
        <v>2014</v>
      </c>
      <c r="V2936" s="15">
        <f t="shared" si="502"/>
        <v>41775</v>
      </c>
      <c r="W2936" s="15">
        <f t="shared" si="503"/>
        <v>41805</v>
      </c>
      <c r="X2936" s="15">
        <v>41775</v>
      </c>
      <c r="Y2936" s="15">
        <v>41805</v>
      </c>
      <c r="Z2936" t="str">
        <f t="shared" si="504"/>
        <v>May</v>
      </c>
      <c r="AA2936" t="str">
        <f t="shared" si="505"/>
        <v>June</v>
      </c>
    </row>
    <row r="2937" spans="1:27" ht="45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14" t="s">
        <v>8219</v>
      </c>
      <c r="G2937" t="s">
        <v>8224</v>
      </c>
      <c r="H2937" t="s">
        <v>8246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495"/>
        <v>100.88571428571429</v>
      </c>
      <c r="P2937" s="6">
        <f t="shared" si="496"/>
        <v>90.538461538461533</v>
      </c>
      <c r="Q2937" t="str">
        <f t="shared" si="497"/>
        <v>theater</v>
      </c>
      <c r="R2937" t="str">
        <f t="shared" si="498"/>
        <v>musical</v>
      </c>
      <c r="S2937" s="28">
        <f t="shared" si="499"/>
        <v>42553.375092592592</v>
      </c>
      <c r="T2937" s="28">
        <f t="shared" si="500"/>
        <v>42611.499999999993</v>
      </c>
      <c r="U2937">
        <f t="shared" si="501"/>
        <v>2016</v>
      </c>
      <c r="V2937" s="15">
        <f t="shared" si="502"/>
        <v>42553</v>
      </c>
      <c r="W2937" s="15">
        <f t="shared" si="503"/>
        <v>42611</v>
      </c>
      <c r="X2937" s="15">
        <v>42553</v>
      </c>
      <c r="Y2937" s="15">
        <v>42611</v>
      </c>
      <c r="Z2937" t="str">
        <f t="shared" si="504"/>
        <v>July</v>
      </c>
      <c r="AA2937" t="str">
        <f t="shared" si="505"/>
        <v>August</v>
      </c>
    </row>
    <row r="2938" spans="1:27" ht="45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14" t="s">
        <v>8219</v>
      </c>
      <c r="G2938" t="s">
        <v>8224</v>
      </c>
      <c r="H2938" t="s">
        <v>8246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495"/>
        <v>128</v>
      </c>
      <c r="P2938" s="6">
        <f t="shared" si="496"/>
        <v>37.647058823529413</v>
      </c>
      <c r="Q2938" t="str">
        <f t="shared" si="497"/>
        <v>theater</v>
      </c>
      <c r="R2938" t="str">
        <f t="shared" si="498"/>
        <v>musical</v>
      </c>
      <c r="S2938" s="28">
        <f t="shared" si="499"/>
        <v>41912.442395833328</v>
      </c>
      <c r="T2938" s="28">
        <f t="shared" si="500"/>
        <v>41924.999305555553</v>
      </c>
      <c r="U2938">
        <f t="shared" si="501"/>
        <v>2014</v>
      </c>
      <c r="V2938" s="15">
        <f t="shared" si="502"/>
        <v>41912</v>
      </c>
      <c r="W2938" s="15">
        <f t="shared" si="503"/>
        <v>41924</v>
      </c>
      <c r="X2938" s="15">
        <v>41912</v>
      </c>
      <c r="Y2938" s="15">
        <v>41924</v>
      </c>
      <c r="Z2938" t="str">
        <f t="shared" si="504"/>
        <v>September</v>
      </c>
      <c r="AA2938" t="str">
        <f t="shared" si="505"/>
        <v>October</v>
      </c>
    </row>
    <row r="2939" spans="1:27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14" t="s">
        <v>8219</v>
      </c>
      <c r="G2939" t="s">
        <v>8225</v>
      </c>
      <c r="H2939" t="s">
        <v>8247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495"/>
        <v>133.33333333333331</v>
      </c>
      <c r="P2939" s="6">
        <f t="shared" si="496"/>
        <v>36.363636363636367</v>
      </c>
      <c r="Q2939" t="str">
        <f t="shared" si="497"/>
        <v>theater</v>
      </c>
      <c r="R2939" t="str">
        <f t="shared" si="498"/>
        <v>musical</v>
      </c>
      <c r="S2939" s="28">
        <f t="shared" si="499"/>
        <v>41803.248993055553</v>
      </c>
      <c r="T2939" s="28">
        <f t="shared" si="500"/>
        <v>41833.248993055553</v>
      </c>
      <c r="U2939">
        <f t="shared" si="501"/>
        <v>2014</v>
      </c>
      <c r="V2939" s="15">
        <f t="shared" si="502"/>
        <v>41803</v>
      </c>
      <c r="W2939" s="15">
        <f t="shared" si="503"/>
        <v>41833</v>
      </c>
      <c r="X2939" s="15">
        <v>41803</v>
      </c>
      <c r="Y2939" s="15">
        <v>41833</v>
      </c>
      <c r="Z2939" t="str">
        <f t="shared" si="504"/>
        <v>June</v>
      </c>
      <c r="AA2939" t="str">
        <f t="shared" si="505"/>
        <v>July</v>
      </c>
    </row>
    <row r="2940" spans="1:27" ht="45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14" t="s">
        <v>8219</v>
      </c>
      <c r="G2940" t="s">
        <v>8224</v>
      </c>
      <c r="H2940" t="s">
        <v>8246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495"/>
        <v>101.375</v>
      </c>
      <c r="P2940" s="6">
        <f t="shared" si="496"/>
        <v>126.71875</v>
      </c>
      <c r="Q2940" t="str">
        <f t="shared" si="497"/>
        <v>theater</v>
      </c>
      <c r="R2940" t="str">
        <f t="shared" si="498"/>
        <v>musical</v>
      </c>
      <c r="S2940" s="28">
        <f t="shared" si="499"/>
        <v>42004.495532407404</v>
      </c>
      <c r="T2940" s="28">
        <f t="shared" si="500"/>
        <v>42034.495532407404</v>
      </c>
      <c r="U2940">
        <f t="shared" si="501"/>
        <v>2014</v>
      </c>
      <c r="V2940" s="15">
        <f t="shared" si="502"/>
        <v>42004</v>
      </c>
      <c r="W2940" s="15">
        <f t="shared" si="503"/>
        <v>42034</v>
      </c>
      <c r="X2940" s="15">
        <v>42004</v>
      </c>
      <c r="Y2940" s="15">
        <v>42034</v>
      </c>
      <c r="Z2940" t="str">
        <f t="shared" si="504"/>
        <v>December</v>
      </c>
      <c r="AA2940" t="str">
        <f t="shared" si="505"/>
        <v>January</v>
      </c>
    </row>
    <row r="2941" spans="1:27" ht="45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14" t="s">
        <v>8219</v>
      </c>
      <c r="G2941" t="s">
        <v>8224</v>
      </c>
      <c r="H2941" t="s">
        <v>8246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495"/>
        <v>102.875</v>
      </c>
      <c r="P2941" s="6">
        <f t="shared" si="496"/>
        <v>329.2</v>
      </c>
      <c r="Q2941" t="str">
        <f t="shared" si="497"/>
        <v>theater</v>
      </c>
      <c r="R2941" t="str">
        <f t="shared" si="498"/>
        <v>musical</v>
      </c>
      <c r="S2941" s="28">
        <f t="shared" si="499"/>
        <v>41845.60083333333</v>
      </c>
      <c r="T2941" s="28">
        <f t="shared" si="500"/>
        <v>41878.833333333328</v>
      </c>
      <c r="U2941">
        <f t="shared" si="501"/>
        <v>2014</v>
      </c>
      <c r="V2941" s="15">
        <f t="shared" si="502"/>
        <v>41845</v>
      </c>
      <c r="W2941" s="15">
        <f t="shared" si="503"/>
        <v>41878</v>
      </c>
      <c r="X2941" s="15">
        <v>41845</v>
      </c>
      <c r="Y2941" s="15">
        <v>41878</v>
      </c>
      <c r="Z2941" t="str">
        <f t="shared" si="504"/>
        <v>July</v>
      </c>
      <c r="AA2941" t="str">
        <f t="shared" si="505"/>
        <v>August</v>
      </c>
    </row>
    <row r="2942" spans="1:27" ht="45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14" t="s">
        <v>8219</v>
      </c>
      <c r="G2942" t="s">
        <v>8224</v>
      </c>
      <c r="H2942" t="s">
        <v>8246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495"/>
        <v>107.24000000000001</v>
      </c>
      <c r="P2942" s="6">
        <f t="shared" si="496"/>
        <v>81.242424242424249</v>
      </c>
      <c r="Q2942" t="str">
        <f t="shared" si="497"/>
        <v>theater</v>
      </c>
      <c r="R2942" t="str">
        <f t="shared" si="498"/>
        <v>musical</v>
      </c>
      <c r="S2942" s="28">
        <f t="shared" si="499"/>
        <v>41982.565023148149</v>
      </c>
      <c r="T2942" s="28">
        <f t="shared" si="500"/>
        <v>42022.565023148149</v>
      </c>
      <c r="U2942">
        <f t="shared" si="501"/>
        <v>2014</v>
      </c>
      <c r="V2942" s="15">
        <f t="shared" si="502"/>
        <v>41982</v>
      </c>
      <c r="W2942" s="15">
        <f t="shared" si="503"/>
        <v>42022</v>
      </c>
      <c r="X2942" s="15">
        <v>41982</v>
      </c>
      <c r="Y2942" s="15">
        <v>42022</v>
      </c>
      <c r="Z2942" t="str">
        <f t="shared" si="504"/>
        <v>December</v>
      </c>
      <c r="AA2942" t="str">
        <f t="shared" si="505"/>
        <v>January</v>
      </c>
    </row>
    <row r="2943" spans="1:27" ht="45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14" t="s">
        <v>8221</v>
      </c>
      <c r="G2943" t="s">
        <v>8224</v>
      </c>
      <c r="H2943" t="s">
        <v>8246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495"/>
        <v>4.0000000000000001E-3</v>
      </c>
      <c r="P2943" s="6">
        <f t="shared" si="496"/>
        <v>1</v>
      </c>
      <c r="Q2943" t="str">
        <f t="shared" si="497"/>
        <v>theater</v>
      </c>
      <c r="R2943" t="str">
        <f t="shared" si="498"/>
        <v>spaces</v>
      </c>
      <c r="S2943" s="28">
        <f t="shared" si="499"/>
        <v>42034.751793981479</v>
      </c>
      <c r="T2943" s="28">
        <f t="shared" si="500"/>
        <v>42064.751793981479</v>
      </c>
      <c r="U2943">
        <f t="shared" si="501"/>
        <v>2015</v>
      </c>
      <c r="V2943" s="15">
        <f t="shared" si="502"/>
        <v>42034</v>
      </c>
      <c r="W2943" s="15">
        <f t="shared" si="503"/>
        <v>42064</v>
      </c>
      <c r="X2943" s="15">
        <v>42034</v>
      </c>
      <c r="Y2943" s="15">
        <v>42064</v>
      </c>
      <c r="Z2943" t="str">
        <f t="shared" si="504"/>
        <v>January</v>
      </c>
      <c r="AA2943" t="str">
        <f t="shared" si="505"/>
        <v>March</v>
      </c>
    </row>
    <row r="2944" spans="1:27" ht="45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14" t="s">
        <v>8221</v>
      </c>
      <c r="G2944" t="s">
        <v>8229</v>
      </c>
      <c r="H2944" t="s">
        <v>8251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495"/>
        <v>20.424999999999997</v>
      </c>
      <c r="P2944" s="6">
        <f t="shared" si="496"/>
        <v>202.22772277227722</v>
      </c>
      <c r="Q2944" t="str">
        <f t="shared" si="497"/>
        <v>theater</v>
      </c>
      <c r="R2944" t="str">
        <f t="shared" si="498"/>
        <v>spaces</v>
      </c>
      <c r="S2944" s="28">
        <f t="shared" si="499"/>
        <v>42334.595590277771</v>
      </c>
      <c r="T2944" s="28">
        <f t="shared" si="500"/>
        <v>42354.637499999997</v>
      </c>
      <c r="U2944">
        <f t="shared" si="501"/>
        <v>2015</v>
      </c>
      <c r="V2944" s="15">
        <f t="shared" si="502"/>
        <v>42334</v>
      </c>
      <c r="W2944" s="15">
        <f t="shared" si="503"/>
        <v>42354</v>
      </c>
      <c r="X2944" s="15">
        <v>42334</v>
      </c>
      <c r="Y2944" s="15">
        <v>42354</v>
      </c>
      <c r="Z2944" t="str">
        <f t="shared" si="504"/>
        <v>November</v>
      </c>
      <c r="AA2944" t="str">
        <f t="shared" si="505"/>
        <v>December</v>
      </c>
    </row>
    <row r="2945" spans="1:27" ht="45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14" t="s">
        <v>8221</v>
      </c>
      <c r="G2945" t="s">
        <v>8224</v>
      </c>
      <c r="H2945" t="s">
        <v>8246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495"/>
        <v>0</v>
      </c>
      <c r="P2945" s="6" t="e">
        <f t="shared" si="496"/>
        <v>#DIV/0!</v>
      </c>
      <c r="Q2945" t="str">
        <f t="shared" si="497"/>
        <v>theater</v>
      </c>
      <c r="R2945" t="str">
        <f t="shared" si="498"/>
        <v>spaces</v>
      </c>
      <c r="S2945" s="28">
        <f t="shared" si="499"/>
        <v>42076.921064814807</v>
      </c>
      <c r="T2945" s="28">
        <f t="shared" si="500"/>
        <v>42106.921064814807</v>
      </c>
      <c r="U2945">
        <f t="shared" si="501"/>
        <v>2015</v>
      </c>
      <c r="V2945" s="15">
        <f t="shared" si="502"/>
        <v>42076</v>
      </c>
      <c r="W2945" s="15">
        <f t="shared" si="503"/>
        <v>42106</v>
      </c>
      <c r="X2945" s="15">
        <v>42076</v>
      </c>
      <c r="Y2945" s="15">
        <v>42106</v>
      </c>
      <c r="Z2945" t="str">
        <f t="shared" si="504"/>
        <v>March</v>
      </c>
      <c r="AA2945" t="str">
        <f t="shared" si="505"/>
        <v>April</v>
      </c>
    </row>
    <row r="2946" spans="1:27" ht="3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14" t="s">
        <v>8221</v>
      </c>
      <c r="G2946" t="s">
        <v>8224</v>
      </c>
      <c r="H2946" t="s">
        <v>8246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ref="O2946:O3009" si="506">SUM(E2946/D2946)*100</f>
        <v>1</v>
      </c>
      <c r="P2946" s="6">
        <f t="shared" ref="P2946:P3009" si="507">SUM(E2946/L2946)</f>
        <v>100</v>
      </c>
      <c r="Q2946" t="str">
        <f t="shared" si="497"/>
        <v>theater</v>
      </c>
      <c r="R2946" t="str">
        <f t="shared" si="498"/>
        <v>spaces</v>
      </c>
      <c r="S2946" s="28">
        <f t="shared" si="499"/>
        <v>42132.705995370365</v>
      </c>
      <c r="T2946" s="28">
        <f t="shared" si="500"/>
        <v>42162.705995370365</v>
      </c>
      <c r="U2946">
        <f t="shared" si="501"/>
        <v>2015</v>
      </c>
      <c r="V2946" s="15">
        <f t="shared" si="502"/>
        <v>42132</v>
      </c>
      <c r="W2946" s="15">
        <f t="shared" si="503"/>
        <v>42162</v>
      </c>
      <c r="X2946" s="15">
        <v>42132</v>
      </c>
      <c r="Y2946" s="15">
        <v>42162</v>
      </c>
      <c r="Z2946" t="str">
        <f t="shared" si="504"/>
        <v>May</v>
      </c>
      <c r="AA2946" t="str">
        <f t="shared" si="505"/>
        <v>June</v>
      </c>
    </row>
    <row r="2947" spans="1:27" ht="45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14" t="s">
        <v>8221</v>
      </c>
      <c r="G2947" t="s">
        <v>8224</v>
      </c>
      <c r="H2947" t="s">
        <v>8246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si="506"/>
        <v>0</v>
      </c>
      <c r="P2947" s="6" t="e">
        <f t="shared" si="507"/>
        <v>#DIV/0!</v>
      </c>
      <c r="Q2947" t="str">
        <f t="shared" ref="Q2947:Q3010" si="508">LEFT(N2947,FIND("/", N2947) - 1)</f>
        <v>theater</v>
      </c>
      <c r="R2947" t="str">
        <f t="shared" ref="R2947:R3010" si="509">RIGHT(N2947,LEN(N2947) - FIND("/",N2947))</f>
        <v>spaces</v>
      </c>
      <c r="S2947" s="28">
        <f t="shared" ref="S2947:S3010" si="510">(J2947/86400)+25569+(-5/24)</f>
        <v>42117.931250000001</v>
      </c>
      <c r="T2947" s="28">
        <f t="shared" ref="T2947:T3010" si="511">(I2947/86400)+25569+(-5/24)</f>
        <v>42147.931250000001</v>
      </c>
      <c r="U2947">
        <f t="shared" ref="U2947:U3010" si="512">YEAR(S2947)</f>
        <v>2015</v>
      </c>
      <c r="V2947" s="15">
        <f t="shared" ref="V2947:V3010" si="513">INT(S2947)</f>
        <v>42117</v>
      </c>
      <c r="W2947" s="15">
        <f t="shared" ref="W2947:W3010" si="514">INT(T2947)</f>
        <v>42147</v>
      </c>
      <c r="X2947" s="15">
        <v>42117</v>
      </c>
      <c r="Y2947" s="15">
        <v>42147</v>
      </c>
      <c r="Z2947" t="str">
        <f t="shared" ref="Z2947:Z3010" si="515">TEXT(V2947, "mmmm")</f>
        <v>April</v>
      </c>
      <c r="AA2947" t="str">
        <f t="shared" ref="AA2947:AA3010" si="516">TEXT(W2947, "mmmm")</f>
        <v>May</v>
      </c>
    </row>
    <row r="2948" spans="1:27" ht="45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14" t="s">
        <v>8221</v>
      </c>
      <c r="G2948" t="s">
        <v>8225</v>
      </c>
      <c r="H2948" t="s">
        <v>8247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506"/>
        <v>0.1</v>
      </c>
      <c r="P2948" s="6">
        <f t="shared" si="507"/>
        <v>1</v>
      </c>
      <c r="Q2948" t="str">
        <f t="shared" si="508"/>
        <v>theater</v>
      </c>
      <c r="R2948" t="str">
        <f t="shared" si="509"/>
        <v>spaces</v>
      </c>
      <c r="S2948" s="28">
        <f t="shared" si="510"/>
        <v>42567.322824074072</v>
      </c>
      <c r="T2948" s="28">
        <f t="shared" si="511"/>
        <v>42597.322824074072</v>
      </c>
      <c r="U2948">
        <f t="shared" si="512"/>
        <v>2016</v>
      </c>
      <c r="V2948" s="15">
        <f t="shared" si="513"/>
        <v>42567</v>
      </c>
      <c r="W2948" s="15">
        <f t="shared" si="514"/>
        <v>42597</v>
      </c>
      <c r="X2948" s="15">
        <v>42567</v>
      </c>
      <c r="Y2948" s="15">
        <v>42597</v>
      </c>
      <c r="Z2948" t="str">
        <f t="shared" si="515"/>
        <v>July</v>
      </c>
      <c r="AA2948" t="str">
        <f t="shared" si="516"/>
        <v>August</v>
      </c>
    </row>
    <row r="2949" spans="1:27" ht="45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14" t="s">
        <v>8221</v>
      </c>
      <c r="G2949" t="s">
        <v>8224</v>
      </c>
      <c r="H2949" t="s">
        <v>8246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506"/>
        <v>4.2880000000000003</v>
      </c>
      <c r="P2949" s="6">
        <f t="shared" si="507"/>
        <v>82.461538461538467</v>
      </c>
      <c r="Q2949" t="str">
        <f t="shared" si="508"/>
        <v>theater</v>
      </c>
      <c r="R2949" t="str">
        <f t="shared" si="509"/>
        <v>spaces</v>
      </c>
      <c r="S2949" s="28">
        <f t="shared" si="510"/>
        <v>42649.353784722225</v>
      </c>
      <c r="T2949" s="28">
        <f t="shared" si="511"/>
        <v>42698.507638888885</v>
      </c>
      <c r="U2949">
        <f t="shared" si="512"/>
        <v>2016</v>
      </c>
      <c r="V2949" s="15">
        <f t="shared" si="513"/>
        <v>42649</v>
      </c>
      <c r="W2949" s="15">
        <f t="shared" si="514"/>
        <v>42698</v>
      </c>
      <c r="X2949" s="15">
        <v>42649</v>
      </c>
      <c r="Y2949" s="15">
        <v>42698</v>
      </c>
      <c r="Z2949" t="str">
        <f t="shared" si="515"/>
        <v>October</v>
      </c>
      <c r="AA2949" t="str">
        <f t="shared" si="516"/>
        <v>November</v>
      </c>
    </row>
    <row r="2950" spans="1:27" ht="45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14" t="s">
        <v>8221</v>
      </c>
      <c r="G2950" t="s">
        <v>8224</v>
      </c>
      <c r="H2950" t="s">
        <v>8246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506"/>
        <v>4.8000000000000004E-3</v>
      </c>
      <c r="P2950" s="6">
        <f t="shared" si="507"/>
        <v>2.6666666666666665</v>
      </c>
      <c r="Q2950" t="str">
        <f t="shared" si="508"/>
        <v>theater</v>
      </c>
      <c r="R2950" t="str">
        <f t="shared" si="509"/>
        <v>spaces</v>
      </c>
      <c r="S2950" s="28">
        <f t="shared" si="510"/>
        <v>42097.440891203696</v>
      </c>
      <c r="T2950" s="28">
        <f t="shared" si="511"/>
        <v>42157.440891203696</v>
      </c>
      <c r="U2950">
        <f t="shared" si="512"/>
        <v>2015</v>
      </c>
      <c r="V2950" s="15">
        <f t="shared" si="513"/>
        <v>42097</v>
      </c>
      <c r="W2950" s="15">
        <f t="shared" si="514"/>
        <v>42157</v>
      </c>
      <c r="X2950" s="15">
        <v>42097</v>
      </c>
      <c r="Y2950" s="15">
        <v>42157</v>
      </c>
      <c r="Z2950" t="str">
        <f t="shared" si="515"/>
        <v>April</v>
      </c>
      <c r="AA2950" t="str">
        <f t="shared" si="516"/>
        <v>June</v>
      </c>
    </row>
    <row r="2951" spans="1:27" ht="45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14" t="s">
        <v>8221</v>
      </c>
      <c r="G2951" t="s">
        <v>8224</v>
      </c>
      <c r="H2951" t="s">
        <v>8246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506"/>
        <v>2.5</v>
      </c>
      <c r="P2951" s="6">
        <f t="shared" si="507"/>
        <v>12.5</v>
      </c>
      <c r="Q2951" t="str">
        <f t="shared" si="508"/>
        <v>theater</v>
      </c>
      <c r="R2951" t="str">
        <f t="shared" si="509"/>
        <v>spaces</v>
      </c>
      <c r="S2951" s="28">
        <f t="shared" si="510"/>
        <v>42297.61478009259</v>
      </c>
      <c r="T2951" s="28">
        <f t="shared" si="511"/>
        <v>42327.656446759262</v>
      </c>
      <c r="U2951">
        <f t="shared" si="512"/>
        <v>2015</v>
      </c>
      <c r="V2951" s="15">
        <f t="shared" si="513"/>
        <v>42297</v>
      </c>
      <c r="W2951" s="15">
        <f t="shared" si="514"/>
        <v>42327</v>
      </c>
      <c r="X2951" s="15">
        <v>42297</v>
      </c>
      <c r="Y2951" s="15">
        <v>42327</v>
      </c>
      <c r="Z2951" t="str">
        <f t="shared" si="515"/>
        <v>October</v>
      </c>
      <c r="AA2951" t="str">
        <f t="shared" si="516"/>
        <v>November</v>
      </c>
    </row>
    <row r="2952" spans="1:27" ht="45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14" t="s">
        <v>8221</v>
      </c>
      <c r="G2952" t="s">
        <v>8224</v>
      </c>
      <c r="H2952" t="s">
        <v>8246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506"/>
        <v>0</v>
      </c>
      <c r="P2952" s="6" t="e">
        <f t="shared" si="507"/>
        <v>#DIV/0!</v>
      </c>
      <c r="Q2952" t="str">
        <f t="shared" si="508"/>
        <v>theater</v>
      </c>
      <c r="R2952" t="str">
        <f t="shared" si="509"/>
        <v>spaces</v>
      </c>
      <c r="S2952" s="28">
        <f t="shared" si="510"/>
        <v>42362.156851851854</v>
      </c>
      <c r="T2952" s="28">
        <f t="shared" si="511"/>
        <v>42392.156851851854</v>
      </c>
      <c r="U2952">
        <f t="shared" si="512"/>
        <v>2015</v>
      </c>
      <c r="V2952" s="15">
        <f t="shared" si="513"/>
        <v>42362</v>
      </c>
      <c r="W2952" s="15">
        <f t="shared" si="514"/>
        <v>42392</v>
      </c>
      <c r="X2952" s="15">
        <v>42362</v>
      </c>
      <c r="Y2952" s="15">
        <v>42392</v>
      </c>
      <c r="Z2952" t="str">
        <f t="shared" si="515"/>
        <v>December</v>
      </c>
      <c r="AA2952" t="str">
        <f t="shared" si="516"/>
        <v>January</v>
      </c>
    </row>
    <row r="2953" spans="1:27" ht="60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14" t="s">
        <v>8220</v>
      </c>
      <c r="G2953" t="s">
        <v>8224</v>
      </c>
      <c r="H2953" t="s">
        <v>8246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506"/>
        <v>2.1919999999999997</v>
      </c>
      <c r="P2953" s="6">
        <f t="shared" si="507"/>
        <v>18.896551724137932</v>
      </c>
      <c r="Q2953" t="str">
        <f t="shared" si="508"/>
        <v>theater</v>
      </c>
      <c r="R2953" t="str">
        <f t="shared" si="509"/>
        <v>spaces</v>
      </c>
      <c r="S2953" s="28">
        <f t="shared" si="510"/>
        <v>41872.594594907401</v>
      </c>
      <c r="T2953" s="28">
        <f t="shared" si="511"/>
        <v>41917.594594907401</v>
      </c>
      <c r="U2953">
        <f t="shared" si="512"/>
        <v>2014</v>
      </c>
      <c r="V2953" s="15">
        <f t="shared" si="513"/>
        <v>41872</v>
      </c>
      <c r="W2953" s="15">
        <f t="shared" si="514"/>
        <v>41917</v>
      </c>
      <c r="X2953" s="15">
        <v>41872</v>
      </c>
      <c r="Y2953" s="15">
        <v>41917</v>
      </c>
      <c r="Z2953" t="str">
        <f t="shared" si="515"/>
        <v>August</v>
      </c>
      <c r="AA2953" t="str">
        <f t="shared" si="516"/>
        <v>October</v>
      </c>
    </row>
    <row r="2954" spans="1:27" ht="45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14" t="s">
        <v>8220</v>
      </c>
      <c r="G2954" t="s">
        <v>8224</v>
      </c>
      <c r="H2954" t="s">
        <v>8246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506"/>
        <v>8.0250000000000004</v>
      </c>
      <c r="P2954" s="6">
        <f t="shared" si="507"/>
        <v>200.625</v>
      </c>
      <c r="Q2954" t="str">
        <f t="shared" si="508"/>
        <v>theater</v>
      </c>
      <c r="R2954" t="str">
        <f t="shared" si="509"/>
        <v>spaces</v>
      </c>
      <c r="S2954" s="28">
        <f t="shared" si="510"/>
        <v>42628.481932870367</v>
      </c>
      <c r="T2954" s="28">
        <f t="shared" si="511"/>
        <v>42659.958333333336</v>
      </c>
      <c r="U2954">
        <f t="shared" si="512"/>
        <v>2016</v>
      </c>
      <c r="V2954" s="15">
        <f t="shared" si="513"/>
        <v>42628</v>
      </c>
      <c r="W2954" s="15">
        <f t="shared" si="514"/>
        <v>42659</v>
      </c>
      <c r="X2954" s="15">
        <v>42628</v>
      </c>
      <c r="Y2954" s="15">
        <v>42659</v>
      </c>
      <c r="Z2954" t="str">
        <f t="shared" si="515"/>
        <v>September</v>
      </c>
      <c r="AA2954" t="str">
        <f t="shared" si="516"/>
        <v>October</v>
      </c>
    </row>
    <row r="2955" spans="1:27" ht="45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14" t="s">
        <v>8220</v>
      </c>
      <c r="G2955" t="s">
        <v>8224</v>
      </c>
      <c r="H2955" t="s">
        <v>8246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506"/>
        <v>0.15125</v>
      </c>
      <c r="P2955" s="6">
        <f t="shared" si="507"/>
        <v>201.66666666666666</v>
      </c>
      <c r="Q2955" t="str">
        <f t="shared" si="508"/>
        <v>theater</v>
      </c>
      <c r="R2955" t="str">
        <f t="shared" si="509"/>
        <v>spaces</v>
      </c>
      <c r="S2955" s="28">
        <f t="shared" si="510"/>
        <v>42255.583576388883</v>
      </c>
      <c r="T2955" s="28">
        <f t="shared" si="511"/>
        <v>42285.583576388883</v>
      </c>
      <c r="U2955">
        <f t="shared" si="512"/>
        <v>2015</v>
      </c>
      <c r="V2955" s="15">
        <f t="shared" si="513"/>
        <v>42255</v>
      </c>
      <c r="W2955" s="15">
        <f t="shared" si="514"/>
        <v>42285</v>
      </c>
      <c r="X2955" s="15">
        <v>42255</v>
      </c>
      <c r="Y2955" s="15">
        <v>42285</v>
      </c>
      <c r="Z2955" t="str">
        <f t="shared" si="515"/>
        <v>September</v>
      </c>
      <c r="AA2955" t="str">
        <f t="shared" si="516"/>
        <v>October</v>
      </c>
    </row>
    <row r="2956" spans="1:27" ht="45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14" t="s">
        <v>8220</v>
      </c>
      <c r="G2956" t="s">
        <v>8224</v>
      </c>
      <c r="H2956" t="s">
        <v>8246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506"/>
        <v>0</v>
      </c>
      <c r="P2956" s="6" t="e">
        <f t="shared" si="507"/>
        <v>#DIV/0!</v>
      </c>
      <c r="Q2956" t="str">
        <f t="shared" si="508"/>
        <v>theater</v>
      </c>
      <c r="R2956" t="str">
        <f t="shared" si="509"/>
        <v>spaces</v>
      </c>
      <c r="S2956" s="28">
        <f t="shared" si="510"/>
        <v>42790.375034722216</v>
      </c>
      <c r="T2956" s="28">
        <f t="shared" si="511"/>
        <v>42810.333368055552</v>
      </c>
      <c r="U2956">
        <f t="shared" si="512"/>
        <v>2017</v>
      </c>
      <c r="V2956" s="15">
        <f t="shared" si="513"/>
        <v>42790</v>
      </c>
      <c r="W2956" s="15">
        <f t="shared" si="514"/>
        <v>42810</v>
      </c>
      <c r="X2956" s="15">
        <v>42790</v>
      </c>
      <c r="Y2956" s="15">
        <v>42810</v>
      </c>
      <c r="Z2956" t="str">
        <f t="shared" si="515"/>
        <v>February</v>
      </c>
      <c r="AA2956" t="str">
        <f t="shared" si="516"/>
        <v>March</v>
      </c>
    </row>
    <row r="2957" spans="1:27" ht="30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14" t="s">
        <v>8220</v>
      </c>
      <c r="G2957" t="s">
        <v>8224</v>
      </c>
      <c r="H2957" t="s">
        <v>8246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506"/>
        <v>59.583333333333336</v>
      </c>
      <c r="P2957" s="6">
        <f t="shared" si="507"/>
        <v>65</v>
      </c>
      <c r="Q2957" t="str">
        <f t="shared" si="508"/>
        <v>theater</v>
      </c>
      <c r="R2957" t="str">
        <f t="shared" si="509"/>
        <v>spaces</v>
      </c>
      <c r="S2957" s="28">
        <f t="shared" si="510"/>
        <v>42141.532974537033</v>
      </c>
      <c r="T2957" s="28">
        <f t="shared" si="511"/>
        <v>42171.532974537033</v>
      </c>
      <c r="U2957">
        <f t="shared" si="512"/>
        <v>2015</v>
      </c>
      <c r="V2957" s="15">
        <f t="shared" si="513"/>
        <v>42141</v>
      </c>
      <c r="W2957" s="15">
        <f t="shared" si="514"/>
        <v>42171</v>
      </c>
      <c r="X2957" s="15">
        <v>42141</v>
      </c>
      <c r="Y2957" s="15">
        <v>42171</v>
      </c>
      <c r="Z2957" t="str">
        <f t="shared" si="515"/>
        <v>May</v>
      </c>
      <c r="AA2957" t="str">
        <f t="shared" si="516"/>
        <v>June</v>
      </c>
    </row>
    <row r="2958" spans="1:27" ht="45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14" t="s">
        <v>8220</v>
      </c>
      <c r="G2958" t="s">
        <v>8224</v>
      </c>
      <c r="H2958" t="s">
        <v>8246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506"/>
        <v>16.734177215189874</v>
      </c>
      <c r="P2958" s="6">
        <f t="shared" si="507"/>
        <v>66.099999999999994</v>
      </c>
      <c r="Q2958" t="str">
        <f t="shared" si="508"/>
        <v>theater</v>
      </c>
      <c r="R2958" t="str">
        <f t="shared" si="509"/>
        <v>spaces</v>
      </c>
      <c r="S2958" s="28">
        <f t="shared" si="510"/>
        <v>42464.750578703701</v>
      </c>
      <c r="T2958" s="28">
        <f t="shared" si="511"/>
        <v>42494.750578703701</v>
      </c>
      <c r="U2958">
        <f t="shared" si="512"/>
        <v>2016</v>
      </c>
      <c r="V2958" s="15">
        <f t="shared" si="513"/>
        <v>42464</v>
      </c>
      <c r="W2958" s="15">
        <f t="shared" si="514"/>
        <v>42494</v>
      </c>
      <c r="X2958" s="15">
        <v>42464</v>
      </c>
      <c r="Y2958" s="15">
        <v>42494</v>
      </c>
      <c r="Z2958" t="str">
        <f t="shared" si="515"/>
        <v>April</v>
      </c>
      <c r="AA2958" t="str">
        <f t="shared" si="516"/>
        <v>May</v>
      </c>
    </row>
    <row r="2959" spans="1:27" ht="45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14" t="s">
        <v>8220</v>
      </c>
      <c r="G2959" t="s">
        <v>8224</v>
      </c>
      <c r="H2959" t="s">
        <v>8246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506"/>
        <v>1.8666666666666669</v>
      </c>
      <c r="P2959" s="6">
        <f t="shared" si="507"/>
        <v>93.333333333333329</v>
      </c>
      <c r="Q2959" t="str">
        <f t="shared" si="508"/>
        <v>theater</v>
      </c>
      <c r="R2959" t="str">
        <f t="shared" si="509"/>
        <v>spaces</v>
      </c>
      <c r="S2959" s="28">
        <f t="shared" si="510"/>
        <v>42030.80291666666</v>
      </c>
      <c r="T2959" s="28">
        <f t="shared" si="511"/>
        <v>42090.761249999996</v>
      </c>
      <c r="U2959">
        <f t="shared" si="512"/>
        <v>2015</v>
      </c>
      <c r="V2959" s="15">
        <f t="shared" si="513"/>
        <v>42030</v>
      </c>
      <c r="W2959" s="15">
        <f t="shared" si="514"/>
        <v>42090</v>
      </c>
      <c r="X2959" s="15">
        <v>42030</v>
      </c>
      <c r="Y2959" s="15">
        <v>42090</v>
      </c>
      <c r="Z2959" t="str">
        <f t="shared" si="515"/>
        <v>January</v>
      </c>
      <c r="AA2959" t="str">
        <f t="shared" si="516"/>
        <v>March</v>
      </c>
    </row>
    <row r="2960" spans="1:27" ht="45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14" t="s">
        <v>8220</v>
      </c>
      <c r="G2960" t="s">
        <v>8224</v>
      </c>
      <c r="H2960" t="s">
        <v>8246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506"/>
        <v>0</v>
      </c>
      <c r="P2960" s="6" t="e">
        <f t="shared" si="507"/>
        <v>#DIV/0!</v>
      </c>
      <c r="Q2960" t="str">
        <f t="shared" si="508"/>
        <v>theater</v>
      </c>
      <c r="R2960" t="str">
        <f t="shared" si="509"/>
        <v>spaces</v>
      </c>
      <c r="S2960" s="28">
        <f t="shared" si="510"/>
        <v>42438.570798611108</v>
      </c>
      <c r="T2960" s="28">
        <f t="shared" si="511"/>
        <v>42498.529131944444</v>
      </c>
      <c r="U2960">
        <f t="shared" si="512"/>
        <v>2016</v>
      </c>
      <c r="V2960" s="15">
        <f t="shared" si="513"/>
        <v>42438</v>
      </c>
      <c r="W2960" s="15">
        <f t="shared" si="514"/>
        <v>42498</v>
      </c>
      <c r="X2960" s="15">
        <v>42438</v>
      </c>
      <c r="Y2960" s="15">
        <v>42498</v>
      </c>
      <c r="Z2960" t="str">
        <f t="shared" si="515"/>
        <v>March</v>
      </c>
      <c r="AA2960" t="str">
        <f t="shared" si="516"/>
        <v>May</v>
      </c>
    </row>
    <row r="2961" spans="1:27" ht="45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14" t="s">
        <v>8220</v>
      </c>
      <c r="G2961" t="s">
        <v>8225</v>
      </c>
      <c r="H2961" t="s">
        <v>8247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506"/>
        <v>0</v>
      </c>
      <c r="P2961" s="6" t="e">
        <f t="shared" si="507"/>
        <v>#DIV/0!</v>
      </c>
      <c r="Q2961" t="str">
        <f t="shared" si="508"/>
        <v>theater</v>
      </c>
      <c r="R2961" t="str">
        <f t="shared" si="509"/>
        <v>spaces</v>
      </c>
      <c r="S2961" s="28">
        <f t="shared" si="510"/>
        <v>42497.800057870372</v>
      </c>
      <c r="T2961" s="28">
        <f t="shared" si="511"/>
        <v>42527.800057870372</v>
      </c>
      <c r="U2961">
        <f t="shared" si="512"/>
        <v>2016</v>
      </c>
      <c r="V2961" s="15">
        <f t="shared" si="513"/>
        <v>42497</v>
      </c>
      <c r="W2961" s="15">
        <f t="shared" si="514"/>
        <v>42527</v>
      </c>
      <c r="X2961" s="15">
        <v>42497</v>
      </c>
      <c r="Y2961" s="15">
        <v>42527</v>
      </c>
      <c r="Z2961" t="str">
        <f t="shared" si="515"/>
        <v>May</v>
      </c>
      <c r="AA2961" t="str">
        <f t="shared" si="516"/>
        <v>June</v>
      </c>
    </row>
    <row r="2962" spans="1:27" ht="45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14" t="s">
        <v>8220</v>
      </c>
      <c r="G2962" t="s">
        <v>8224</v>
      </c>
      <c r="H2962" t="s">
        <v>8246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506"/>
        <v>0</v>
      </c>
      <c r="P2962" s="6" t="e">
        <f t="shared" si="507"/>
        <v>#DIV/0!</v>
      </c>
      <c r="Q2962" t="str">
        <f t="shared" si="508"/>
        <v>theater</v>
      </c>
      <c r="R2962" t="str">
        <f t="shared" si="509"/>
        <v>spaces</v>
      </c>
      <c r="S2962" s="28">
        <f t="shared" si="510"/>
        <v>41863.54887731481</v>
      </c>
      <c r="T2962" s="28">
        <f t="shared" si="511"/>
        <v>41893.54887731481</v>
      </c>
      <c r="U2962">
        <f t="shared" si="512"/>
        <v>2014</v>
      </c>
      <c r="V2962" s="15">
        <f t="shared" si="513"/>
        <v>41863</v>
      </c>
      <c r="W2962" s="15">
        <f t="shared" si="514"/>
        <v>41893</v>
      </c>
      <c r="X2962" s="15">
        <v>41863</v>
      </c>
      <c r="Y2962" s="15">
        <v>41893</v>
      </c>
      <c r="Z2962" t="str">
        <f t="shared" si="515"/>
        <v>August</v>
      </c>
      <c r="AA2962" t="str">
        <f t="shared" si="516"/>
        <v>September</v>
      </c>
    </row>
    <row r="2963" spans="1:27" ht="45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14" t="s">
        <v>8219</v>
      </c>
      <c r="G2963" t="s">
        <v>8224</v>
      </c>
      <c r="H2963" t="s">
        <v>8246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506"/>
        <v>109.62</v>
      </c>
      <c r="P2963" s="6">
        <f t="shared" si="507"/>
        <v>50.75</v>
      </c>
      <c r="Q2963" t="str">
        <f t="shared" si="508"/>
        <v>theater</v>
      </c>
      <c r="R2963" t="str">
        <f t="shared" si="509"/>
        <v>plays</v>
      </c>
      <c r="S2963" s="28">
        <f t="shared" si="510"/>
        <v>42061.004155092589</v>
      </c>
      <c r="T2963" s="28">
        <f t="shared" si="511"/>
        <v>42088.958333333336</v>
      </c>
      <c r="U2963">
        <f t="shared" si="512"/>
        <v>2015</v>
      </c>
      <c r="V2963" s="15">
        <f t="shared" si="513"/>
        <v>42061</v>
      </c>
      <c r="W2963" s="15">
        <f t="shared" si="514"/>
        <v>42088</v>
      </c>
      <c r="X2963" s="15">
        <v>42061</v>
      </c>
      <c r="Y2963" s="15">
        <v>42088</v>
      </c>
      <c r="Z2963" t="str">
        <f t="shared" si="515"/>
        <v>February</v>
      </c>
      <c r="AA2963" t="str">
        <f t="shared" si="516"/>
        <v>March</v>
      </c>
    </row>
    <row r="2964" spans="1:27" ht="45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14" t="s">
        <v>8219</v>
      </c>
      <c r="G2964" t="s">
        <v>8224</v>
      </c>
      <c r="H2964" t="s">
        <v>8246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506"/>
        <v>121.8</v>
      </c>
      <c r="P2964" s="6">
        <f t="shared" si="507"/>
        <v>60.9</v>
      </c>
      <c r="Q2964" t="str">
        <f t="shared" si="508"/>
        <v>theater</v>
      </c>
      <c r="R2964" t="str">
        <f t="shared" si="509"/>
        <v>plays</v>
      </c>
      <c r="S2964" s="28">
        <f t="shared" si="510"/>
        <v>42036.035949074074</v>
      </c>
      <c r="T2964" s="28">
        <f t="shared" si="511"/>
        <v>42064.082638888889</v>
      </c>
      <c r="U2964">
        <f t="shared" si="512"/>
        <v>2015</v>
      </c>
      <c r="V2964" s="15">
        <f t="shared" si="513"/>
        <v>42036</v>
      </c>
      <c r="W2964" s="15">
        <f t="shared" si="514"/>
        <v>42064</v>
      </c>
      <c r="X2964" s="15">
        <v>42036</v>
      </c>
      <c r="Y2964" s="15">
        <v>42064</v>
      </c>
      <c r="Z2964" t="str">
        <f t="shared" si="515"/>
        <v>February</v>
      </c>
      <c r="AA2964" t="str">
        <f t="shared" si="516"/>
        <v>March</v>
      </c>
    </row>
    <row r="2965" spans="1:27" ht="60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14" t="s">
        <v>8219</v>
      </c>
      <c r="G2965" t="s">
        <v>8224</v>
      </c>
      <c r="H2965" t="s">
        <v>8246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506"/>
        <v>106.85</v>
      </c>
      <c r="P2965" s="6">
        <f t="shared" si="507"/>
        <v>109.03061224489795</v>
      </c>
      <c r="Q2965" t="str">
        <f t="shared" si="508"/>
        <v>theater</v>
      </c>
      <c r="R2965" t="str">
        <f t="shared" si="509"/>
        <v>plays</v>
      </c>
      <c r="S2965" s="28">
        <f t="shared" si="510"/>
        <v>42157.26185185185</v>
      </c>
      <c r="T2965" s="28">
        <f t="shared" si="511"/>
        <v>42187.26185185185</v>
      </c>
      <c r="U2965">
        <f t="shared" si="512"/>
        <v>2015</v>
      </c>
      <c r="V2965" s="15">
        <f t="shared" si="513"/>
        <v>42157</v>
      </c>
      <c r="W2965" s="15">
        <f t="shared" si="514"/>
        <v>42187</v>
      </c>
      <c r="X2965" s="15">
        <v>42157</v>
      </c>
      <c r="Y2965" s="15">
        <v>42187</v>
      </c>
      <c r="Z2965" t="str">
        <f t="shared" si="515"/>
        <v>June</v>
      </c>
      <c r="AA2965" t="str">
        <f t="shared" si="516"/>
        <v>July</v>
      </c>
    </row>
    <row r="2966" spans="1:27" ht="45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14" t="s">
        <v>8219</v>
      </c>
      <c r="G2966" t="s">
        <v>8224</v>
      </c>
      <c r="H2966" t="s">
        <v>8246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506"/>
        <v>100.71379999999999</v>
      </c>
      <c r="P2966" s="6">
        <f t="shared" si="507"/>
        <v>25.692295918367346</v>
      </c>
      <c r="Q2966" t="str">
        <f t="shared" si="508"/>
        <v>theater</v>
      </c>
      <c r="R2966" t="str">
        <f t="shared" si="509"/>
        <v>plays</v>
      </c>
      <c r="S2966" s="28">
        <f t="shared" si="510"/>
        <v>41827.701608796291</v>
      </c>
      <c r="T2966" s="28">
        <f t="shared" si="511"/>
        <v>41857.688888888886</v>
      </c>
      <c r="U2966">
        <f t="shared" si="512"/>
        <v>2014</v>
      </c>
      <c r="V2966" s="15">
        <f t="shared" si="513"/>
        <v>41827</v>
      </c>
      <c r="W2966" s="15">
        <f t="shared" si="514"/>
        <v>41857</v>
      </c>
      <c r="X2966" s="15">
        <v>41827</v>
      </c>
      <c r="Y2966" s="15">
        <v>41857</v>
      </c>
      <c r="Z2966" t="str">
        <f t="shared" si="515"/>
        <v>July</v>
      </c>
      <c r="AA2966" t="str">
        <f t="shared" si="516"/>
        <v>August</v>
      </c>
    </row>
    <row r="2967" spans="1:27" ht="45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14" t="s">
        <v>8219</v>
      </c>
      <c r="G2967" t="s">
        <v>8224</v>
      </c>
      <c r="H2967" t="s">
        <v>8246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506"/>
        <v>109.00000000000001</v>
      </c>
      <c r="P2967" s="6">
        <f t="shared" si="507"/>
        <v>41.92307692307692</v>
      </c>
      <c r="Q2967" t="str">
        <f t="shared" si="508"/>
        <v>theater</v>
      </c>
      <c r="R2967" t="str">
        <f t="shared" si="509"/>
        <v>plays</v>
      </c>
      <c r="S2967" s="28">
        <f t="shared" si="510"/>
        <v>42162.521215277775</v>
      </c>
      <c r="T2967" s="28">
        <f t="shared" si="511"/>
        <v>42192.521215277775</v>
      </c>
      <c r="U2967">
        <f t="shared" si="512"/>
        <v>2015</v>
      </c>
      <c r="V2967" s="15">
        <f t="shared" si="513"/>
        <v>42162</v>
      </c>
      <c r="W2967" s="15">
        <f t="shared" si="514"/>
        <v>42192</v>
      </c>
      <c r="X2967" s="15">
        <v>42162</v>
      </c>
      <c r="Y2967" s="15">
        <v>42192</v>
      </c>
      <c r="Z2967" t="str">
        <f t="shared" si="515"/>
        <v>June</v>
      </c>
      <c r="AA2967" t="str">
        <f t="shared" si="516"/>
        <v>July</v>
      </c>
    </row>
    <row r="2968" spans="1:27" ht="45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14" t="s">
        <v>8219</v>
      </c>
      <c r="G2968" t="s">
        <v>8224</v>
      </c>
      <c r="H2968" t="s">
        <v>8246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506"/>
        <v>113.63000000000001</v>
      </c>
      <c r="P2968" s="6">
        <f t="shared" si="507"/>
        <v>88.7734375</v>
      </c>
      <c r="Q2968" t="str">
        <f t="shared" si="508"/>
        <v>theater</v>
      </c>
      <c r="R2968" t="str">
        <f t="shared" si="509"/>
        <v>plays</v>
      </c>
      <c r="S2968" s="28">
        <f t="shared" si="510"/>
        <v>42233.530231481483</v>
      </c>
      <c r="T2968" s="28">
        <f t="shared" si="511"/>
        <v>42263.530231481483</v>
      </c>
      <c r="U2968">
        <f t="shared" si="512"/>
        <v>2015</v>
      </c>
      <c r="V2968" s="15">
        <f t="shared" si="513"/>
        <v>42233</v>
      </c>
      <c r="W2968" s="15">
        <f t="shared" si="514"/>
        <v>42263</v>
      </c>
      <c r="X2968" s="15">
        <v>42233</v>
      </c>
      <c r="Y2968" s="15">
        <v>42263</v>
      </c>
      <c r="Z2968" t="str">
        <f t="shared" si="515"/>
        <v>August</v>
      </c>
      <c r="AA2968" t="str">
        <f t="shared" si="516"/>
        <v>September</v>
      </c>
    </row>
    <row r="2969" spans="1:27" ht="45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14" t="s">
        <v>8219</v>
      </c>
      <c r="G2969" t="s">
        <v>8224</v>
      </c>
      <c r="H2969" t="s">
        <v>8246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506"/>
        <v>113.92</v>
      </c>
      <c r="P2969" s="6">
        <f t="shared" si="507"/>
        <v>80.225352112676063</v>
      </c>
      <c r="Q2969" t="str">
        <f t="shared" si="508"/>
        <v>theater</v>
      </c>
      <c r="R2969" t="str">
        <f t="shared" si="509"/>
        <v>plays</v>
      </c>
      <c r="S2969" s="28">
        <f t="shared" si="510"/>
        <v>42041.989490740736</v>
      </c>
      <c r="T2969" s="28">
        <f t="shared" si="511"/>
        <v>42071.947824074072</v>
      </c>
      <c r="U2969">
        <f t="shared" si="512"/>
        <v>2015</v>
      </c>
      <c r="V2969" s="15">
        <f t="shared" si="513"/>
        <v>42041</v>
      </c>
      <c r="W2969" s="15">
        <f t="shared" si="514"/>
        <v>42071</v>
      </c>
      <c r="X2969" s="15">
        <v>42041</v>
      </c>
      <c r="Y2969" s="15">
        <v>42071</v>
      </c>
      <c r="Z2969" t="str">
        <f t="shared" si="515"/>
        <v>February</v>
      </c>
      <c r="AA2969" t="str">
        <f t="shared" si="516"/>
        <v>March</v>
      </c>
    </row>
    <row r="2970" spans="1:27" ht="30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14" t="s">
        <v>8219</v>
      </c>
      <c r="G2970" t="s">
        <v>8224</v>
      </c>
      <c r="H2970" t="s">
        <v>8246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506"/>
        <v>106</v>
      </c>
      <c r="P2970" s="6">
        <f t="shared" si="507"/>
        <v>78.936170212765958</v>
      </c>
      <c r="Q2970" t="str">
        <f t="shared" si="508"/>
        <v>theater</v>
      </c>
      <c r="R2970" t="str">
        <f t="shared" si="509"/>
        <v>plays</v>
      </c>
      <c r="S2970" s="28">
        <f t="shared" si="510"/>
        <v>42585.315509259257</v>
      </c>
      <c r="T2970" s="28">
        <f t="shared" si="511"/>
        <v>42598.957638888889</v>
      </c>
      <c r="U2970">
        <f t="shared" si="512"/>
        <v>2016</v>
      </c>
      <c r="V2970" s="15">
        <f t="shared" si="513"/>
        <v>42585</v>
      </c>
      <c r="W2970" s="15">
        <f t="shared" si="514"/>
        <v>42598</v>
      </c>
      <c r="X2970" s="15">
        <v>42585</v>
      </c>
      <c r="Y2970" s="15">
        <v>42598</v>
      </c>
      <c r="Z2970" t="str">
        <f t="shared" si="515"/>
        <v>August</v>
      </c>
      <c r="AA2970" t="str">
        <f t="shared" si="516"/>
        <v>August</v>
      </c>
    </row>
    <row r="2971" spans="1:27" ht="45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14" t="s">
        <v>8219</v>
      </c>
      <c r="G2971" t="s">
        <v>8229</v>
      </c>
      <c r="H2971" t="s">
        <v>8251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506"/>
        <v>162.5</v>
      </c>
      <c r="P2971" s="6">
        <f t="shared" si="507"/>
        <v>95.588235294117652</v>
      </c>
      <c r="Q2971" t="str">
        <f t="shared" si="508"/>
        <v>theater</v>
      </c>
      <c r="R2971" t="str">
        <f t="shared" si="509"/>
        <v>plays</v>
      </c>
      <c r="S2971" s="28">
        <f t="shared" si="510"/>
        <v>42097.578159722216</v>
      </c>
      <c r="T2971" s="28">
        <f t="shared" si="511"/>
        <v>42127.743750000001</v>
      </c>
      <c r="U2971">
        <f t="shared" si="512"/>
        <v>2015</v>
      </c>
      <c r="V2971" s="15">
        <f t="shared" si="513"/>
        <v>42097</v>
      </c>
      <c r="W2971" s="15">
        <f t="shared" si="514"/>
        <v>42127</v>
      </c>
      <c r="X2971" s="15">
        <v>42097</v>
      </c>
      <c r="Y2971" s="15">
        <v>42127</v>
      </c>
      <c r="Z2971" t="str">
        <f t="shared" si="515"/>
        <v>April</v>
      </c>
      <c r="AA2971" t="str">
        <f t="shared" si="516"/>
        <v>May</v>
      </c>
    </row>
    <row r="2972" spans="1:27" ht="45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14" t="s">
        <v>8219</v>
      </c>
      <c r="G2972" t="s">
        <v>8224</v>
      </c>
      <c r="H2972" t="s">
        <v>8246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506"/>
        <v>106</v>
      </c>
      <c r="P2972" s="6">
        <f t="shared" si="507"/>
        <v>69.890109890109883</v>
      </c>
      <c r="Q2972" t="str">
        <f t="shared" si="508"/>
        <v>theater</v>
      </c>
      <c r="R2972" t="str">
        <f t="shared" si="509"/>
        <v>plays</v>
      </c>
      <c r="S2972" s="28">
        <f t="shared" si="510"/>
        <v>41808.461238425924</v>
      </c>
      <c r="T2972" s="28">
        <f t="shared" si="511"/>
        <v>41838.461238425924</v>
      </c>
      <c r="U2972">
        <f t="shared" si="512"/>
        <v>2014</v>
      </c>
      <c r="V2972" s="15">
        <f t="shared" si="513"/>
        <v>41808</v>
      </c>
      <c r="W2972" s="15">
        <f t="shared" si="514"/>
        <v>41838</v>
      </c>
      <c r="X2972" s="15">
        <v>41808</v>
      </c>
      <c r="Y2972" s="15">
        <v>41838</v>
      </c>
      <c r="Z2972" t="str">
        <f t="shared" si="515"/>
        <v>June</v>
      </c>
      <c r="AA2972" t="str">
        <f t="shared" si="516"/>
        <v>July</v>
      </c>
    </row>
    <row r="2973" spans="1:27" ht="45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14" t="s">
        <v>8219</v>
      </c>
      <c r="G2973" t="s">
        <v>8224</v>
      </c>
      <c r="H2973" t="s">
        <v>8246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506"/>
        <v>100.15624999999999</v>
      </c>
      <c r="P2973" s="6">
        <f t="shared" si="507"/>
        <v>74.534883720930239</v>
      </c>
      <c r="Q2973" t="str">
        <f t="shared" si="508"/>
        <v>theater</v>
      </c>
      <c r="R2973" t="str">
        <f t="shared" si="509"/>
        <v>plays</v>
      </c>
      <c r="S2973" s="28">
        <f t="shared" si="510"/>
        <v>41852.449976851851</v>
      </c>
      <c r="T2973" s="28">
        <f t="shared" si="511"/>
        <v>41882.449976851851</v>
      </c>
      <c r="U2973">
        <f t="shared" si="512"/>
        <v>2014</v>
      </c>
      <c r="V2973" s="15">
        <f t="shared" si="513"/>
        <v>41852</v>
      </c>
      <c r="W2973" s="15">
        <f t="shared" si="514"/>
        <v>41882</v>
      </c>
      <c r="X2973" s="15">
        <v>41852</v>
      </c>
      <c r="Y2973" s="15">
        <v>41882</v>
      </c>
      <c r="Z2973" t="str">
        <f t="shared" si="515"/>
        <v>August</v>
      </c>
      <c r="AA2973" t="str">
        <f t="shared" si="516"/>
        <v>August</v>
      </c>
    </row>
    <row r="2974" spans="1:27" ht="30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14" t="s">
        <v>8219</v>
      </c>
      <c r="G2974" t="s">
        <v>8224</v>
      </c>
      <c r="H2974" t="s">
        <v>8246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506"/>
        <v>105.35000000000001</v>
      </c>
      <c r="P2974" s="6">
        <f t="shared" si="507"/>
        <v>123.94117647058823</v>
      </c>
      <c r="Q2974" t="str">
        <f t="shared" si="508"/>
        <v>theater</v>
      </c>
      <c r="R2974" t="str">
        <f t="shared" si="509"/>
        <v>plays</v>
      </c>
      <c r="S2974" s="28">
        <f t="shared" si="510"/>
        <v>42693.90185185185</v>
      </c>
      <c r="T2974" s="28">
        <f t="shared" si="511"/>
        <v>42708.833333333336</v>
      </c>
      <c r="U2974">
        <f t="shared" si="512"/>
        <v>2016</v>
      </c>
      <c r="V2974" s="15">
        <f t="shared" si="513"/>
        <v>42693</v>
      </c>
      <c r="W2974" s="15">
        <f t="shared" si="514"/>
        <v>42708</v>
      </c>
      <c r="X2974" s="15">
        <v>42693</v>
      </c>
      <c r="Y2974" s="15">
        <v>42708</v>
      </c>
      <c r="Z2974" t="str">
        <f t="shared" si="515"/>
        <v>November</v>
      </c>
      <c r="AA2974" t="str">
        <f t="shared" si="516"/>
        <v>December</v>
      </c>
    </row>
    <row r="2975" spans="1:27" ht="45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14" t="s">
        <v>8219</v>
      </c>
      <c r="G2975" t="s">
        <v>8224</v>
      </c>
      <c r="H2975" t="s">
        <v>8246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506"/>
        <v>174.8</v>
      </c>
      <c r="P2975" s="6">
        <f t="shared" si="507"/>
        <v>264.84848484848487</v>
      </c>
      <c r="Q2975" t="str">
        <f t="shared" si="508"/>
        <v>theater</v>
      </c>
      <c r="R2975" t="str">
        <f t="shared" si="509"/>
        <v>plays</v>
      </c>
      <c r="S2975" s="28">
        <f t="shared" si="510"/>
        <v>42341.610046296293</v>
      </c>
      <c r="T2975" s="28">
        <f t="shared" si="511"/>
        <v>42369.958333333336</v>
      </c>
      <c r="U2975">
        <f t="shared" si="512"/>
        <v>2015</v>
      </c>
      <c r="V2975" s="15">
        <f t="shared" si="513"/>
        <v>42341</v>
      </c>
      <c r="W2975" s="15">
        <f t="shared" si="514"/>
        <v>42369</v>
      </c>
      <c r="X2975" s="15">
        <v>42341</v>
      </c>
      <c r="Y2975" s="15">
        <v>42369</v>
      </c>
      <c r="Z2975" t="str">
        <f t="shared" si="515"/>
        <v>December</v>
      </c>
      <c r="AA2975" t="str">
        <f t="shared" si="516"/>
        <v>December</v>
      </c>
    </row>
    <row r="2976" spans="1:27" ht="45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14" t="s">
        <v>8219</v>
      </c>
      <c r="G2976" t="s">
        <v>8224</v>
      </c>
      <c r="H2976" t="s">
        <v>8246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506"/>
        <v>102</v>
      </c>
      <c r="P2976" s="6">
        <f t="shared" si="507"/>
        <v>58.620689655172413</v>
      </c>
      <c r="Q2976" t="str">
        <f t="shared" si="508"/>
        <v>theater</v>
      </c>
      <c r="R2976" t="str">
        <f t="shared" si="509"/>
        <v>plays</v>
      </c>
      <c r="S2976" s="28">
        <f t="shared" si="510"/>
        <v>41879.852673611109</v>
      </c>
      <c r="T2976" s="28">
        <f t="shared" si="511"/>
        <v>41907.857638888883</v>
      </c>
      <c r="U2976">
        <f t="shared" si="512"/>
        <v>2014</v>
      </c>
      <c r="V2976" s="15">
        <f t="shared" si="513"/>
        <v>41879</v>
      </c>
      <c r="W2976" s="15">
        <f t="shared" si="514"/>
        <v>41907</v>
      </c>
      <c r="X2976" s="15">
        <v>41879</v>
      </c>
      <c r="Y2976" s="15">
        <v>41907</v>
      </c>
      <c r="Z2976" t="str">
        <f t="shared" si="515"/>
        <v>August</v>
      </c>
      <c r="AA2976" t="str">
        <f t="shared" si="516"/>
        <v>September</v>
      </c>
    </row>
    <row r="2977" spans="1:27" ht="45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14" t="s">
        <v>8219</v>
      </c>
      <c r="G2977" t="s">
        <v>8224</v>
      </c>
      <c r="H2977" t="s">
        <v>8246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506"/>
        <v>100.125</v>
      </c>
      <c r="P2977" s="6">
        <f t="shared" si="507"/>
        <v>70.884955752212392</v>
      </c>
      <c r="Q2977" t="str">
        <f t="shared" si="508"/>
        <v>theater</v>
      </c>
      <c r="R2977" t="str">
        <f t="shared" si="509"/>
        <v>plays</v>
      </c>
      <c r="S2977" s="28">
        <f t="shared" si="510"/>
        <v>41941.475532407407</v>
      </c>
      <c r="T2977" s="28">
        <f t="shared" si="511"/>
        <v>41969.916666666664</v>
      </c>
      <c r="U2977">
        <f t="shared" si="512"/>
        <v>2014</v>
      </c>
      <c r="V2977" s="15">
        <f t="shared" si="513"/>
        <v>41941</v>
      </c>
      <c r="W2977" s="15">
        <f t="shared" si="514"/>
        <v>41969</v>
      </c>
      <c r="X2977" s="15">
        <v>41941</v>
      </c>
      <c r="Y2977" s="15">
        <v>41969</v>
      </c>
      <c r="Z2977" t="str">
        <f t="shared" si="515"/>
        <v>October</v>
      </c>
      <c r="AA2977" t="str">
        <f t="shared" si="516"/>
        <v>November</v>
      </c>
    </row>
    <row r="2978" spans="1:27" ht="45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14" t="s">
        <v>8219</v>
      </c>
      <c r="G2978" t="s">
        <v>8225</v>
      </c>
      <c r="H2978" t="s">
        <v>8247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506"/>
        <v>171.42857142857142</v>
      </c>
      <c r="P2978" s="6">
        <f t="shared" si="507"/>
        <v>8.5714285714285712</v>
      </c>
      <c r="Q2978" t="str">
        <f t="shared" si="508"/>
        <v>theater</v>
      </c>
      <c r="R2978" t="str">
        <f t="shared" si="509"/>
        <v>plays</v>
      </c>
      <c r="S2978" s="28">
        <f t="shared" si="510"/>
        <v>42425.522337962961</v>
      </c>
      <c r="T2978" s="28">
        <f t="shared" si="511"/>
        <v>42442.291666666664</v>
      </c>
      <c r="U2978">
        <f t="shared" si="512"/>
        <v>2016</v>
      </c>
      <c r="V2978" s="15">
        <f t="shared" si="513"/>
        <v>42425</v>
      </c>
      <c r="W2978" s="15">
        <f t="shared" si="514"/>
        <v>42442</v>
      </c>
      <c r="X2978" s="15">
        <v>42425</v>
      </c>
      <c r="Y2978" s="15">
        <v>42442</v>
      </c>
      <c r="Z2978" t="str">
        <f t="shared" si="515"/>
        <v>February</v>
      </c>
      <c r="AA2978" t="str">
        <f t="shared" si="516"/>
        <v>March</v>
      </c>
    </row>
    <row r="2979" spans="1:27" ht="60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14" t="s">
        <v>8219</v>
      </c>
      <c r="G2979" t="s">
        <v>8224</v>
      </c>
      <c r="H2979" t="s">
        <v>8246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506"/>
        <v>113.56666666666666</v>
      </c>
      <c r="P2979" s="6">
        <f t="shared" si="507"/>
        <v>113.56666666666666</v>
      </c>
      <c r="Q2979" t="str">
        <f t="shared" si="508"/>
        <v>theater</v>
      </c>
      <c r="R2979" t="str">
        <f t="shared" si="509"/>
        <v>plays</v>
      </c>
      <c r="S2979" s="28">
        <f t="shared" si="510"/>
        <v>42026.672847222224</v>
      </c>
      <c r="T2979" s="28">
        <f t="shared" si="511"/>
        <v>42085.884722222218</v>
      </c>
      <c r="U2979">
        <f t="shared" si="512"/>
        <v>2015</v>
      </c>
      <c r="V2979" s="15">
        <f t="shared" si="513"/>
        <v>42026</v>
      </c>
      <c r="W2979" s="15">
        <f t="shared" si="514"/>
        <v>42085</v>
      </c>
      <c r="X2979" s="15">
        <v>42026</v>
      </c>
      <c r="Y2979" s="15">
        <v>42085</v>
      </c>
      <c r="Z2979" t="str">
        <f t="shared" si="515"/>
        <v>January</v>
      </c>
      <c r="AA2979" t="str">
        <f t="shared" si="516"/>
        <v>March</v>
      </c>
    </row>
    <row r="2980" spans="1:27" ht="45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14" t="s">
        <v>8219</v>
      </c>
      <c r="G2980" t="s">
        <v>8224</v>
      </c>
      <c r="H2980" t="s">
        <v>8246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506"/>
        <v>129.46666666666667</v>
      </c>
      <c r="P2980" s="6">
        <f t="shared" si="507"/>
        <v>60.6875</v>
      </c>
      <c r="Q2980" t="str">
        <f t="shared" si="508"/>
        <v>theater</v>
      </c>
      <c r="R2980" t="str">
        <f t="shared" si="509"/>
        <v>plays</v>
      </c>
      <c r="S2980" s="28">
        <f t="shared" si="510"/>
        <v>41922.432256944441</v>
      </c>
      <c r="T2980" s="28">
        <f t="shared" si="511"/>
        <v>41932.040972222218</v>
      </c>
      <c r="U2980">
        <f t="shared" si="512"/>
        <v>2014</v>
      </c>
      <c r="V2980" s="15">
        <f t="shared" si="513"/>
        <v>41922</v>
      </c>
      <c r="W2980" s="15">
        <f t="shared" si="514"/>
        <v>41932</v>
      </c>
      <c r="X2980" s="15">
        <v>41922</v>
      </c>
      <c r="Y2980" s="15">
        <v>41932</v>
      </c>
      <c r="Z2980" t="str">
        <f t="shared" si="515"/>
        <v>October</v>
      </c>
      <c r="AA2980" t="str">
        <f t="shared" si="516"/>
        <v>October</v>
      </c>
    </row>
    <row r="2981" spans="1:27" ht="45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14" t="s">
        <v>8219</v>
      </c>
      <c r="G2981" t="s">
        <v>8224</v>
      </c>
      <c r="H2981" t="s">
        <v>8246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506"/>
        <v>101.4</v>
      </c>
      <c r="P2981" s="6">
        <f t="shared" si="507"/>
        <v>110.21739130434783</v>
      </c>
      <c r="Q2981" t="str">
        <f t="shared" si="508"/>
        <v>theater</v>
      </c>
      <c r="R2981" t="str">
        <f t="shared" si="509"/>
        <v>plays</v>
      </c>
      <c r="S2981" s="28">
        <f t="shared" si="510"/>
        <v>41993.616006944438</v>
      </c>
      <c r="T2981" s="28">
        <f t="shared" si="511"/>
        <v>42010.041666666664</v>
      </c>
      <c r="U2981">
        <f t="shared" si="512"/>
        <v>2014</v>
      </c>
      <c r="V2981" s="15">
        <f t="shared" si="513"/>
        <v>41993</v>
      </c>
      <c r="W2981" s="15">
        <f t="shared" si="514"/>
        <v>42010</v>
      </c>
      <c r="X2981" s="15">
        <v>41993</v>
      </c>
      <c r="Y2981" s="15">
        <v>42010</v>
      </c>
      <c r="Z2981" t="str">
        <f t="shared" si="515"/>
        <v>December</v>
      </c>
      <c r="AA2981" t="str">
        <f t="shared" si="516"/>
        <v>January</v>
      </c>
    </row>
    <row r="2982" spans="1:27" ht="45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14" t="s">
        <v>8219</v>
      </c>
      <c r="G2982" t="s">
        <v>8224</v>
      </c>
      <c r="H2982" t="s">
        <v>8246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506"/>
        <v>109.16666666666666</v>
      </c>
      <c r="P2982" s="6">
        <f t="shared" si="507"/>
        <v>136.45833333333334</v>
      </c>
      <c r="Q2982" t="str">
        <f t="shared" si="508"/>
        <v>theater</v>
      </c>
      <c r="R2982" t="str">
        <f t="shared" si="509"/>
        <v>plays</v>
      </c>
      <c r="S2982" s="28">
        <f t="shared" si="510"/>
        <v>42219.70752314815</v>
      </c>
      <c r="T2982" s="28">
        <f t="shared" si="511"/>
        <v>42239.874999999993</v>
      </c>
      <c r="U2982">
        <f t="shared" si="512"/>
        <v>2015</v>
      </c>
      <c r="V2982" s="15">
        <f t="shared" si="513"/>
        <v>42219</v>
      </c>
      <c r="W2982" s="15">
        <f t="shared" si="514"/>
        <v>42239</v>
      </c>
      <c r="X2982" s="15">
        <v>42219</v>
      </c>
      <c r="Y2982" s="15">
        <v>42239</v>
      </c>
      <c r="Z2982" t="str">
        <f t="shared" si="515"/>
        <v>August</v>
      </c>
      <c r="AA2982" t="str">
        <f t="shared" si="516"/>
        <v>August</v>
      </c>
    </row>
    <row r="2983" spans="1:27" ht="45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14" t="s">
        <v>8219</v>
      </c>
      <c r="G2983" t="s">
        <v>8241</v>
      </c>
      <c r="H2983" t="s">
        <v>8249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506"/>
        <v>128.92500000000001</v>
      </c>
      <c r="P2983" s="6">
        <f t="shared" si="507"/>
        <v>53.164948453608247</v>
      </c>
      <c r="Q2983" t="str">
        <f t="shared" si="508"/>
        <v>theater</v>
      </c>
      <c r="R2983" t="str">
        <f t="shared" si="509"/>
        <v>spaces</v>
      </c>
      <c r="S2983" s="28">
        <f t="shared" si="510"/>
        <v>42225.351342592585</v>
      </c>
      <c r="T2983" s="28">
        <f t="shared" si="511"/>
        <v>42270.351342592585</v>
      </c>
      <c r="U2983">
        <f t="shared" si="512"/>
        <v>2015</v>
      </c>
      <c r="V2983" s="15">
        <f t="shared" si="513"/>
        <v>42225</v>
      </c>
      <c r="W2983" s="15">
        <f t="shared" si="514"/>
        <v>42270</v>
      </c>
      <c r="X2983" s="15">
        <v>42225</v>
      </c>
      <c r="Y2983" s="15">
        <v>42270</v>
      </c>
      <c r="Z2983" t="str">
        <f t="shared" si="515"/>
        <v>August</v>
      </c>
      <c r="AA2983" t="str">
        <f t="shared" si="516"/>
        <v>September</v>
      </c>
    </row>
    <row r="2984" spans="1:27" ht="30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14" t="s">
        <v>8219</v>
      </c>
      <c r="G2984" t="s">
        <v>8225</v>
      </c>
      <c r="H2984" t="s">
        <v>8247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506"/>
        <v>102.06</v>
      </c>
      <c r="P2984" s="6">
        <f t="shared" si="507"/>
        <v>86.491525423728817</v>
      </c>
      <c r="Q2984" t="str">
        <f t="shared" si="508"/>
        <v>theater</v>
      </c>
      <c r="R2984" t="str">
        <f t="shared" si="509"/>
        <v>spaces</v>
      </c>
      <c r="S2984" s="28">
        <f t="shared" si="510"/>
        <v>42381.478506944441</v>
      </c>
      <c r="T2984" s="28">
        <f t="shared" si="511"/>
        <v>42411.478506944441</v>
      </c>
      <c r="U2984">
        <f t="shared" si="512"/>
        <v>2016</v>
      </c>
      <c r="V2984" s="15">
        <f t="shared" si="513"/>
        <v>42381</v>
      </c>
      <c r="W2984" s="15">
        <f t="shared" si="514"/>
        <v>42411</v>
      </c>
      <c r="X2984" s="15">
        <v>42381</v>
      </c>
      <c r="Y2984" s="15">
        <v>42411</v>
      </c>
      <c r="Z2984" t="str">
        <f t="shared" si="515"/>
        <v>January</v>
      </c>
      <c r="AA2984" t="str">
        <f t="shared" si="516"/>
        <v>February</v>
      </c>
    </row>
    <row r="2985" spans="1:27" ht="45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14" t="s">
        <v>8219</v>
      </c>
      <c r="G2985" t="s">
        <v>8224</v>
      </c>
      <c r="H2985" t="s">
        <v>8246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506"/>
        <v>146.53957758620692</v>
      </c>
      <c r="P2985" s="6">
        <f t="shared" si="507"/>
        <v>155.23827397260274</v>
      </c>
      <c r="Q2985" t="str">
        <f t="shared" si="508"/>
        <v>theater</v>
      </c>
      <c r="R2985" t="str">
        <f t="shared" si="509"/>
        <v>spaces</v>
      </c>
      <c r="S2985" s="28">
        <f t="shared" si="510"/>
        <v>41894.424027777779</v>
      </c>
      <c r="T2985" s="28">
        <f t="shared" si="511"/>
        <v>41954.465694444443</v>
      </c>
      <c r="U2985">
        <f t="shared" si="512"/>
        <v>2014</v>
      </c>
      <c r="V2985" s="15">
        <f t="shared" si="513"/>
        <v>41894</v>
      </c>
      <c r="W2985" s="15">
        <f t="shared" si="514"/>
        <v>41954</v>
      </c>
      <c r="X2985" s="15">
        <v>41894</v>
      </c>
      <c r="Y2985" s="15">
        <v>41954</v>
      </c>
      <c r="Z2985" t="str">
        <f t="shared" si="515"/>
        <v>September</v>
      </c>
      <c r="AA2985" t="str">
        <f t="shared" si="516"/>
        <v>November</v>
      </c>
    </row>
    <row r="2986" spans="1:27" ht="45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14" t="s">
        <v>8219</v>
      </c>
      <c r="G2986" t="s">
        <v>8224</v>
      </c>
      <c r="H2986" t="s">
        <v>8246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506"/>
        <v>100.352</v>
      </c>
      <c r="P2986" s="6">
        <f t="shared" si="507"/>
        <v>115.08256880733946</v>
      </c>
      <c r="Q2986" t="str">
        <f t="shared" si="508"/>
        <v>theater</v>
      </c>
      <c r="R2986" t="str">
        <f t="shared" si="509"/>
        <v>spaces</v>
      </c>
      <c r="S2986" s="28">
        <f t="shared" si="510"/>
        <v>42576.070381944439</v>
      </c>
      <c r="T2986" s="28">
        <f t="shared" si="511"/>
        <v>42606.070381944439</v>
      </c>
      <c r="U2986">
        <f t="shared" si="512"/>
        <v>2016</v>
      </c>
      <c r="V2986" s="15">
        <f t="shared" si="513"/>
        <v>42576</v>
      </c>
      <c r="W2986" s="15">
        <f t="shared" si="514"/>
        <v>42606</v>
      </c>
      <c r="X2986" s="15">
        <v>42576</v>
      </c>
      <c r="Y2986" s="15">
        <v>42606</v>
      </c>
      <c r="Z2986" t="str">
        <f t="shared" si="515"/>
        <v>July</v>
      </c>
      <c r="AA2986" t="str">
        <f t="shared" si="516"/>
        <v>August</v>
      </c>
    </row>
    <row r="2987" spans="1:27" ht="45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14" t="s">
        <v>8219</v>
      </c>
      <c r="G2987" t="s">
        <v>8228</v>
      </c>
      <c r="H2987" t="s">
        <v>8250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506"/>
        <v>121.64999999999999</v>
      </c>
      <c r="P2987" s="6">
        <f t="shared" si="507"/>
        <v>109.5945945945946</v>
      </c>
      <c r="Q2987" t="str">
        <f t="shared" si="508"/>
        <v>theater</v>
      </c>
      <c r="R2987" t="str">
        <f t="shared" si="509"/>
        <v>spaces</v>
      </c>
      <c r="S2987" s="28">
        <f t="shared" si="510"/>
        <v>42654.765370370369</v>
      </c>
      <c r="T2987" s="28">
        <f t="shared" si="511"/>
        <v>42673.958333333336</v>
      </c>
      <c r="U2987">
        <f t="shared" si="512"/>
        <v>2016</v>
      </c>
      <c r="V2987" s="15">
        <f t="shared" si="513"/>
        <v>42654</v>
      </c>
      <c r="W2987" s="15">
        <f t="shared" si="514"/>
        <v>42673</v>
      </c>
      <c r="X2987" s="15">
        <v>42654</v>
      </c>
      <c r="Y2987" s="15">
        <v>42673</v>
      </c>
      <c r="Z2987" t="str">
        <f t="shared" si="515"/>
        <v>October</v>
      </c>
      <c r="AA2987" t="str">
        <f t="shared" si="516"/>
        <v>October</v>
      </c>
    </row>
    <row r="2988" spans="1:27" ht="45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14" t="s">
        <v>8219</v>
      </c>
      <c r="G2988" t="s">
        <v>8225</v>
      </c>
      <c r="H2988" t="s">
        <v>8247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506"/>
        <v>105.5</v>
      </c>
      <c r="P2988" s="6">
        <f t="shared" si="507"/>
        <v>45.214285714285715</v>
      </c>
      <c r="Q2988" t="str">
        <f t="shared" si="508"/>
        <v>theater</v>
      </c>
      <c r="R2988" t="str">
        <f t="shared" si="509"/>
        <v>spaces</v>
      </c>
      <c r="S2988" s="28">
        <f t="shared" si="510"/>
        <v>42431.29173611111</v>
      </c>
      <c r="T2988" s="28">
        <f t="shared" si="511"/>
        <v>42491.250069444439</v>
      </c>
      <c r="U2988">
        <f t="shared" si="512"/>
        <v>2016</v>
      </c>
      <c r="V2988" s="15">
        <f t="shared" si="513"/>
        <v>42431</v>
      </c>
      <c r="W2988" s="15">
        <f t="shared" si="514"/>
        <v>42491</v>
      </c>
      <c r="X2988" s="15">
        <v>42431</v>
      </c>
      <c r="Y2988" s="15">
        <v>42491</v>
      </c>
      <c r="Z2988" t="str">
        <f t="shared" si="515"/>
        <v>March</v>
      </c>
      <c r="AA2988" t="str">
        <f t="shared" si="516"/>
        <v>May</v>
      </c>
    </row>
    <row r="2989" spans="1:27" ht="45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14" t="s">
        <v>8219</v>
      </c>
      <c r="G2989" t="s">
        <v>8224</v>
      </c>
      <c r="H2989" t="s">
        <v>8246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506"/>
        <v>110.4008</v>
      </c>
      <c r="P2989" s="6">
        <f t="shared" si="507"/>
        <v>104.15169811320754</v>
      </c>
      <c r="Q2989" t="str">
        <f t="shared" si="508"/>
        <v>theater</v>
      </c>
      <c r="R2989" t="str">
        <f t="shared" si="509"/>
        <v>spaces</v>
      </c>
      <c r="S2989" s="28">
        <f t="shared" si="510"/>
        <v>42627.098969907405</v>
      </c>
      <c r="T2989" s="28">
        <f t="shared" si="511"/>
        <v>42655.791666666664</v>
      </c>
      <c r="U2989">
        <f t="shared" si="512"/>
        <v>2016</v>
      </c>
      <c r="V2989" s="15">
        <f t="shared" si="513"/>
        <v>42627</v>
      </c>
      <c r="W2989" s="15">
        <f t="shared" si="514"/>
        <v>42655</v>
      </c>
      <c r="X2989" s="15">
        <v>42627</v>
      </c>
      <c r="Y2989" s="15">
        <v>42655</v>
      </c>
      <c r="Z2989" t="str">
        <f t="shared" si="515"/>
        <v>September</v>
      </c>
      <c r="AA2989" t="str">
        <f t="shared" si="516"/>
        <v>October</v>
      </c>
    </row>
    <row r="2990" spans="1:27" ht="45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14" t="s">
        <v>8219</v>
      </c>
      <c r="G2990" t="s">
        <v>8225</v>
      </c>
      <c r="H2990" t="s">
        <v>8247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506"/>
        <v>100</v>
      </c>
      <c r="P2990" s="6">
        <f t="shared" si="507"/>
        <v>35.714285714285715</v>
      </c>
      <c r="Q2990" t="str">
        <f t="shared" si="508"/>
        <v>theater</v>
      </c>
      <c r="R2990" t="str">
        <f t="shared" si="509"/>
        <v>spaces</v>
      </c>
      <c r="S2990" s="28">
        <f t="shared" si="510"/>
        <v>42511.153715277775</v>
      </c>
      <c r="T2990" s="28">
        <f t="shared" si="511"/>
        <v>42541.153715277775</v>
      </c>
      <c r="U2990">
        <f t="shared" si="512"/>
        <v>2016</v>
      </c>
      <c r="V2990" s="15">
        <f t="shared" si="513"/>
        <v>42511</v>
      </c>
      <c r="W2990" s="15">
        <f t="shared" si="514"/>
        <v>42541</v>
      </c>
      <c r="X2990" s="15">
        <v>42511</v>
      </c>
      <c r="Y2990" s="15">
        <v>42541</v>
      </c>
      <c r="Z2990" t="str">
        <f t="shared" si="515"/>
        <v>May</v>
      </c>
      <c r="AA2990" t="str">
        <f t="shared" si="516"/>
        <v>June</v>
      </c>
    </row>
    <row r="2991" spans="1:27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14" t="s">
        <v>8219</v>
      </c>
      <c r="G2991" t="s">
        <v>8224</v>
      </c>
      <c r="H2991" t="s">
        <v>8246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506"/>
        <v>176.535</v>
      </c>
      <c r="P2991" s="6">
        <f t="shared" si="507"/>
        <v>96.997252747252745</v>
      </c>
      <c r="Q2991" t="str">
        <f t="shared" si="508"/>
        <v>theater</v>
      </c>
      <c r="R2991" t="str">
        <f t="shared" si="509"/>
        <v>spaces</v>
      </c>
      <c r="S2991" s="28">
        <f t="shared" si="510"/>
        <v>42336.812060185184</v>
      </c>
      <c r="T2991" s="28">
        <f t="shared" si="511"/>
        <v>42358.999305555553</v>
      </c>
      <c r="U2991">
        <f t="shared" si="512"/>
        <v>2015</v>
      </c>
      <c r="V2991" s="15">
        <f t="shared" si="513"/>
        <v>42336</v>
      </c>
      <c r="W2991" s="15">
        <f t="shared" si="514"/>
        <v>42358</v>
      </c>
      <c r="X2991" s="15">
        <v>42336</v>
      </c>
      <c r="Y2991" s="15">
        <v>42358</v>
      </c>
      <c r="Z2991" t="str">
        <f t="shared" si="515"/>
        <v>November</v>
      </c>
      <c r="AA2991" t="str">
        <f t="shared" si="516"/>
        <v>December</v>
      </c>
    </row>
    <row r="2992" spans="1:27" ht="45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14" t="s">
        <v>8219</v>
      </c>
      <c r="G2992" t="s">
        <v>8224</v>
      </c>
      <c r="H2992" t="s">
        <v>8246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506"/>
        <v>100</v>
      </c>
      <c r="P2992" s="6">
        <f t="shared" si="507"/>
        <v>370.37037037037038</v>
      </c>
      <c r="Q2992" t="str">
        <f t="shared" si="508"/>
        <v>theater</v>
      </c>
      <c r="R2992" t="str">
        <f t="shared" si="509"/>
        <v>spaces</v>
      </c>
      <c r="S2992" s="28">
        <f t="shared" si="510"/>
        <v>42341.365972222215</v>
      </c>
      <c r="T2992" s="28">
        <f t="shared" si="511"/>
        <v>42376.365972222215</v>
      </c>
      <c r="U2992">
        <f t="shared" si="512"/>
        <v>2015</v>
      </c>
      <c r="V2992" s="15">
        <f t="shared" si="513"/>
        <v>42341</v>
      </c>
      <c r="W2992" s="15">
        <f t="shared" si="514"/>
        <v>42376</v>
      </c>
      <c r="X2992" s="15">
        <v>42341</v>
      </c>
      <c r="Y2992" s="15">
        <v>42376</v>
      </c>
      <c r="Z2992" t="str">
        <f t="shared" si="515"/>
        <v>December</v>
      </c>
      <c r="AA2992" t="str">
        <f t="shared" si="516"/>
        <v>January</v>
      </c>
    </row>
    <row r="2993" spans="1:27" ht="45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14" t="s">
        <v>8219</v>
      </c>
      <c r="G2993" t="s">
        <v>8224</v>
      </c>
      <c r="H2993" t="s">
        <v>8246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506"/>
        <v>103.29411764705883</v>
      </c>
      <c r="P2993" s="6">
        <f t="shared" si="507"/>
        <v>94.408602150537632</v>
      </c>
      <c r="Q2993" t="str">
        <f t="shared" si="508"/>
        <v>theater</v>
      </c>
      <c r="R2993" t="str">
        <f t="shared" si="509"/>
        <v>spaces</v>
      </c>
      <c r="S2993" s="28">
        <f t="shared" si="510"/>
        <v>42740.628819444442</v>
      </c>
      <c r="T2993" s="28">
        <f t="shared" si="511"/>
        <v>42762.628819444442</v>
      </c>
      <c r="U2993">
        <f t="shared" si="512"/>
        <v>2017</v>
      </c>
      <c r="V2993" s="15">
        <f t="shared" si="513"/>
        <v>42740</v>
      </c>
      <c r="W2993" s="15">
        <f t="shared" si="514"/>
        <v>42762</v>
      </c>
      <c r="X2993" s="15">
        <v>42740</v>
      </c>
      <c r="Y2993" s="15">
        <v>42762</v>
      </c>
      <c r="Z2993" t="str">
        <f t="shared" si="515"/>
        <v>January</v>
      </c>
      <c r="AA2993" t="str">
        <f t="shared" si="516"/>
        <v>January</v>
      </c>
    </row>
    <row r="2994" spans="1:27" ht="45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14" t="s">
        <v>8219</v>
      </c>
      <c r="G2994" t="s">
        <v>8224</v>
      </c>
      <c r="H2994" t="s">
        <v>8246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506"/>
        <v>104.5</v>
      </c>
      <c r="P2994" s="6">
        <f t="shared" si="507"/>
        <v>48.984375</v>
      </c>
      <c r="Q2994" t="str">
        <f t="shared" si="508"/>
        <v>theater</v>
      </c>
      <c r="R2994" t="str">
        <f t="shared" si="509"/>
        <v>spaces</v>
      </c>
      <c r="S2994" s="28">
        <f t="shared" si="510"/>
        <v>42622.559143518512</v>
      </c>
      <c r="T2994" s="28">
        <f t="shared" si="511"/>
        <v>42652.559143518512</v>
      </c>
      <c r="U2994">
        <f t="shared" si="512"/>
        <v>2016</v>
      </c>
      <c r="V2994" s="15">
        <f t="shared" si="513"/>
        <v>42622</v>
      </c>
      <c r="W2994" s="15">
        <f t="shared" si="514"/>
        <v>42652</v>
      </c>
      <c r="X2994" s="15">
        <v>42622</v>
      </c>
      <c r="Y2994" s="15">
        <v>42652</v>
      </c>
      <c r="Z2994" t="str">
        <f t="shared" si="515"/>
        <v>September</v>
      </c>
      <c r="AA2994" t="str">
        <f t="shared" si="516"/>
        <v>October</v>
      </c>
    </row>
    <row r="2995" spans="1:27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14" t="s">
        <v>8219</v>
      </c>
      <c r="G2995" t="s">
        <v>8224</v>
      </c>
      <c r="H2995" t="s">
        <v>8246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506"/>
        <v>100.29999999999998</v>
      </c>
      <c r="P2995" s="6">
        <f t="shared" si="507"/>
        <v>45.590909090909093</v>
      </c>
      <c r="Q2995" t="str">
        <f t="shared" si="508"/>
        <v>theater</v>
      </c>
      <c r="R2995" t="str">
        <f t="shared" si="509"/>
        <v>spaces</v>
      </c>
      <c r="S2995" s="28">
        <f t="shared" si="510"/>
        <v>42390.63040509259</v>
      </c>
      <c r="T2995" s="28">
        <f t="shared" si="511"/>
        <v>42420.63040509259</v>
      </c>
      <c r="U2995">
        <f t="shared" si="512"/>
        <v>2016</v>
      </c>
      <c r="V2995" s="15">
        <f t="shared" si="513"/>
        <v>42390</v>
      </c>
      <c r="W2995" s="15">
        <f t="shared" si="514"/>
        <v>42420</v>
      </c>
      <c r="X2995" s="15">
        <v>42390</v>
      </c>
      <c r="Y2995" s="15">
        <v>42420</v>
      </c>
      <c r="Z2995" t="str">
        <f t="shared" si="515"/>
        <v>January</v>
      </c>
      <c r="AA2995" t="str">
        <f t="shared" si="516"/>
        <v>February</v>
      </c>
    </row>
    <row r="2996" spans="1:27" ht="45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14" t="s">
        <v>8219</v>
      </c>
      <c r="G2996" t="s">
        <v>8225</v>
      </c>
      <c r="H2996" t="s">
        <v>8247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506"/>
        <v>457.74666666666673</v>
      </c>
      <c r="P2996" s="6">
        <f t="shared" si="507"/>
        <v>23.275254237288134</v>
      </c>
      <c r="Q2996" t="str">
        <f t="shared" si="508"/>
        <v>theater</v>
      </c>
      <c r="R2996" t="str">
        <f t="shared" si="509"/>
        <v>spaces</v>
      </c>
      <c r="S2996" s="28">
        <f t="shared" si="510"/>
        <v>41885.270509259259</v>
      </c>
      <c r="T2996" s="28">
        <f t="shared" si="511"/>
        <v>41915.270509259259</v>
      </c>
      <c r="U2996">
        <f t="shared" si="512"/>
        <v>2014</v>
      </c>
      <c r="V2996" s="15">
        <f t="shared" si="513"/>
        <v>41885</v>
      </c>
      <c r="W2996" s="15">
        <f t="shared" si="514"/>
        <v>41915</v>
      </c>
      <c r="X2996" s="15">
        <v>41885</v>
      </c>
      <c r="Y2996" s="15">
        <v>41915</v>
      </c>
      <c r="Z2996" t="str">
        <f t="shared" si="515"/>
        <v>September</v>
      </c>
      <c r="AA2996" t="str">
        <f t="shared" si="516"/>
        <v>October</v>
      </c>
    </row>
    <row r="2997" spans="1:27" ht="45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14" t="s">
        <v>8219</v>
      </c>
      <c r="G2997" t="s">
        <v>8224</v>
      </c>
      <c r="H2997" t="s">
        <v>8246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506"/>
        <v>104.96000000000001</v>
      </c>
      <c r="P2997" s="6">
        <f t="shared" si="507"/>
        <v>63.2289156626506</v>
      </c>
      <c r="Q2997" t="str">
        <f t="shared" si="508"/>
        <v>theater</v>
      </c>
      <c r="R2997" t="str">
        <f t="shared" si="509"/>
        <v>spaces</v>
      </c>
      <c r="S2997" s="28">
        <f t="shared" si="510"/>
        <v>42724.456840277773</v>
      </c>
      <c r="T2997" s="28">
        <f t="shared" si="511"/>
        <v>42754.456840277773</v>
      </c>
      <c r="U2997">
        <f t="shared" si="512"/>
        <v>2016</v>
      </c>
      <c r="V2997" s="15">
        <f t="shared" si="513"/>
        <v>42724</v>
      </c>
      <c r="W2997" s="15">
        <f t="shared" si="514"/>
        <v>42754</v>
      </c>
      <c r="X2997" s="15">
        <v>42724</v>
      </c>
      <c r="Y2997" s="15">
        <v>42754</v>
      </c>
      <c r="Z2997" t="str">
        <f t="shared" si="515"/>
        <v>December</v>
      </c>
      <c r="AA2997" t="str">
        <f t="shared" si="516"/>
        <v>January</v>
      </c>
    </row>
    <row r="2998" spans="1:27" ht="30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14" t="s">
        <v>8219</v>
      </c>
      <c r="G2998" t="s">
        <v>8224</v>
      </c>
      <c r="H2998" t="s">
        <v>8246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506"/>
        <v>171.94285714285715</v>
      </c>
      <c r="P2998" s="6">
        <f t="shared" si="507"/>
        <v>153.5204081632653</v>
      </c>
      <c r="Q2998" t="str">
        <f t="shared" si="508"/>
        <v>theater</v>
      </c>
      <c r="R2998" t="str">
        <f t="shared" si="509"/>
        <v>spaces</v>
      </c>
      <c r="S2998" s="28">
        <f t="shared" si="510"/>
        <v>42090.704166666663</v>
      </c>
      <c r="T2998" s="28">
        <f t="shared" si="511"/>
        <v>42150.704166666663</v>
      </c>
      <c r="U2998">
        <f t="shared" si="512"/>
        <v>2015</v>
      </c>
      <c r="V2998" s="15">
        <f t="shared" si="513"/>
        <v>42090</v>
      </c>
      <c r="W2998" s="15">
        <f t="shared" si="514"/>
        <v>42150</v>
      </c>
      <c r="X2998" s="15">
        <v>42090</v>
      </c>
      <c r="Y2998" s="15">
        <v>42150</v>
      </c>
      <c r="Z2998" t="str">
        <f t="shared" si="515"/>
        <v>March</v>
      </c>
      <c r="AA2998" t="str">
        <f t="shared" si="516"/>
        <v>May</v>
      </c>
    </row>
    <row r="2999" spans="1:27" ht="45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14" t="s">
        <v>8219</v>
      </c>
      <c r="G2999" t="s">
        <v>8224</v>
      </c>
      <c r="H2999" t="s">
        <v>8246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506"/>
        <v>103.73000000000002</v>
      </c>
      <c r="P2999" s="6">
        <f t="shared" si="507"/>
        <v>90.2</v>
      </c>
      <c r="Q2999" t="str">
        <f t="shared" si="508"/>
        <v>theater</v>
      </c>
      <c r="R2999" t="str">
        <f t="shared" si="509"/>
        <v>spaces</v>
      </c>
      <c r="S2999" s="28">
        <f t="shared" si="510"/>
        <v>42775.525381944441</v>
      </c>
      <c r="T2999" s="28">
        <f t="shared" si="511"/>
        <v>42792.999305555553</v>
      </c>
      <c r="U2999">
        <f t="shared" si="512"/>
        <v>2017</v>
      </c>
      <c r="V2999" s="15">
        <f t="shared" si="513"/>
        <v>42775</v>
      </c>
      <c r="W2999" s="15">
        <f t="shared" si="514"/>
        <v>42792</v>
      </c>
      <c r="X2999" s="15">
        <v>42775</v>
      </c>
      <c r="Y2999" s="15">
        <v>42792</v>
      </c>
      <c r="Z2999" t="str">
        <f t="shared" si="515"/>
        <v>February</v>
      </c>
      <c r="AA2999" t="str">
        <f t="shared" si="516"/>
        <v>February</v>
      </c>
    </row>
    <row r="3000" spans="1:27" ht="45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14" t="s">
        <v>8219</v>
      </c>
      <c r="G3000" t="s">
        <v>8224</v>
      </c>
      <c r="H3000" t="s">
        <v>8246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506"/>
        <v>103.029</v>
      </c>
      <c r="P3000" s="6">
        <f t="shared" si="507"/>
        <v>118.97113163972287</v>
      </c>
      <c r="Q3000" t="str">
        <f t="shared" si="508"/>
        <v>theater</v>
      </c>
      <c r="R3000" t="str">
        <f t="shared" si="509"/>
        <v>spaces</v>
      </c>
      <c r="S3000" s="28">
        <f t="shared" si="510"/>
        <v>41777.985289351847</v>
      </c>
      <c r="T3000" s="28">
        <f t="shared" si="511"/>
        <v>41805.975694444445</v>
      </c>
      <c r="U3000">
        <f t="shared" si="512"/>
        <v>2014</v>
      </c>
      <c r="V3000" s="15">
        <f t="shared" si="513"/>
        <v>41777</v>
      </c>
      <c r="W3000" s="15">
        <f t="shared" si="514"/>
        <v>41805</v>
      </c>
      <c r="X3000" s="15">
        <v>41777</v>
      </c>
      <c r="Y3000" s="15">
        <v>41805</v>
      </c>
      <c r="Z3000" t="str">
        <f t="shared" si="515"/>
        <v>May</v>
      </c>
      <c r="AA3000" t="str">
        <f t="shared" si="516"/>
        <v>June</v>
      </c>
    </row>
    <row r="3001" spans="1:27" ht="45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14" t="s">
        <v>8219</v>
      </c>
      <c r="G3001" t="s">
        <v>8224</v>
      </c>
      <c r="H3001" t="s">
        <v>8246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506"/>
        <v>118.88888888888889</v>
      </c>
      <c r="P3001" s="6">
        <f t="shared" si="507"/>
        <v>80.25</v>
      </c>
      <c r="Q3001" t="str">
        <f t="shared" si="508"/>
        <v>theater</v>
      </c>
      <c r="R3001" t="str">
        <f t="shared" si="509"/>
        <v>spaces</v>
      </c>
      <c r="S3001" s="28">
        <f t="shared" si="510"/>
        <v>42780.531944444439</v>
      </c>
      <c r="T3001" s="28">
        <f t="shared" si="511"/>
        <v>42794.874999999993</v>
      </c>
      <c r="U3001">
        <f t="shared" si="512"/>
        <v>2017</v>
      </c>
      <c r="V3001" s="15">
        <f t="shared" si="513"/>
        <v>42780</v>
      </c>
      <c r="W3001" s="15">
        <f t="shared" si="514"/>
        <v>42794</v>
      </c>
      <c r="X3001" s="15">
        <v>42780</v>
      </c>
      <c r="Y3001" s="15">
        <v>42794</v>
      </c>
      <c r="Z3001" t="str">
        <f t="shared" si="515"/>
        <v>February</v>
      </c>
      <c r="AA3001" t="str">
        <f t="shared" si="516"/>
        <v>February</v>
      </c>
    </row>
    <row r="3002" spans="1:27" ht="45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14" t="s">
        <v>8219</v>
      </c>
      <c r="G3002" t="s">
        <v>8224</v>
      </c>
      <c r="H3002" t="s">
        <v>8246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506"/>
        <v>100</v>
      </c>
      <c r="P3002" s="6">
        <f t="shared" si="507"/>
        <v>62.5</v>
      </c>
      <c r="Q3002" t="str">
        <f t="shared" si="508"/>
        <v>theater</v>
      </c>
      <c r="R3002" t="str">
        <f t="shared" si="509"/>
        <v>spaces</v>
      </c>
      <c r="S3002" s="28">
        <f t="shared" si="510"/>
        <v>42752.61886574074</v>
      </c>
      <c r="T3002" s="28">
        <f t="shared" si="511"/>
        <v>42766.541666666664</v>
      </c>
      <c r="U3002">
        <f t="shared" si="512"/>
        <v>2017</v>
      </c>
      <c r="V3002" s="15">
        <f t="shared" si="513"/>
        <v>42752</v>
      </c>
      <c r="W3002" s="15">
        <f t="shared" si="514"/>
        <v>42766</v>
      </c>
      <c r="X3002" s="15">
        <v>42752</v>
      </c>
      <c r="Y3002" s="15">
        <v>42766</v>
      </c>
      <c r="Z3002" t="str">
        <f t="shared" si="515"/>
        <v>January</v>
      </c>
      <c r="AA3002" t="str">
        <f t="shared" si="516"/>
        <v>January</v>
      </c>
    </row>
    <row r="3003" spans="1:27" ht="45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14" t="s">
        <v>8219</v>
      </c>
      <c r="G3003" t="s">
        <v>8224</v>
      </c>
      <c r="H3003" t="s">
        <v>8246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506"/>
        <v>318.69988910451895</v>
      </c>
      <c r="P3003" s="6">
        <f t="shared" si="507"/>
        <v>131.37719999999999</v>
      </c>
      <c r="Q3003" t="str">
        <f t="shared" si="508"/>
        <v>theater</v>
      </c>
      <c r="R3003" t="str">
        <f t="shared" si="509"/>
        <v>spaces</v>
      </c>
      <c r="S3003" s="28">
        <f t="shared" si="510"/>
        <v>42534.687291666669</v>
      </c>
      <c r="T3003" s="28">
        <f t="shared" si="511"/>
        <v>42564.687291666669</v>
      </c>
      <c r="U3003">
        <f t="shared" si="512"/>
        <v>2016</v>
      </c>
      <c r="V3003" s="15">
        <f t="shared" si="513"/>
        <v>42534</v>
      </c>
      <c r="W3003" s="15">
        <f t="shared" si="514"/>
        <v>42564</v>
      </c>
      <c r="X3003" s="15">
        <v>42534</v>
      </c>
      <c r="Y3003" s="15">
        <v>42564</v>
      </c>
      <c r="Z3003" t="str">
        <f t="shared" si="515"/>
        <v>June</v>
      </c>
      <c r="AA3003" t="str">
        <f t="shared" si="516"/>
        <v>July</v>
      </c>
    </row>
    <row r="3004" spans="1:27" ht="30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14" t="s">
        <v>8219</v>
      </c>
      <c r="G3004" t="s">
        <v>8224</v>
      </c>
      <c r="H3004" t="s">
        <v>8246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506"/>
        <v>108.50614285714286</v>
      </c>
      <c r="P3004" s="6">
        <f t="shared" si="507"/>
        <v>73.032980769230775</v>
      </c>
      <c r="Q3004" t="str">
        <f t="shared" si="508"/>
        <v>theater</v>
      </c>
      <c r="R3004" t="str">
        <f t="shared" si="509"/>
        <v>spaces</v>
      </c>
      <c r="S3004" s="28">
        <f t="shared" si="510"/>
        <v>41239.627916666665</v>
      </c>
      <c r="T3004" s="28">
        <f t="shared" si="511"/>
        <v>41269.627916666665</v>
      </c>
      <c r="U3004">
        <f t="shared" si="512"/>
        <v>2012</v>
      </c>
      <c r="V3004" s="15">
        <f t="shared" si="513"/>
        <v>41239</v>
      </c>
      <c r="W3004" s="15">
        <f t="shared" si="514"/>
        <v>41269</v>
      </c>
      <c r="X3004" s="15">
        <v>41239</v>
      </c>
      <c r="Y3004" s="15">
        <v>41269</v>
      </c>
      <c r="Z3004" t="str">
        <f t="shared" si="515"/>
        <v>November</v>
      </c>
      <c r="AA3004" t="str">
        <f t="shared" si="516"/>
        <v>December</v>
      </c>
    </row>
    <row r="3005" spans="1:27" ht="45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14" t="s">
        <v>8219</v>
      </c>
      <c r="G3005" t="s">
        <v>8224</v>
      </c>
      <c r="H3005" t="s">
        <v>8246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506"/>
        <v>101.16666666666667</v>
      </c>
      <c r="P3005" s="6">
        <f t="shared" si="507"/>
        <v>178.52941176470588</v>
      </c>
      <c r="Q3005" t="str">
        <f t="shared" si="508"/>
        <v>theater</v>
      </c>
      <c r="R3005" t="str">
        <f t="shared" si="509"/>
        <v>spaces</v>
      </c>
      <c r="S3005" s="28">
        <f t="shared" si="510"/>
        <v>42398.640925925924</v>
      </c>
      <c r="T3005" s="28">
        <f t="shared" si="511"/>
        <v>42430.040972222218</v>
      </c>
      <c r="U3005">
        <f t="shared" si="512"/>
        <v>2016</v>
      </c>
      <c r="V3005" s="15">
        <f t="shared" si="513"/>
        <v>42398</v>
      </c>
      <c r="W3005" s="15">
        <f t="shared" si="514"/>
        <v>42430</v>
      </c>
      <c r="X3005" s="15">
        <v>42398</v>
      </c>
      <c r="Y3005" s="15">
        <v>42430</v>
      </c>
      <c r="Z3005" t="str">
        <f t="shared" si="515"/>
        <v>January</v>
      </c>
      <c r="AA3005" t="str">
        <f t="shared" si="516"/>
        <v>March</v>
      </c>
    </row>
    <row r="3006" spans="1:27" ht="45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14" t="s">
        <v>8219</v>
      </c>
      <c r="G3006" t="s">
        <v>8224</v>
      </c>
      <c r="H3006" t="s">
        <v>8246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506"/>
        <v>112.815</v>
      </c>
      <c r="P3006" s="6">
        <f t="shared" si="507"/>
        <v>162.90974729241879</v>
      </c>
      <c r="Q3006" t="str">
        <f t="shared" si="508"/>
        <v>theater</v>
      </c>
      <c r="R3006" t="str">
        <f t="shared" si="509"/>
        <v>spaces</v>
      </c>
      <c r="S3006" s="28">
        <f t="shared" si="510"/>
        <v>41928.672731481478</v>
      </c>
      <c r="T3006" s="28">
        <f t="shared" si="511"/>
        <v>41958.714398148142</v>
      </c>
      <c r="U3006">
        <f t="shared" si="512"/>
        <v>2014</v>
      </c>
      <c r="V3006" s="15">
        <f t="shared" si="513"/>
        <v>41928</v>
      </c>
      <c r="W3006" s="15">
        <f t="shared" si="514"/>
        <v>41958</v>
      </c>
      <c r="X3006" s="15">
        <v>41928</v>
      </c>
      <c r="Y3006" s="15">
        <v>41958</v>
      </c>
      <c r="Z3006" t="str">
        <f t="shared" si="515"/>
        <v>October</v>
      </c>
      <c r="AA3006" t="str">
        <f t="shared" si="516"/>
        <v>November</v>
      </c>
    </row>
    <row r="3007" spans="1:27" ht="45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14" t="s">
        <v>8219</v>
      </c>
      <c r="G3007" t="s">
        <v>8224</v>
      </c>
      <c r="H3007" t="s">
        <v>8246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506"/>
        <v>120.49622641509434</v>
      </c>
      <c r="P3007" s="6">
        <f t="shared" si="507"/>
        <v>108.24237288135593</v>
      </c>
      <c r="Q3007" t="str">
        <f t="shared" si="508"/>
        <v>theater</v>
      </c>
      <c r="R3007" t="str">
        <f t="shared" si="509"/>
        <v>spaces</v>
      </c>
      <c r="S3007" s="28">
        <f t="shared" si="510"/>
        <v>41888.466493055552</v>
      </c>
      <c r="T3007" s="28">
        <f t="shared" si="511"/>
        <v>41918.466493055552</v>
      </c>
      <c r="U3007">
        <f t="shared" si="512"/>
        <v>2014</v>
      </c>
      <c r="V3007" s="15">
        <f t="shared" si="513"/>
        <v>41888</v>
      </c>
      <c r="W3007" s="15">
        <f t="shared" si="514"/>
        <v>41918</v>
      </c>
      <c r="X3007" s="15">
        <v>41888</v>
      </c>
      <c r="Y3007" s="15">
        <v>41918</v>
      </c>
      <c r="Z3007" t="str">
        <f t="shared" si="515"/>
        <v>September</v>
      </c>
      <c r="AA3007" t="str">
        <f t="shared" si="516"/>
        <v>October</v>
      </c>
    </row>
    <row r="3008" spans="1:27" ht="30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14" t="s">
        <v>8219</v>
      </c>
      <c r="G3008" t="s">
        <v>8229</v>
      </c>
      <c r="H3008" t="s">
        <v>8251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506"/>
        <v>107.74999999999999</v>
      </c>
      <c r="P3008" s="6">
        <f t="shared" si="507"/>
        <v>88.865979381443296</v>
      </c>
      <c r="Q3008" t="str">
        <f t="shared" si="508"/>
        <v>theater</v>
      </c>
      <c r="R3008" t="str">
        <f t="shared" si="509"/>
        <v>spaces</v>
      </c>
      <c r="S3008" s="28">
        <f t="shared" si="510"/>
        <v>41957.54850694444</v>
      </c>
      <c r="T3008" s="28">
        <f t="shared" si="511"/>
        <v>41987.54850694444</v>
      </c>
      <c r="U3008">
        <f t="shared" si="512"/>
        <v>2014</v>
      </c>
      <c r="V3008" s="15">
        <f t="shared" si="513"/>
        <v>41957</v>
      </c>
      <c r="W3008" s="15">
        <f t="shared" si="514"/>
        <v>41987</v>
      </c>
      <c r="X3008" s="15">
        <v>41957</v>
      </c>
      <c r="Y3008" s="15">
        <v>41987</v>
      </c>
      <c r="Z3008" t="str">
        <f t="shared" si="515"/>
        <v>November</v>
      </c>
      <c r="AA3008" t="str">
        <f t="shared" si="516"/>
        <v>December</v>
      </c>
    </row>
    <row r="3009" spans="1:27" ht="30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14" t="s">
        <v>8219</v>
      </c>
      <c r="G3009" t="s">
        <v>8224</v>
      </c>
      <c r="H3009" t="s">
        <v>8246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506"/>
        <v>180</v>
      </c>
      <c r="P3009" s="6">
        <f t="shared" si="507"/>
        <v>54</v>
      </c>
      <c r="Q3009" t="str">
        <f t="shared" si="508"/>
        <v>theater</v>
      </c>
      <c r="R3009" t="str">
        <f t="shared" si="509"/>
        <v>spaces</v>
      </c>
      <c r="S3009" s="28">
        <f t="shared" si="510"/>
        <v>42098.007905092592</v>
      </c>
      <c r="T3009" s="28">
        <f t="shared" si="511"/>
        <v>42119.007905092592</v>
      </c>
      <c r="U3009">
        <f t="shared" si="512"/>
        <v>2015</v>
      </c>
      <c r="V3009" s="15">
        <f t="shared" si="513"/>
        <v>42098</v>
      </c>
      <c r="W3009" s="15">
        <f t="shared" si="514"/>
        <v>42119</v>
      </c>
      <c r="X3009" s="15">
        <v>42098</v>
      </c>
      <c r="Y3009" s="15">
        <v>42119</v>
      </c>
      <c r="Z3009" t="str">
        <f t="shared" si="515"/>
        <v>April</v>
      </c>
      <c r="AA3009" t="str">
        <f t="shared" si="516"/>
        <v>April</v>
      </c>
    </row>
    <row r="3010" spans="1:27" ht="45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14" t="s">
        <v>8219</v>
      </c>
      <c r="G3010" t="s">
        <v>8224</v>
      </c>
      <c r="H3010" t="s">
        <v>8246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ref="O3010:O3073" si="517">SUM(E3010/D3010)*100</f>
        <v>101.16666666666667</v>
      </c>
      <c r="P3010" s="6">
        <f t="shared" ref="P3010:P3073" si="518">SUM(E3010/L3010)</f>
        <v>116.73076923076923</v>
      </c>
      <c r="Q3010" t="str">
        <f t="shared" si="508"/>
        <v>theater</v>
      </c>
      <c r="R3010" t="str">
        <f t="shared" si="509"/>
        <v>spaces</v>
      </c>
      <c r="S3010" s="28">
        <f t="shared" si="510"/>
        <v>42360.003692129627</v>
      </c>
      <c r="T3010" s="28">
        <f t="shared" si="511"/>
        <v>42390.003692129627</v>
      </c>
      <c r="U3010">
        <f t="shared" si="512"/>
        <v>2015</v>
      </c>
      <c r="V3010" s="15">
        <f t="shared" si="513"/>
        <v>42360</v>
      </c>
      <c r="W3010" s="15">
        <f t="shared" si="514"/>
        <v>42390</v>
      </c>
      <c r="X3010" s="15">
        <v>42360</v>
      </c>
      <c r="Y3010" s="15">
        <v>42390</v>
      </c>
      <c r="Z3010" t="str">
        <f t="shared" si="515"/>
        <v>December</v>
      </c>
      <c r="AA3010" t="str">
        <f t="shared" si="516"/>
        <v>January</v>
      </c>
    </row>
    <row r="3011" spans="1:27" ht="45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14" t="s">
        <v>8219</v>
      </c>
      <c r="G3011" t="s">
        <v>8224</v>
      </c>
      <c r="H3011" t="s">
        <v>8246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si="517"/>
        <v>119.756</v>
      </c>
      <c r="P3011" s="6">
        <f t="shared" si="518"/>
        <v>233.8984375</v>
      </c>
      <c r="Q3011" t="str">
        <f t="shared" ref="Q3011:Q3074" si="519">LEFT(N3011,FIND("/", N3011) - 1)</f>
        <v>theater</v>
      </c>
      <c r="R3011" t="str">
        <f t="shared" ref="R3011:R3074" si="520">RIGHT(N3011,LEN(N3011) - FIND("/",N3011))</f>
        <v>spaces</v>
      </c>
      <c r="S3011" s="28">
        <f t="shared" ref="S3011:S3074" si="521">(J3011/86400)+25569+(-5/24)</f>
        <v>41939.361574074072</v>
      </c>
      <c r="T3011" s="28">
        <f t="shared" ref="T3011:T3074" si="522">(I3011/86400)+25569+(-5/24)</f>
        <v>41969.403240740743</v>
      </c>
      <c r="U3011">
        <f t="shared" ref="U3011:U3074" si="523">YEAR(S3011)</f>
        <v>2014</v>
      </c>
      <c r="V3011" s="15">
        <f t="shared" ref="V3011:V3074" si="524">INT(S3011)</f>
        <v>41939</v>
      </c>
      <c r="W3011" s="15">
        <f t="shared" ref="W3011:W3074" si="525">INT(T3011)</f>
        <v>41969</v>
      </c>
      <c r="X3011" s="15">
        <v>41939</v>
      </c>
      <c r="Y3011" s="15">
        <v>41969</v>
      </c>
      <c r="Z3011" t="str">
        <f t="shared" ref="Z3011:Z3074" si="526">TEXT(V3011, "mmmm")</f>
        <v>October</v>
      </c>
      <c r="AA3011" t="str">
        <f t="shared" ref="AA3011:AA3074" si="527">TEXT(W3011, "mmmm")</f>
        <v>November</v>
      </c>
    </row>
    <row r="3012" spans="1:27" ht="45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14" t="s">
        <v>8219</v>
      </c>
      <c r="G3012" t="s">
        <v>8224</v>
      </c>
      <c r="H3012" t="s">
        <v>8246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517"/>
        <v>158</v>
      </c>
      <c r="P3012" s="6">
        <f t="shared" si="518"/>
        <v>158</v>
      </c>
      <c r="Q3012" t="str">
        <f t="shared" si="519"/>
        <v>theater</v>
      </c>
      <c r="R3012" t="str">
        <f t="shared" si="520"/>
        <v>spaces</v>
      </c>
      <c r="S3012" s="28">
        <f t="shared" si="521"/>
        <v>41996.624062499999</v>
      </c>
      <c r="T3012" s="28">
        <f t="shared" si="522"/>
        <v>42056.624062499999</v>
      </c>
      <c r="U3012">
        <f t="shared" si="523"/>
        <v>2014</v>
      </c>
      <c r="V3012" s="15">
        <f t="shared" si="524"/>
        <v>41996</v>
      </c>
      <c r="W3012" s="15">
        <f t="shared" si="525"/>
        <v>42056</v>
      </c>
      <c r="X3012" s="15">
        <v>41996</v>
      </c>
      <c r="Y3012" s="15">
        <v>42056</v>
      </c>
      <c r="Z3012" t="str">
        <f t="shared" si="526"/>
        <v>December</v>
      </c>
      <c r="AA3012" t="str">
        <f t="shared" si="527"/>
        <v>February</v>
      </c>
    </row>
    <row r="3013" spans="1:27" ht="45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14" t="s">
        <v>8219</v>
      </c>
      <c r="G3013" t="s">
        <v>8227</v>
      </c>
      <c r="H3013" t="s">
        <v>8249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517"/>
        <v>123.66666666666666</v>
      </c>
      <c r="P3013" s="6">
        <f t="shared" si="518"/>
        <v>14.84</v>
      </c>
      <c r="Q3013" t="str">
        <f t="shared" si="519"/>
        <v>theater</v>
      </c>
      <c r="R3013" t="str">
        <f t="shared" si="520"/>
        <v>spaces</v>
      </c>
      <c r="S3013" s="28">
        <f t="shared" si="521"/>
        <v>42334.260601851849</v>
      </c>
      <c r="T3013" s="28">
        <f t="shared" si="522"/>
        <v>42361.749305555553</v>
      </c>
      <c r="U3013">
        <f t="shared" si="523"/>
        <v>2015</v>
      </c>
      <c r="V3013" s="15">
        <f t="shared" si="524"/>
        <v>42334</v>
      </c>
      <c r="W3013" s="15">
        <f t="shared" si="525"/>
        <v>42361</v>
      </c>
      <c r="X3013" s="15">
        <v>42334</v>
      </c>
      <c r="Y3013" s="15">
        <v>42361</v>
      </c>
      <c r="Z3013" t="str">
        <f t="shared" si="526"/>
        <v>November</v>
      </c>
      <c r="AA3013" t="str">
        <f t="shared" si="527"/>
        <v>December</v>
      </c>
    </row>
    <row r="3014" spans="1:27" ht="45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14" t="s">
        <v>8219</v>
      </c>
      <c r="G3014" t="s">
        <v>8224</v>
      </c>
      <c r="H3014" t="s">
        <v>8246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517"/>
        <v>117.12499999999999</v>
      </c>
      <c r="P3014" s="6">
        <f t="shared" si="518"/>
        <v>85.181818181818187</v>
      </c>
      <c r="Q3014" t="str">
        <f t="shared" si="519"/>
        <v>theater</v>
      </c>
      <c r="R3014" t="str">
        <f t="shared" si="520"/>
        <v>spaces</v>
      </c>
      <c r="S3014" s="28">
        <f t="shared" si="521"/>
        <v>42024.494560185187</v>
      </c>
      <c r="T3014" s="28">
        <f t="shared" si="522"/>
        <v>42045.494560185187</v>
      </c>
      <c r="U3014">
        <f t="shared" si="523"/>
        <v>2015</v>
      </c>
      <c r="V3014" s="15">
        <f t="shared" si="524"/>
        <v>42024</v>
      </c>
      <c r="W3014" s="15">
        <f t="shared" si="525"/>
        <v>42045</v>
      </c>
      <c r="X3014" s="15">
        <v>42024</v>
      </c>
      <c r="Y3014" s="15">
        <v>42045</v>
      </c>
      <c r="Z3014" t="str">
        <f t="shared" si="526"/>
        <v>January</v>
      </c>
      <c r="AA3014" t="str">
        <f t="shared" si="527"/>
        <v>February</v>
      </c>
    </row>
    <row r="3015" spans="1:27" ht="45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14" t="s">
        <v>8219</v>
      </c>
      <c r="G3015" t="s">
        <v>8224</v>
      </c>
      <c r="H3015" t="s">
        <v>8246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517"/>
        <v>156.96</v>
      </c>
      <c r="P3015" s="6">
        <f t="shared" si="518"/>
        <v>146.69158878504672</v>
      </c>
      <c r="Q3015" t="str">
        <f t="shared" si="519"/>
        <v>theater</v>
      </c>
      <c r="R3015" t="str">
        <f t="shared" si="520"/>
        <v>spaces</v>
      </c>
      <c r="S3015" s="28">
        <f t="shared" si="521"/>
        <v>42146.627881944441</v>
      </c>
      <c r="T3015" s="28">
        <f t="shared" si="522"/>
        <v>42176.627881944441</v>
      </c>
      <c r="U3015">
        <f t="shared" si="523"/>
        <v>2015</v>
      </c>
      <c r="V3015" s="15">
        <f t="shared" si="524"/>
        <v>42146</v>
      </c>
      <c r="W3015" s="15">
        <f t="shared" si="525"/>
        <v>42176</v>
      </c>
      <c r="X3015" s="15">
        <v>42146</v>
      </c>
      <c r="Y3015" s="15">
        <v>42176</v>
      </c>
      <c r="Z3015" t="str">
        <f t="shared" si="526"/>
        <v>May</v>
      </c>
      <c r="AA3015" t="str">
        <f t="shared" si="527"/>
        <v>June</v>
      </c>
    </row>
    <row r="3016" spans="1:27" ht="45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14" t="s">
        <v>8219</v>
      </c>
      <c r="G3016" t="s">
        <v>8224</v>
      </c>
      <c r="H3016" t="s">
        <v>8246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517"/>
        <v>113.104</v>
      </c>
      <c r="P3016" s="6">
        <f t="shared" si="518"/>
        <v>50.764811490125673</v>
      </c>
      <c r="Q3016" t="str">
        <f t="shared" si="519"/>
        <v>theater</v>
      </c>
      <c r="R3016" t="str">
        <f t="shared" si="520"/>
        <v>spaces</v>
      </c>
      <c r="S3016" s="28">
        <f t="shared" si="521"/>
        <v>41919.915277777771</v>
      </c>
      <c r="T3016" s="28">
        <f t="shared" si="522"/>
        <v>41948</v>
      </c>
      <c r="U3016">
        <f t="shared" si="523"/>
        <v>2014</v>
      </c>
      <c r="V3016" s="15">
        <f t="shared" si="524"/>
        <v>41919</v>
      </c>
      <c r="W3016" s="15">
        <f t="shared" si="525"/>
        <v>41948</v>
      </c>
      <c r="X3016" s="15">
        <v>41919</v>
      </c>
      <c r="Y3016" s="15">
        <v>41948</v>
      </c>
      <c r="Z3016" t="str">
        <f t="shared" si="526"/>
        <v>October</v>
      </c>
      <c r="AA3016" t="str">
        <f t="shared" si="527"/>
        <v>November</v>
      </c>
    </row>
    <row r="3017" spans="1:27" ht="45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14" t="s">
        <v>8219</v>
      </c>
      <c r="G3017" t="s">
        <v>8224</v>
      </c>
      <c r="H3017" t="s">
        <v>8246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517"/>
        <v>103.17647058823529</v>
      </c>
      <c r="P3017" s="6">
        <f t="shared" si="518"/>
        <v>87.7</v>
      </c>
      <c r="Q3017" t="str">
        <f t="shared" si="519"/>
        <v>theater</v>
      </c>
      <c r="R3017" t="str">
        <f t="shared" si="520"/>
        <v>spaces</v>
      </c>
      <c r="S3017" s="28">
        <f t="shared" si="521"/>
        <v>41785.518958333334</v>
      </c>
      <c r="T3017" s="28">
        <f t="shared" si="522"/>
        <v>41800.958333333328</v>
      </c>
      <c r="U3017">
        <f t="shared" si="523"/>
        <v>2014</v>
      </c>
      <c r="V3017" s="15">
        <f t="shared" si="524"/>
        <v>41785</v>
      </c>
      <c r="W3017" s="15">
        <f t="shared" si="525"/>
        <v>41800</v>
      </c>
      <c r="X3017" s="15">
        <v>41785</v>
      </c>
      <c r="Y3017" s="15">
        <v>41800</v>
      </c>
      <c r="Z3017" t="str">
        <f t="shared" si="526"/>
        <v>May</v>
      </c>
      <c r="AA3017" t="str">
        <f t="shared" si="527"/>
        <v>June</v>
      </c>
    </row>
    <row r="3018" spans="1:27" ht="45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14" t="s">
        <v>8219</v>
      </c>
      <c r="G3018" t="s">
        <v>8224</v>
      </c>
      <c r="H3018" t="s">
        <v>8246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517"/>
        <v>102.61176470588236</v>
      </c>
      <c r="P3018" s="6">
        <f t="shared" si="518"/>
        <v>242.27777777777777</v>
      </c>
      <c r="Q3018" t="str">
        <f t="shared" si="519"/>
        <v>theater</v>
      </c>
      <c r="R3018" t="str">
        <f t="shared" si="520"/>
        <v>spaces</v>
      </c>
      <c r="S3018" s="28">
        <f t="shared" si="521"/>
        <v>41778.339722222219</v>
      </c>
      <c r="T3018" s="28">
        <f t="shared" si="522"/>
        <v>41838.339722222219</v>
      </c>
      <c r="U3018">
        <f t="shared" si="523"/>
        <v>2014</v>
      </c>
      <c r="V3018" s="15">
        <f t="shared" si="524"/>
        <v>41778</v>
      </c>
      <c r="W3018" s="15">
        <f t="shared" si="525"/>
        <v>41838</v>
      </c>
      <c r="X3018" s="15">
        <v>41778</v>
      </c>
      <c r="Y3018" s="15">
        <v>41838</v>
      </c>
      <c r="Z3018" t="str">
        <f t="shared" si="526"/>
        <v>May</v>
      </c>
      <c r="AA3018" t="str">
        <f t="shared" si="527"/>
        <v>July</v>
      </c>
    </row>
    <row r="3019" spans="1:27" ht="45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14" t="s">
        <v>8219</v>
      </c>
      <c r="G3019" t="s">
        <v>8224</v>
      </c>
      <c r="H3019" t="s">
        <v>8246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517"/>
        <v>105.84090909090908</v>
      </c>
      <c r="P3019" s="6">
        <f t="shared" si="518"/>
        <v>146.44654088050314</v>
      </c>
      <c r="Q3019" t="str">
        <f t="shared" si="519"/>
        <v>theater</v>
      </c>
      <c r="R3019" t="str">
        <f t="shared" si="520"/>
        <v>spaces</v>
      </c>
      <c r="S3019" s="28">
        <f t="shared" si="521"/>
        <v>41841.641701388886</v>
      </c>
      <c r="T3019" s="28">
        <f t="shared" si="522"/>
        <v>41871.641701388886</v>
      </c>
      <c r="U3019">
        <f t="shared" si="523"/>
        <v>2014</v>
      </c>
      <c r="V3019" s="15">
        <f t="shared" si="524"/>
        <v>41841</v>
      </c>
      <c r="W3019" s="15">
        <f t="shared" si="525"/>
        <v>41871</v>
      </c>
      <c r="X3019" s="15">
        <v>41841</v>
      </c>
      <c r="Y3019" s="15">
        <v>41871</v>
      </c>
      <c r="Z3019" t="str">
        <f t="shared" si="526"/>
        <v>July</v>
      </c>
      <c r="AA3019" t="str">
        <f t="shared" si="527"/>
        <v>August</v>
      </c>
    </row>
    <row r="3020" spans="1:27" ht="45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14" t="s">
        <v>8219</v>
      </c>
      <c r="G3020" t="s">
        <v>8230</v>
      </c>
      <c r="H3020" t="s">
        <v>8249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517"/>
        <v>100.71428571428571</v>
      </c>
      <c r="P3020" s="6">
        <f t="shared" si="518"/>
        <v>103.17073170731707</v>
      </c>
      <c r="Q3020" t="str">
        <f t="shared" si="519"/>
        <v>theater</v>
      </c>
      <c r="R3020" t="str">
        <f t="shared" si="520"/>
        <v>spaces</v>
      </c>
      <c r="S3020" s="28">
        <f t="shared" si="521"/>
        <v>42163.09</v>
      </c>
      <c r="T3020" s="28">
        <f t="shared" si="522"/>
        <v>42205.708333333336</v>
      </c>
      <c r="U3020">
        <f t="shared" si="523"/>
        <v>2015</v>
      </c>
      <c r="V3020" s="15">
        <f t="shared" si="524"/>
        <v>42163</v>
      </c>
      <c r="W3020" s="15">
        <f t="shared" si="525"/>
        <v>42205</v>
      </c>
      <c r="X3020" s="15">
        <v>42163</v>
      </c>
      <c r="Y3020" s="15">
        <v>42205</v>
      </c>
      <c r="Z3020" t="str">
        <f t="shared" si="526"/>
        <v>June</v>
      </c>
      <c r="AA3020" t="str">
        <f t="shared" si="527"/>
        <v>July</v>
      </c>
    </row>
    <row r="3021" spans="1:27" ht="45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14" t="s">
        <v>8219</v>
      </c>
      <c r="G3021" t="s">
        <v>8224</v>
      </c>
      <c r="H3021" t="s">
        <v>8246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517"/>
        <v>121.23333333333332</v>
      </c>
      <c r="P3021" s="6">
        <f t="shared" si="518"/>
        <v>80.464601769911511</v>
      </c>
      <c r="Q3021" t="str">
        <f t="shared" si="519"/>
        <v>theater</v>
      </c>
      <c r="R3021" t="str">
        <f t="shared" si="520"/>
        <v>spaces</v>
      </c>
      <c r="S3021" s="28">
        <f t="shared" si="521"/>
        <v>41758.625231481477</v>
      </c>
      <c r="T3021" s="28">
        <f t="shared" si="522"/>
        <v>41785.916666666664</v>
      </c>
      <c r="U3021">
        <f t="shared" si="523"/>
        <v>2014</v>
      </c>
      <c r="V3021" s="15">
        <f t="shared" si="524"/>
        <v>41758</v>
      </c>
      <c r="W3021" s="15">
        <f t="shared" si="525"/>
        <v>41785</v>
      </c>
      <c r="X3021" s="15">
        <v>41758</v>
      </c>
      <c r="Y3021" s="15">
        <v>41785</v>
      </c>
      <c r="Z3021" t="str">
        <f t="shared" si="526"/>
        <v>April</v>
      </c>
      <c r="AA3021" t="str">
        <f t="shared" si="527"/>
        <v>May</v>
      </c>
    </row>
    <row r="3022" spans="1:27" ht="45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14" t="s">
        <v>8219</v>
      </c>
      <c r="G3022" t="s">
        <v>8224</v>
      </c>
      <c r="H3022" t="s">
        <v>8246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517"/>
        <v>100.57142857142858</v>
      </c>
      <c r="P3022" s="6">
        <f t="shared" si="518"/>
        <v>234.66666666666666</v>
      </c>
      <c r="Q3022" t="str">
        <f t="shared" si="519"/>
        <v>theater</v>
      </c>
      <c r="R3022" t="str">
        <f t="shared" si="520"/>
        <v>spaces</v>
      </c>
      <c r="S3022" s="28">
        <f t="shared" si="521"/>
        <v>42170.638113425921</v>
      </c>
      <c r="T3022" s="28">
        <f t="shared" si="522"/>
        <v>42230.638113425921</v>
      </c>
      <c r="U3022">
        <f t="shared" si="523"/>
        <v>2015</v>
      </c>
      <c r="V3022" s="15">
        <f t="shared" si="524"/>
        <v>42170</v>
      </c>
      <c r="W3022" s="15">
        <f t="shared" si="525"/>
        <v>42230</v>
      </c>
      <c r="X3022" s="15">
        <v>42170</v>
      </c>
      <c r="Y3022" s="15">
        <v>42230</v>
      </c>
      <c r="Z3022" t="str">
        <f t="shared" si="526"/>
        <v>June</v>
      </c>
      <c r="AA3022" t="str">
        <f t="shared" si="527"/>
        <v>August</v>
      </c>
    </row>
    <row r="3023" spans="1:27" ht="45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14" t="s">
        <v>8219</v>
      </c>
      <c r="G3023" t="s">
        <v>8224</v>
      </c>
      <c r="H3023" t="s">
        <v>8246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517"/>
        <v>116.02222222222223</v>
      </c>
      <c r="P3023" s="6">
        <f t="shared" si="518"/>
        <v>50.689320388349515</v>
      </c>
      <c r="Q3023" t="str">
        <f t="shared" si="519"/>
        <v>theater</v>
      </c>
      <c r="R3023" t="str">
        <f t="shared" si="520"/>
        <v>spaces</v>
      </c>
      <c r="S3023" s="28">
        <f t="shared" si="521"/>
        <v>42660.410520833328</v>
      </c>
      <c r="T3023" s="28">
        <f t="shared" si="522"/>
        <v>42696.040972222218</v>
      </c>
      <c r="U3023">
        <f t="shared" si="523"/>
        <v>2016</v>
      </c>
      <c r="V3023" s="15">
        <f t="shared" si="524"/>
        <v>42660</v>
      </c>
      <c r="W3023" s="15">
        <f t="shared" si="525"/>
        <v>42696</v>
      </c>
      <c r="X3023" s="15">
        <v>42660</v>
      </c>
      <c r="Y3023" s="15">
        <v>42696</v>
      </c>
      <c r="Z3023" t="str">
        <f t="shared" si="526"/>
        <v>October</v>
      </c>
      <c r="AA3023" t="str">
        <f t="shared" si="527"/>
        <v>November</v>
      </c>
    </row>
    <row r="3024" spans="1:27" ht="45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14" t="s">
        <v>8219</v>
      </c>
      <c r="G3024" t="s">
        <v>8224</v>
      </c>
      <c r="H3024" t="s">
        <v>8246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517"/>
        <v>100.88</v>
      </c>
      <c r="P3024" s="6">
        <f t="shared" si="518"/>
        <v>162.70967741935485</v>
      </c>
      <c r="Q3024" t="str">
        <f t="shared" si="519"/>
        <v>theater</v>
      </c>
      <c r="R3024" t="str">
        <f t="shared" si="520"/>
        <v>spaces</v>
      </c>
      <c r="S3024" s="28">
        <f t="shared" si="521"/>
        <v>42564.745474537034</v>
      </c>
      <c r="T3024" s="28">
        <f t="shared" si="522"/>
        <v>42609.745474537034</v>
      </c>
      <c r="U3024">
        <f t="shared" si="523"/>
        <v>2016</v>
      </c>
      <c r="V3024" s="15">
        <f t="shared" si="524"/>
        <v>42564</v>
      </c>
      <c r="W3024" s="15">
        <f t="shared" si="525"/>
        <v>42609</v>
      </c>
      <c r="X3024" s="15">
        <v>42564</v>
      </c>
      <c r="Y3024" s="15">
        <v>42609</v>
      </c>
      <c r="Z3024" t="str">
        <f t="shared" si="526"/>
        <v>July</v>
      </c>
      <c r="AA3024" t="str">
        <f t="shared" si="527"/>
        <v>August</v>
      </c>
    </row>
    <row r="3025" spans="1:27" ht="45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14" t="s">
        <v>8219</v>
      </c>
      <c r="G3025" t="s">
        <v>8225</v>
      </c>
      <c r="H3025" t="s">
        <v>8247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517"/>
        <v>103</v>
      </c>
      <c r="P3025" s="6">
        <f t="shared" si="518"/>
        <v>120.16666666666667</v>
      </c>
      <c r="Q3025" t="str">
        <f t="shared" si="519"/>
        <v>theater</v>
      </c>
      <c r="R3025" t="str">
        <f t="shared" si="520"/>
        <v>spaces</v>
      </c>
      <c r="S3025" s="28">
        <f t="shared" si="521"/>
        <v>42121.467430555553</v>
      </c>
      <c r="T3025" s="28">
        <f t="shared" si="522"/>
        <v>42166.467430555553</v>
      </c>
      <c r="U3025">
        <f t="shared" si="523"/>
        <v>2015</v>
      </c>
      <c r="V3025" s="15">
        <f t="shared" si="524"/>
        <v>42121</v>
      </c>
      <c r="W3025" s="15">
        <f t="shared" si="525"/>
        <v>42166</v>
      </c>
      <c r="X3025" s="15">
        <v>42121</v>
      </c>
      <c r="Y3025" s="15">
        <v>42166</v>
      </c>
      <c r="Z3025" t="str">
        <f t="shared" si="526"/>
        <v>April</v>
      </c>
      <c r="AA3025" t="str">
        <f t="shared" si="527"/>
        <v>June</v>
      </c>
    </row>
    <row r="3026" spans="1:27" ht="45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14" t="s">
        <v>8219</v>
      </c>
      <c r="G3026" t="s">
        <v>8224</v>
      </c>
      <c r="H3026" t="s">
        <v>8246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517"/>
        <v>246.42</v>
      </c>
      <c r="P3026" s="6">
        <f t="shared" si="518"/>
        <v>67.697802197802204</v>
      </c>
      <c r="Q3026" t="str">
        <f t="shared" si="519"/>
        <v>theater</v>
      </c>
      <c r="R3026" t="str">
        <f t="shared" si="520"/>
        <v>spaces</v>
      </c>
      <c r="S3026" s="28">
        <f t="shared" si="521"/>
        <v>41158.785590277774</v>
      </c>
      <c r="T3026" s="28">
        <f t="shared" si="522"/>
        <v>41188.785590277774</v>
      </c>
      <c r="U3026">
        <f t="shared" si="523"/>
        <v>2012</v>
      </c>
      <c r="V3026" s="15">
        <f t="shared" si="524"/>
        <v>41158</v>
      </c>
      <c r="W3026" s="15">
        <f t="shared" si="525"/>
        <v>41188</v>
      </c>
      <c r="X3026" s="15">
        <v>41158</v>
      </c>
      <c r="Y3026" s="15">
        <v>41188</v>
      </c>
      <c r="Z3026" t="str">
        <f t="shared" si="526"/>
        <v>September</v>
      </c>
      <c r="AA3026" t="str">
        <f t="shared" si="527"/>
        <v>October</v>
      </c>
    </row>
    <row r="3027" spans="1:27" ht="45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14" t="s">
        <v>8219</v>
      </c>
      <c r="G3027" t="s">
        <v>8225</v>
      </c>
      <c r="H3027" t="s">
        <v>8247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517"/>
        <v>302.2</v>
      </c>
      <c r="P3027" s="6">
        <f t="shared" si="518"/>
        <v>52.103448275862071</v>
      </c>
      <c r="Q3027" t="str">
        <f t="shared" si="519"/>
        <v>theater</v>
      </c>
      <c r="R3027" t="str">
        <f t="shared" si="520"/>
        <v>spaces</v>
      </c>
      <c r="S3027" s="28">
        <f t="shared" si="521"/>
        <v>41761.301076388889</v>
      </c>
      <c r="T3027" s="28">
        <f t="shared" si="522"/>
        <v>41789.458333333328</v>
      </c>
      <c r="U3027">
        <f t="shared" si="523"/>
        <v>2014</v>
      </c>
      <c r="V3027" s="15">
        <f t="shared" si="524"/>
        <v>41761</v>
      </c>
      <c r="W3027" s="15">
        <f t="shared" si="525"/>
        <v>41789</v>
      </c>
      <c r="X3027" s="15">
        <v>41761</v>
      </c>
      <c r="Y3027" s="15">
        <v>41789</v>
      </c>
      <c r="Z3027" t="str">
        <f t="shared" si="526"/>
        <v>May</v>
      </c>
      <c r="AA3027" t="str">
        <f t="shared" si="527"/>
        <v>May</v>
      </c>
    </row>
    <row r="3028" spans="1:27" ht="45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14" t="s">
        <v>8219</v>
      </c>
      <c r="G3028" t="s">
        <v>8225</v>
      </c>
      <c r="H3028" t="s">
        <v>8247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517"/>
        <v>143.33333333333334</v>
      </c>
      <c r="P3028" s="6">
        <f t="shared" si="518"/>
        <v>51.6</v>
      </c>
      <c r="Q3028" t="str">
        <f t="shared" si="519"/>
        <v>theater</v>
      </c>
      <c r="R3028" t="str">
        <f t="shared" si="520"/>
        <v>spaces</v>
      </c>
      <c r="S3028" s="28">
        <f t="shared" si="521"/>
        <v>42783.251064814809</v>
      </c>
      <c r="T3028" s="28">
        <f t="shared" si="522"/>
        <v>42797.251064814809</v>
      </c>
      <c r="U3028">
        <f t="shared" si="523"/>
        <v>2017</v>
      </c>
      <c r="V3028" s="15">
        <f t="shared" si="524"/>
        <v>42783</v>
      </c>
      <c r="W3028" s="15">
        <f t="shared" si="525"/>
        <v>42797</v>
      </c>
      <c r="X3028" s="15">
        <v>42783</v>
      </c>
      <c r="Y3028" s="15">
        <v>42797</v>
      </c>
      <c r="Z3028" t="str">
        <f t="shared" si="526"/>
        <v>February</v>
      </c>
      <c r="AA3028" t="str">
        <f t="shared" si="527"/>
        <v>March</v>
      </c>
    </row>
    <row r="3029" spans="1:27" ht="30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14" t="s">
        <v>8219</v>
      </c>
      <c r="G3029" t="s">
        <v>8224</v>
      </c>
      <c r="H3029" t="s">
        <v>8246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517"/>
        <v>131.44</v>
      </c>
      <c r="P3029" s="6">
        <f t="shared" si="518"/>
        <v>164.3</v>
      </c>
      <c r="Q3029" t="str">
        <f t="shared" si="519"/>
        <v>theater</v>
      </c>
      <c r="R3029" t="str">
        <f t="shared" si="520"/>
        <v>spaces</v>
      </c>
      <c r="S3029" s="28">
        <f t="shared" si="521"/>
        <v>42053.49596064815</v>
      </c>
      <c r="T3029" s="28">
        <f t="shared" si="522"/>
        <v>42083.454293981478</v>
      </c>
      <c r="U3029">
        <f t="shared" si="523"/>
        <v>2015</v>
      </c>
      <c r="V3029" s="15">
        <f t="shared" si="524"/>
        <v>42053</v>
      </c>
      <c r="W3029" s="15">
        <f t="shared" si="525"/>
        <v>42083</v>
      </c>
      <c r="X3029" s="15">
        <v>42053</v>
      </c>
      <c r="Y3029" s="15">
        <v>42083</v>
      </c>
      <c r="Z3029" t="str">
        <f t="shared" si="526"/>
        <v>February</v>
      </c>
      <c r="AA3029" t="str">
        <f t="shared" si="527"/>
        <v>March</v>
      </c>
    </row>
    <row r="3030" spans="1:27" ht="30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14" t="s">
        <v>8219</v>
      </c>
      <c r="G3030" t="s">
        <v>8224</v>
      </c>
      <c r="H3030" t="s">
        <v>8246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517"/>
        <v>168.01999999999998</v>
      </c>
      <c r="P3030" s="6">
        <f t="shared" si="518"/>
        <v>84.858585858585855</v>
      </c>
      <c r="Q3030" t="str">
        <f t="shared" si="519"/>
        <v>theater</v>
      </c>
      <c r="R3030" t="str">
        <f t="shared" si="520"/>
        <v>spaces</v>
      </c>
      <c r="S3030" s="28">
        <f t="shared" si="521"/>
        <v>42567.055844907409</v>
      </c>
      <c r="T3030" s="28">
        <f t="shared" si="522"/>
        <v>42597.055844907409</v>
      </c>
      <c r="U3030">
        <f t="shared" si="523"/>
        <v>2016</v>
      </c>
      <c r="V3030" s="15">
        <f t="shared" si="524"/>
        <v>42567</v>
      </c>
      <c r="W3030" s="15">
        <f t="shared" si="525"/>
        <v>42597</v>
      </c>
      <c r="X3030" s="15">
        <v>42567</v>
      </c>
      <c r="Y3030" s="15">
        <v>42597</v>
      </c>
      <c r="Z3030" t="str">
        <f t="shared" si="526"/>
        <v>July</v>
      </c>
      <c r="AA3030" t="str">
        <f t="shared" si="527"/>
        <v>August</v>
      </c>
    </row>
    <row r="3031" spans="1:27" ht="45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14" t="s">
        <v>8219</v>
      </c>
      <c r="G3031" t="s">
        <v>8224</v>
      </c>
      <c r="H3031" t="s">
        <v>8246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517"/>
        <v>109.67666666666666</v>
      </c>
      <c r="P3031" s="6">
        <f t="shared" si="518"/>
        <v>94.548850574712645</v>
      </c>
      <c r="Q3031" t="str">
        <f t="shared" si="519"/>
        <v>theater</v>
      </c>
      <c r="R3031" t="str">
        <f t="shared" si="520"/>
        <v>spaces</v>
      </c>
      <c r="S3031" s="28">
        <f t="shared" si="521"/>
        <v>41932.500543981478</v>
      </c>
      <c r="T3031" s="28">
        <f t="shared" si="522"/>
        <v>41960.982638888883</v>
      </c>
      <c r="U3031">
        <f t="shared" si="523"/>
        <v>2014</v>
      </c>
      <c r="V3031" s="15">
        <f t="shared" si="524"/>
        <v>41932</v>
      </c>
      <c r="W3031" s="15">
        <f t="shared" si="525"/>
        <v>41960</v>
      </c>
      <c r="X3031" s="15">
        <v>41932</v>
      </c>
      <c r="Y3031" s="15">
        <v>41960</v>
      </c>
      <c r="Z3031" t="str">
        <f t="shared" si="526"/>
        <v>October</v>
      </c>
      <c r="AA3031" t="str">
        <f t="shared" si="527"/>
        <v>November</v>
      </c>
    </row>
    <row r="3032" spans="1:27" ht="45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14" t="s">
        <v>8219</v>
      </c>
      <c r="G3032" t="s">
        <v>8224</v>
      </c>
      <c r="H3032" t="s">
        <v>8246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517"/>
        <v>106.6857142857143</v>
      </c>
      <c r="P3032" s="6">
        <f t="shared" si="518"/>
        <v>45.536585365853661</v>
      </c>
      <c r="Q3032" t="str">
        <f t="shared" si="519"/>
        <v>theater</v>
      </c>
      <c r="R3032" t="str">
        <f t="shared" si="520"/>
        <v>spaces</v>
      </c>
      <c r="S3032" s="28">
        <f t="shared" si="521"/>
        <v>42233.5390162037</v>
      </c>
      <c r="T3032" s="28">
        <f t="shared" si="522"/>
        <v>42263.5390162037</v>
      </c>
      <c r="U3032">
        <f t="shared" si="523"/>
        <v>2015</v>
      </c>
      <c r="V3032" s="15">
        <f t="shared" si="524"/>
        <v>42233</v>
      </c>
      <c r="W3032" s="15">
        <f t="shared" si="525"/>
        <v>42263</v>
      </c>
      <c r="X3032" s="15">
        <v>42233</v>
      </c>
      <c r="Y3032" s="15">
        <v>42263</v>
      </c>
      <c r="Z3032" t="str">
        <f t="shared" si="526"/>
        <v>August</v>
      </c>
      <c r="AA3032" t="str">
        <f t="shared" si="527"/>
        <v>September</v>
      </c>
    </row>
    <row r="3033" spans="1:27" ht="75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14" t="s">
        <v>8219</v>
      </c>
      <c r="G3033" t="s">
        <v>8224</v>
      </c>
      <c r="H3033" t="s">
        <v>8246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517"/>
        <v>100</v>
      </c>
      <c r="P3033" s="6">
        <f t="shared" si="518"/>
        <v>51.724137931034484</v>
      </c>
      <c r="Q3033" t="str">
        <f t="shared" si="519"/>
        <v>theater</v>
      </c>
      <c r="R3033" t="str">
        <f t="shared" si="520"/>
        <v>spaces</v>
      </c>
      <c r="S3033" s="28">
        <f t="shared" si="521"/>
        <v>42597.674155092587</v>
      </c>
      <c r="T3033" s="28">
        <f t="shared" si="522"/>
        <v>42657.674155092587</v>
      </c>
      <c r="U3033">
        <f t="shared" si="523"/>
        <v>2016</v>
      </c>
      <c r="V3033" s="15">
        <f t="shared" si="524"/>
        <v>42597</v>
      </c>
      <c r="W3033" s="15">
        <f t="shared" si="525"/>
        <v>42657</v>
      </c>
      <c r="X3033" s="15">
        <v>42597</v>
      </c>
      <c r="Y3033" s="15">
        <v>42657</v>
      </c>
      <c r="Z3033" t="str">
        <f t="shared" si="526"/>
        <v>August</v>
      </c>
      <c r="AA3033" t="str">
        <f t="shared" si="527"/>
        <v>October</v>
      </c>
    </row>
    <row r="3034" spans="1:27" ht="45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14" t="s">
        <v>8219</v>
      </c>
      <c r="G3034" t="s">
        <v>8224</v>
      </c>
      <c r="H3034" t="s">
        <v>8246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517"/>
        <v>127.2</v>
      </c>
      <c r="P3034" s="6">
        <f t="shared" si="518"/>
        <v>50.88</v>
      </c>
      <c r="Q3034" t="str">
        <f t="shared" si="519"/>
        <v>theater</v>
      </c>
      <c r="R3034" t="str">
        <f t="shared" si="520"/>
        <v>spaces</v>
      </c>
      <c r="S3034" s="28">
        <f t="shared" si="521"/>
        <v>42227.836331018516</v>
      </c>
      <c r="T3034" s="28">
        <f t="shared" si="522"/>
        <v>42257.836331018516</v>
      </c>
      <c r="U3034">
        <f t="shared" si="523"/>
        <v>2015</v>
      </c>
      <c r="V3034" s="15">
        <f t="shared" si="524"/>
        <v>42227</v>
      </c>
      <c r="W3034" s="15">
        <f t="shared" si="525"/>
        <v>42257</v>
      </c>
      <c r="X3034" s="15">
        <v>42227</v>
      </c>
      <c r="Y3034" s="15">
        <v>42257</v>
      </c>
      <c r="Z3034" t="str">
        <f t="shared" si="526"/>
        <v>August</v>
      </c>
      <c r="AA3034" t="str">
        <f t="shared" si="527"/>
        <v>September</v>
      </c>
    </row>
    <row r="3035" spans="1:27" ht="45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14" t="s">
        <v>8219</v>
      </c>
      <c r="G3035" t="s">
        <v>8224</v>
      </c>
      <c r="H3035" t="s">
        <v>8246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517"/>
        <v>146.53333333333333</v>
      </c>
      <c r="P3035" s="6">
        <f t="shared" si="518"/>
        <v>191.13043478260869</v>
      </c>
      <c r="Q3035" t="str">
        <f t="shared" si="519"/>
        <v>theater</v>
      </c>
      <c r="R3035" t="str">
        <f t="shared" si="520"/>
        <v>spaces</v>
      </c>
      <c r="S3035" s="28">
        <f t="shared" si="521"/>
        <v>42569.901909722219</v>
      </c>
      <c r="T3035" s="28">
        <f t="shared" si="522"/>
        <v>42599.901909722219</v>
      </c>
      <c r="U3035">
        <f t="shared" si="523"/>
        <v>2016</v>
      </c>
      <c r="V3035" s="15">
        <f t="shared" si="524"/>
        <v>42569</v>
      </c>
      <c r="W3035" s="15">
        <f t="shared" si="525"/>
        <v>42599</v>
      </c>
      <c r="X3035" s="15">
        <v>42569</v>
      </c>
      <c r="Y3035" s="15">
        <v>42599</v>
      </c>
      <c r="Z3035" t="str">
        <f t="shared" si="526"/>
        <v>July</v>
      </c>
      <c r="AA3035" t="str">
        <f t="shared" si="527"/>
        <v>August</v>
      </c>
    </row>
    <row r="3036" spans="1:27" ht="60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14" t="s">
        <v>8219</v>
      </c>
      <c r="G3036" t="s">
        <v>8224</v>
      </c>
      <c r="H3036" t="s">
        <v>8246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517"/>
        <v>112.53599999999999</v>
      </c>
      <c r="P3036" s="6">
        <f t="shared" si="518"/>
        <v>89.314285714285717</v>
      </c>
      <c r="Q3036" t="str">
        <f t="shared" si="519"/>
        <v>theater</v>
      </c>
      <c r="R3036" t="str">
        <f t="shared" si="520"/>
        <v>spaces</v>
      </c>
      <c r="S3036" s="28">
        <f t="shared" si="521"/>
        <v>42644.327025462961</v>
      </c>
      <c r="T3036" s="28">
        <f t="shared" si="522"/>
        <v>42674.957638888889</v>
      </c>
      <c r="U3036">
        <f t="shared" si="523"/>
        <v>2016</v>
      </c>
      <c r="V3036" s="15">
        <f t="shared" si="524"/>
        <v>42644</v>
      </c>
      <c r="W3036" s="15">
        <f t="shared" si="525"/>
        <v>42674</v>
      </c>
      <c r="X3036" s="15">
        <v>42644</v>
      </c>
      <c r="Y3036" s="15">
        <v>42674</v>
      </c>
      <c r="Z3036" t="str">
        <f t="shared" si="526"/>
        <v>October</v>
      </c>
      <c r="AA3036" t="str">
        <f t="shared" si="527"/>
        <v>October</v>
      </c>
    </row>
    <row r="3037" spans="1:27" ht="30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14" t="s">
        <v>8219</v>
      </c>
      <c r="G3037" t="s">
        <v>8224</v>
      </c>
      <c r="H3037" t="s">
        <v>8246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517"/>
        <v>108.78684000000001</v>
      </c>
      <c r="P3037" s="6">
        <f t="shared" si="518"/>
        <v>88.588631921824103</v>
      </c>
      <c r="Q3037" t="str">
        <f t="shared" si="519"/>
        <v>theater</v>
      </c>
      <c r="R3037" t="str">
        <f t="shared" si="520"/>
        <v>spaces</v>
      </c>
      <c r="S3037" s="28">
        <f t="shared" si="521"/>
        <v>41368.351956018516</v>
      </c>
      <c r="T3037" s="28">
        <f t="shared" si="522"/>
        <v>41398.351956018516</v>
      </c>
      <c r="U3037">
        <f t="shared" si="523"/>
        <v>2013</v>
      </c>
      <c r="V3037" s="15">
        <f t="shared" si="524"/>
        <v>41368</v>
      </c>
      <c r="W3037" s="15">
        <f t="shared" si="525"/>
        <v>41398</v>
      </c>
      <c r="X3037" s="15">
        <v>41368</v>
      </c>
      <c r="Y3037" s="15">
        <v>41398</v>
      </c>
      <c r="Z3037" t="str">
        <f t="shared" si="526"/>
        <v>April</v>
      </c>
      <c r="AA3037" t="str">
        <f t="shared" si="527"/>
        <v>May</v>
      </c>
    </row>
    <row r="3038" spans="1:27" ht="45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14" t="s">
        <v>8219</v>
      </c>
      <c r="G3038" t="s">
        <v>8224</v>
      </c>
      <c r="H3038" t="s">
        <v>8246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517"/>
        <v>126.732</v>
      </c>
      <c r="P3038" s="6">
        <f t="shared" si="518"/>
        <v>96.300911854103347</v>
      </c>
      <c r="Q3038" t="str">
        <f t="shared" si="519"/>
        <v>theater</v>
      </c>
      <c r="R3038" t="str">
        <f t="shared" si="520"/>
        <v>spaces</v>
      </c>
      <c r="S3038" s="28">
        <f t="shared" si="521"/>
        <v>41466.576898148145</v>
      </c>
      <c r="T3038" s="28">
        <f t="shared" si="522"/>
        <v>41502.290972222218</v>
      </c>
      <c r="U3038">
        <f t="shared" si="523"/>
        <v>2013</v>
      </c>
      <c r="V3038" s="15">
        <f t="shared" si="524"/>
        <v>41466</v>
      </c>
      <c r="W3038" s="15">
        <f t="shared" si="525"/>
        <v>41502</v>
      </c>
      <c r="X3038" s="15">
        <v>41466</v>
      </c>
      <c r="Y3038" s="15">
        <v>41502</v>
      </c>
      <c r="Z3038" t="str">
        <f t="shared" si="526"/>
        <v>July</v>
      </c>
      <c r="AA3038" t="str">
        <f t="shared" si="527"/>
        <v>August</v>
      </c>
    </row>
    <row r="3039" spans="1:27" ht="6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14" t="s">
        <v>8219</v>
      </c>
      <c r="G3039" t="s">
        <v>8224</v>
      </c>
      <c r="H3039" t="s">
        <v>8246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517"/>
        <v>213.20000000000002</v>
      </c>
      <c r="P3039" s="6">
        <f t="shared" si="518"/>
        <v>33.3125</v>
      </c>
      <c r="Q3039" t="str">
        <f t="shared" si="519"/>
        <v>theater</v>
      </c>
      <c r="R3039" t="str">
        <f t="shared" si="520"/>
        <v>spaces</v>
      </c>
      <c r="S3039" s="28">
        <f t="shared" si="521"/>
        <v>40378.684872685182</v>
      </c>
      <c r="T3039" s="28">
        <f t="shared" si="522"/>
        <v>40452.999305555553</v>
      </c>
      <c r="U3039">
        <f t="shared" si="523"/>
        <v>2010</v>
      </c>
      <c r="V3039" s="15">
        <f t="shared" si="524"/>
        <v>40378</v>
      </c>
      <c r="W3039" s="15">
        <f t="shared" si="525"/>
        <v>40452</v>
      </c>
      <c r="X3039" s="15">
        <v>40378</v>
      </c>
      <c r="Y3039" s="15">
        <v>40452</v>
      </c>
      <c r="Z3039" t="str">
        <f t="shared" si="526"/>
        <v>July</v>
      </c>
      <c r="AA3039" t="str">
        <f t="shared" si="527"/>
        <v>October</v>
      </c>
    </row>
    <row r="3040" spans="1:27" ht="45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14" t="s">
        <v>8219</v>
      </c>
      <c r="G3040" t="s">
        <v>8224</v>
      </c>
      <c r="H3040" t="s">
        <v>8246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517"/>
        <v>100.49999999999999</v>
      </c>
      <c r="P3040" s="6">
        <f t="shared" si="518"/>
        <v>37.222222222222221</v>
      </c>
      <c r="Q3040" t="str">
        <f t="shared" si="519"/>
        <v>theater</v>
      </c>
      <c r="R3040" t="str">
        <f t="shared" si="520"/>
        <v>spaces</v>
      </c>
      <c r="S3040" s="28">
        <f t="shared" si="521"/>
        <v>42373.043946759259</v>
      </c>
      <c r="T3040" s="28">
        <f t="shared" si="522"/>
        <v>42433.043946759259</v>
      </c>
      <c r="U3040">
        <f t="shared" si="523"/>
        <v>2016</v>
      </c>
      <c r="V3040" s="15">
        <f t="shared" si="524"/>
        <v>42373</v>
      </c>
      <c r="W3040" s="15">
        <f t="shared" si="525"/>
        <v>42433</v>
      </c>
      <c r="X3040" s="15">
        <v>42373</v>
      </c>
      <c r="Y3040" s="15">
        <v>42433</v>
      </c>
      <c r="Z3040" t="str">
        <f t="shared" si="526"/>
        <v>January</v>
      </c>
      <c r="AA3040" t="str">
        <f t="shared" si="527"/>
        <v>March</v>
      </c>
    </row>
    <row r="3041" spans="1:27" ht="45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14" t="s">
        <v>8219</v>
      </c>
      <c r="G3041" t="s">
        <v>8224</v>
      </c>
      <c r="H3041" t="s">
        <v>8246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517"/>
        <v>108.71389999999998</v>
      </c>
      <c r="P3041" s="6">
        <f t="shared" si="518"/>
        <v>92.130423728813554</v>
      </c>
      <c r="Q3041" t="str">
        <f t="shared" si="519"/>
        <v>theater</v>
      </c>
      <c r="R3041" t="str">
        <f t="shared" si="520"/>
        <v>spaces</v>
      </c>
      <c r="S3041" s="28">
        <f t="shared" si="521"/>
        <v>41610.586087962962</v>
      </c>
      <c r="T3041" s="28">
        <f t="shared" si="522"/>
        <v>41637.124305555553</v>
      </c>
      <c r="U3041">
        <f t="shared" si="523"/>
        <v>2013</v>
      </c>
      <c r="V3041" s="15">
        <f t="shared" si="524"/>
        <v>41610</v>
      </c>
      <c r="W3041" s="15">
        <f t="shared" si="525"/>
        <v>41637</v>
      </c>
      <c r="X3041" s="15">
        <v>41610</v>
      </c>
      <c r="Y3041" s="15">
        <v>41637</v>
      </c>
      <c r="Z3041" t="str">
        <f t="shared" si="526"/>
        <v>December</v>
      </c>
      <c r="AA3041" t="str">
        <f t="shared" si="527"/>
        <v>December</v>
      </c>
    </row>
    <row r="3042" spans="1:27" ht="45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14" t="s">
        <v>8219</v>
      </c>
      <c r="G3042" t="s">
        <v>8224</v>
      </c>
      <c r="H3042" t="s">
        <v>8246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517"/>
        <v>107.5</v>
      </c>
      <c r="P3042" s="6">
        <f t="shared" si="518"/>
        <v>76.785714285714292</v>
      </c>
      <c r="Q3042" t="str">
        <f t="shared" si="519"/>
        <v>theater</v>
      </c>
      <c r="R3042" t="str">
        <f t="shared" si="520"/>
        <v>spaces</v>
      </c>
      <c r="S3042" s="28">
        <f t="shared" si="521"/>
        <v>42177.583576388883</v>
      </c>
      <c r="T3042" s="28">
        <f t="shared" si="522"/>
        <v>42181.749999999993</v>
      </c>
      <c r="U3042">
        <f t="shared" si="523"/>
        <v>2015</v>
      </c>
      <c r="V3042" s="15">
        <f t="shared" si="524"/>
        <v>42177</v>
      </c>
      <c r="W3042" s="15">
        <f t="shared" si="525"/>
        <v>42181</v>
      </c>
      <c r="X3042" s="15">
        <v>42177</v>
      </c>
      <c r="Y3042" s="15">
        <v>42181</v>
      </c>
      <c r="Z3042" t="str">
        <f t="shared" si="526"/>
        <v>June</v>
      </c>
      <c r="AA3042" t="str">
        <f t="shared" si="527"/>
        <v>June</v>
      </c>
    </row>
    <row r="3043" spans="1:27" ht="30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14" t="s">
        <v>8219</v>
      </c>
      <c r="G3043" t="s">
        <v>8224</v>
      </c>
      <c r="H3043" t="s">
        <v>8246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517"/>
        <v>110.48192771084338</v>
      </c>
      <c r="P3043" s="6">
        <f t="shared" si="518"/>
        <v>96.526315789473685</v>
      </c>
      <c r="Q3043" t="str">
        <f t="shared" si="519"/>
        <v>theater</v>
      </c>
      <c r="R3043" t="str">
        <f t="shared" si="520"/>
        <v>spaces</v>
      </c>
      <c r="S3043" s="28">
        <f t="shared" si="521"/>
        <v>42359.660277777781</v>
      </c>
      <c r="T3043" s="28">
        <f t="shared" si="522"/>
        <v>42389.660277777781</v>
      </c>
      <c r="U3043">
        <f t="shared" si="523"/>
        <v>2015</v>
      </c>
      <c r="V3043" s="15">
        <f t="shared" si="524"/>
        <v>42359</v>
      </c>
      <c r="W3043" s="15">
        <f t="shared" si="525"/>
        <v>42389</v>
      </c>
      <c r="X3043" s="15">
        <v>42359</v>
      </c>
      <c r="Y3043" s="15">
        <v>42389</v>
      </c>
      <c r="Z3043" t="str">
        <f t="shared" si="526"/>
        <v>December</v>
      </c>
      <c r="AA3043" t="str">
        <f t="shared" si="527"/>
        <v>January</v>
      </c>
    </row>
    <row r="3044" spans="1:27" ht="45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14" t="s">
        <v>8219</v>
      </c>
      <c r="G3044" t="s">
        <v>8225</v>
      </c>
      <c r="H3044" t="s">
        <v>8247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517"/>
        <v>128</v>
      </c>
      <c r="P3044" s="6">
        <f t="shared" si="518"/>
        <v>51.891891891891895</v>
      </c>
      <c r="Q3044" t="str">
        <f t="shared" si="519"/>
        <v>theater</v>
      </c>
      <c r="R3044" t="str">
        <f t="shared" si="520"/>
        <v>spaces</v>
      </c>
      <c r="S3044" s="28">
        <f t="shared" si="521"/>
        <v>42253.479710648149</v>
      </c>
      <c r="T3044" s="28">
        <f t="shared" si="522"/>
        <v>42283.479710648149</v>
      </c>
      <c r="U3044">
        <f t="shared" si="523"/>
        <v>2015</v>
      </c>
      <c r="V3044" s="15">
        <f t="shared" si="524"/>
        <v>42253</v>
      </c>
      <c r="W3044" s="15">
        <f t="shared" si="525"/>
        <v>42283</v>
      </c>
      <c r="X3044" s="15">
        <v>42253</v>
      </c>
      <c r="Y3044" s="15">
        <v>42283</v>
      </c>
      <c r="Z3044" t="str">
        <f t="shared" si="526"/>
        <v>September</v>
      </c>
      <c r="AA3044" t="str">
        <f t="shared" si="527"/>
        <v>October</v>
      </c>
    </row>
    <row r="3045" spans="1:27" ht="45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14" t="s">
        <v>8219</v>
      </c>
      <c r="G3045" t="s">
        <v>8229</v>
      </c>
      <c r="H3045" t="s">
        <v>8251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517"/>
        <v>110.00666666666667</v>
      </c>
      <c r="P3045" s="6">
        <f t="shared" si="518"/>
        <v>128.9140625</v>
      </c>
      <c r="Q3045" t="str">
        <f t="shared" si="519"/>
        <v>theater</v>
      </c>
      <c r="R3045" t="str">
        <f t="shared" si="520"/>
        <v>spaces</v>
      </c>
      <c r="S3045" s="28">
        <f t="shared" si="521"/>
        <v>42082.862256944441</v>
      </c>
      <c r="T3045" s="28">
        <f t="shared" si="522"/>
        <v>42109.909722222219</v>
      </c>
      <c r="U3045">
        <f t="shared" si="523"/>
        <v>2015</v>
      </c>
      <c r="V3045" s="15">
        <f t="shared" si="524"/>
        <v>42082</v>
      </c>
      <c r="W3045" s="15">
        <f t="shared" si="525"/>
        <v>42109</v>
      </c>
      <c r="X3045" s="15">
        <v>42082</v>
      </c>
      <c r="Y3045" s="15">
        <v>42109</v>
      </c>
      <c r="Z3045" t="str">
        <f t="shared" si="526"/>
        <v>March</v>
      </c>
      <c r="AA3045" t="str">
        <f t="shared" si="527"/>
        <v>April</v>
      </c>
    </row>
    <row r="3046" spans="1:27" ht="45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14" t="s">
        <v>8219</v>
      </c>
      <c r="G3046" t="s">
        <v>8224</v>
      </c>
      <c r="H3046" t="s">
        <v>8246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517"/>
        <v>109.34166666666667</v>
      </c>
      <c r="P3046" s="6">
        <f t="shared" si="518"/>
        <v>84.108974358974365</v>
      </c>
      <c r="Q3046" t="str">
        <f t="shared" si="519"/>
        <v>theater</v>
      </c>
      <c r="R3046" t="str">
        <f t="shared" si="520"/>
        <v>spaces</v>
      </c>
      <c r="S3046" s="28">
        <f t="shared" si="521"/>
        <v>42387.518495370365</v>
      </c>
      <c r="T3046" s="28">
        <f t="shared" si="522"/>
        <v>42402.518495370365</v>
      </c>
      <c r="U3046">
        <f t="shared" si="523"/>
        <v>2016</v>
      </c>
      <c r="V3046" s="15">
        <f t="shared" si="524"/>
        <v>42387</v>
      </c>
      <c r="W3046" s="15">
        <f t="shared" si="525"/>
        <v>42402</v>
      </c>
      <c r="X3046" s="15">
        <v>42387</v>
      </c>
      <c r="Y3046" s="15">
        <v>42402</v>
      </c>
      <c r="Z3046" t="str">
        <f t="shared" si="526"/>
        <v>January</v>
      </c>
      <c r="AA3046" t="str">
        <f t="shared" si="527"/>
        <v>February</v>
      </c>
    </row>
    <row r="3047" spans="1:27" ht="45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14" t="s">
        <v>8219</v>
      </c>
      <c r="G3047" t="s">
        <v>8224</v>
      </c>
      <c r="H3047" t="s">
        <v>8246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517"/>
        <v>132.70650000000001</v>
      </c>
      <c r="P3047" s="6">
        <f t="shared" si="518"/>
        <v>82.941562500000003</v>
      </c>
      <c r="Q3047" t="str">
        <f t="shared" si="519"/>
        <v>theater</v>
      </c>
      <c r="R3047" t="str">
        <f t="shared" si="520"/>
        <v>spaces</v>
      </c>
      <c r="S3047" s="28">
        <f t="shared" si="521"/>
        <v>41842.947395833333</v>
      </c>
      <c r="T3047" s="28">
        <f t="shared" si="522"/>
        <v>41872.947395833333</v>
      </c>
      <c r="U3047">
        <f t="shared" si="523"/>
        <v>2014</v>
      </c>
      <c r="V3047" s="15">
        <f t="shared" si="524"/>
        <v>41842</v>
      </c>
      <c r="W3047" s="15">
        <f t="shared" si="525"/>
        <v>41872</v>
      </c>
      <c r="X3047" s="15">
        <v>41842</v>
      </c>
      <c r="Y3047" s="15">
        <v>41872</v>
      </c>
      <c r="Z3047" t="str">
        <f t="shared" si="526"/>
        <v>July</v>
      </c>
      <c r="AA3047" t="str">
        <f t="shared" si="527"/>
        <v>August</v>
      </c>
    </row>
    <row r="3048" spans="1:27" ht="45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14" t="s">
        <v>8219</v>
      </c>
      <c r="G3048" t="s">
        <v>8224</v>
      </c>
      <c r="H3048" t="s">
        <v>8246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517"/>
        <v>190.84810126582278</v>
      </c>
      <c r="P3048" s="6">
        <f t="shared" si="518"/>
        <v>259.94827586206895</v>
      </c>
      <c r="Q3048" t="str">
        <f t="shared" si="519"/>
        <v>theater</v>
      </c>
      <c r="R3048" t="str">
        <f t="shared" si="520"/>
        <v>spaces</v>
      </c>
      <c r="S3048" s="28">
        <f t="shared" si="521"/>
        <v>41862.59474537037</v>
      </c>
      <c r="T3048" s="28">
        <f t="shared" si="522"/>
        <v>41891.994444444441</v>
      </c>
      <c r="U3048">
        <f t="shared" si="523"/>
        <v>2014</v>
      </c>
      <c r="V3048" s="15">
        <f t="shared" si="524"/>
        <v>41862</v>
      </c>
      <c r="W3048" s="15">
        <f t="shared" si="525"/>
        <v>41891</v>
      </c>
      <c r="X3048" s="15">
        <v>41862</v>
      </c>
      <c r="Y3048" s="15">
        <v>41891</v>
      </c>
      <c r="Z3048" t="str">
        <f t="shared" si="526"/>
        <v>August</v>
      </c>
      <c r="AA3048" t="str">
        <f t="shared" si="527"/>
        <v>September</v>
      </c>
    </row>
    <row r="3049" spans="1:27" ht="45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14" t="s">
        <v>8219</v>
      </c>
      <c r="G3049" t="s">
        <v>8224</v>
      </c>
      <c r="H3049" t="s">
        <v>8246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517"/>
        <v>149</v>
      </c>
      <c r="P3049" s="6">
        <f t="shared" si="518"/>
        <v>37.25</v>
      </c>
      <c r="Q3049" t="str">
        <f t="shared" si="519"/>
        <v>theater</v>
      </c>
      <c r="R3049" t="str">
        <f t="shared" si="520"/>
        <v>spaces</v>
      </c>
      <c r="S3049" s="28">
        <f t="shared" si="521"/>
        <v>42443.780717592592</v>
      </c>
      <c r="T3049" s="28">
        <f t="shared" si="522"/>
        <v>42487.344444444439</v>
      </c>
      <c r="U3049">
        <f t="shared" si="523"/>
        <v>2016</v>
      </c>
      <c r="V3049" s="15">
        <f t="shared" si="524"/>
        <v>42443</v>
      </c>
      <c r="W3049" s="15">
        <f t="shared" si="525"/>
        <v>42487</v>
      </c>
      <c r="X3049" s="15">
        <v>42443</v>
      </c>
      <c r="Y3049" s="15">
        <v>42487</v>
      </c>
      <c r="Z3049" t="str">
        <f t="shared" si="526"/>
        <v>March</v>
      </c>
      <c r="AA3049" t="str">
        <f t="shared" si="527"/>
        <v>April</v>
      </c>
    </row>
    <row r="3050" spans="1:27" ht="45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14" t="s">
        <v>8219</v>
      </c>
      <c r="G3050" t="s">
        <v>8224</v>
      </c>
      <c r="H3050" t="s">
        <v>8246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517"/>
        <v>166.4</v>
      </c>
      <c r="P3050" s="6">
        <f t="shared" si="518"/>
        <v>177.02127659574469</v>
      </c>
      <c r="Q3050" t="str">
        <f t="shared" si="519"/>
        <v>theater</v>
      </c>
      <c r="R3050" t="str">
        <f t="shared" si="520"/>
        <v>spaces</v>
      </c>
      <c r="S3050" s="28">
        <f t="shared" si="521"/>
        <v>41975.692847222221</v>
      </c>
      <c r="T3050" s="28">
        <f t="shared" si="522"/>
        <v>42004.681944444441</v>
      </c>
      <c r="U3050">
        <f t="shared" si="523"/>
        <v>2014</v>
      </c>
      <c r="V3050" s="15">
        <f t="shared" si="524"/>
        <v>41975</v>
      </c>
      <c r="W3050" s="15">
        <f t="shared" si="525"/>
        <v>42004</v>
      </c>
      <c r="X3050" s="15">
        <v>41975</v>
      </c>
      <c r="Y3050" s="15">
        <v>42004</v>
      </c>
      <c r="Z3050" t="str">
        <f t="shared" si="526"/>
        <v>December</v>
      </c>
      <c r="AA3050" t="str">
        <f t="shared" si="527"/>
        <v>December</v>
      </c>
    </row>
    <row r="3051" spans="1:27" ht="45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14" t="s">
        <v>8219</v>
      </c>
      <c r="G3051" t="s">
        <v>8224</v>
      </c>
      <c r="H3051" t="s">
        <v>8246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517"/>
        <v>106.66666666666667</v>
      </c>
      <c r="P3051" s="6">
        <f t="shared" si="518"/>
        <v>74.074074074074076</v>
      </c>
      <c r="Q3051" t="str">
        <f t="shared" si="519"/>
        <v>theater</v>
      </c>
      <c r="R3051" t="str">
        <f t="shared" si="520"/>
        <v>spaces</v>
      </c>
      <c r="S3051" s="28">
        <f t="shared" si="521"/>
        <v>42138.806192129625</v>
      </c>
      <c r="T3051" s="28">
        <f t="shared" si="522"/>
        <v>42168.806192129625</v>
      </c>
      <c r="U3051">
        <f t="shared" si="523"/>
        <v>2015</v>
      </c>
      <c r="V3051" s="15">
        <f t="shared" si="524"/>
        <v>42138</v>
      </c>
      <c r="W3051" s="15">
        <f t="shared" si="525"/>
        <v>42168</v>
      </c>
      <c r="X3051" s="15">
        <v>42138</v>
      </c>
      <c r="Y3051" s="15">
        <v>42168</v>
      </c>
      <c r="Z3051" t="str">
        <f t="shared" si="526"/>
        <v>May</v>
      </c>
      <c r="AA3051" t="str">
        <f t="shared" si="527"/>
        <v>June</v>
      </c>
    </row>
    <row r="3052" spans="1:27" ht="30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14" t="s">
        <v>8219</v>
      </c>
      <c r="G3052" t="s">
        <v>8224</v>
      </c>
      <c r="H3052" t="s">
        <v>8246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517"/>
        <v>106</v>
      </c>
      <c r="P3052" s="6">
        <f t="shared" si="518"/>
        <v>70.666666666666671</v>
      </c>
      <c r="Q3052" t="str">
        <f t="shared" si="519"/>
        <v>theater</v>
      </c>
      <c r="R3052" t="str">
        <f t="shared" si="520"/>
        <v>spaces</v>
      </c>
      <c r="S3052" s="28">
        <f t="shared" si="521"/>
        <v>42464.960185185184</v>
      </c>
      <c r="T3052" s="28">
        <f t="shared" si="522"/>
        <v>42494.960185185184</v>
      </c>
      <c r="U3052">
        <f t="shared" si="523"/>
        <v>2016</v>
      </c>
      <c r="V3052" s="15">
        <f t="shared" si="524"/>
        <v>42464</v>
      </c>
      <c r="W3052" s="15">
        <f t="shared" si="525"/>
        <v>42494</v>
      </c>
      <c r="X3052" s="15">
        <v>42464</v>
      </c>
      <c r="Y3052" s="15">
        <v>42494</v>
      </c>
      <c r="Z3052" t="str">
        <f t="shared" si="526"/>
        <v>April</v>
      </c>
      <c r="AA3052" t="str">
        <f t="shared" si="527"/>
        <v>May</v>
      </c>
    </row>
    <row r="3053" spans="1:27" ht="45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14" t="s">
        <v>8221</v>
      </c>
      <c r="G3053" t="s">
        <v>8225</v>
      </c>
      <c r="H3053" t="s">
        <v>8247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517"/>
        <v>23.62857142857143</v>
      </c>
      <c r="P3053" s="6">
        <f t="shared" si="518"/>
        <v>23.62857142857143</v>
      </c>
      <c r="Q3053" t="str">
        <f t="shared" si="519"/>
        <v>theater</v>
      </c>
      <c r="R3053" t="str">
        <f t="shared" si="520"/>
        <v>spaces</v>
      </c>
      <c r="S3053" s="28">
        <f t="shared" si="521"/>
        <v>42744.207696759258</v>
      </c>
      <c r="T3053" s="28">
        <f t="shared" si="522"/>
        <v>42774.207696759258</v>
      </c>
      <c r="U3053">
        <f t="shared" si="523"/>
        <v>2017</v>
      </c>
      <c r="V3053" s="15">
        <f t="shared" si="524"/>
        <v>42744</v>
      </c>
      <c r="W3053" s="15">
        <f t="shared" si="525"/>
        <v>42774</v>
      </c>
      <c r="X3053" s="15">
        <v>42744</v>
      </c>
      <c r="Y3053" s="15">
        <v>42774</v>
      </c>
      <c r="Z3053" t="str">
        <f t="shared" si="526"/>
        <v>January</v>
      </c>
      <c r="AA3053" t="str">
        <f t="shared" si="527"/>
        <v>February</v>
      </c>
    </row>
    <row r="3054" spans="1:27" ht="3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14" t="s">
        <v>8221</v>
      </c>
      <c r="G3054" t="s">
        <v>8224</v>
      </c>
      <c r="H3054" t="s">
        <v>8246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517"/>
        <v>0.15</v>
      </c>
      <c r="P3054" s="6">
        <f t="shared" si="518"/>
        <v>37.5</v>
      </c>
      <c r="Q3054" t="str">
        <f t="shared" si="519"/>
        <v>theater</v>
      </c>
      <c r="R3054" t="str">
        <f t="shared" si="520"/>
        <v>spaces</v>
      </c>
      <c r="S3054" s="28">
        <f t="shared" si="521"/>
        <v>42122.461736111109</v>
      </c>
      <c r="T3054" s="28">
        <f t="shared" si="522"/>
        <v>42152.457638888889</v>
      </c>
      <c r="U3054">
        <f t="shared" si="523"/>
        <v>2015</v>
      </c>
      <c r="V3054" s="15">
        <f t="shared" si="524"/>
        <v>42122</v>
      </c>
      <c r="W3054" s="15">
        <f t="shared" si="525"/>
        <v>42152</v>
      </c>
      <c r="X3054" s="15">
        <v>42122</v>
      </c>
      <c r="Y3054" s="15">
        <v>42152</v>
      </c>
      <c r="Z3054" t="str">
        <f t="shared" si="526"/>
        <v>April</v>
      </c>
      <c r="AA3054" t="str">
        <f t="shared" si="527"/>
        <v>May</v>
      </c>
    </row>
    <row r="3055" spans="1:27" ht="45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14" t="s">
        <v>8221</v>
      </c>
      <c r="G3055" t="s">
        <v>8224</v>
      </c>
      <c r="H3055" t="s">
        <v>8246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517"/>
        <v>0.4</v>
      </c>
      <c r="P3055" s="6">
        <f t="shared" si="518"/>
        <v>13.333333333333334</v>
      </c>
      <c r="Q3055" t="str">
        <f t="shared" si="519"/>
        <v>theater</v>
      </c>
      <c r="R3055" t="str">
        <f t="shared" si="520"/>
        <v>spaces</v>
      </c>
      <c r="S3055" s="28">
        <f t="shared" si="521"/>
        <v>41862.553391203699</v>
      </c>
      <c r="T3055" s="28">
        <f t="shared" si="522"/>
        <v>41913.957638888889</v>
      </c>
      <c r="U3055">
        <f t="shared" si="523"/>
        <v>2014</v>
      </c>
      <c r="V3055" s="15">
        <f t="shared" si="524"/>
        <v>41862</v>
      </c>
      <c r="W3055" s="15">
        <f t="shared" si="525"/>
        <v>41913</v>
      </c>
      <c r="X3055" s="15">
        <v>41862</v>
      </c>
      <c r="Y3055" s="15">
        <v>41913</v>
      </c>
      <c r="Z3055" t="str">
        <f t="shared" si="526"/>
        <v>August</v>
      </c>
      <c r="AA3055" t="str">
        <f t="shared" si="527"/>
        <v>October</v>
      </c>
    </row>
    <row r="3056" spans="1:27" ht="45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14" t="s">
        <v>8221</v>
      </c>
      <c r="G3056" t="s">
        <v>8224</v>
      </c>
      <c r="H3056" t="s">
        <v>8246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517"/>
        <v>0</v>
      </c>
      <c r="P3056" s="6" t="e">
        <f t="shared" si="518"/>
        <v>#DIV/0!</v>
      </c>
      <c r="Q3056" t="str">
        <f t="shared" si="519"/>
        <v>theater</v>
      </c>
      <c r="R3056" t="str">
        <f t="shared" si="520"/>
        <v>spaces</v>
      </c>
      <c r="S3056" s="28">
        <f t="shared" si="521"/>
        <v>42027.624467592592</v>
      </c>
      <c r="T3056" s="28">
        <f t="shared" si="522"/>
        <v>42064.836111111108</v>
      </c>
      <c r="U3056">
        <f t="shared" si="523"/>
        <v>2015</v>
      </c>
      <c r="V3056" s="15">
        <f t="shared" si="524"/>
        <v>42027</v>
      </c>
      <c r="W3056" s="15">
        <f t="shared" si="525"/>
        <v>42064</v>
      </c>
      <c r="X3056" s="15">
        <v>42027</v>
      </c>
      <c r="Y3056" s="15">
        <v>42064</v>
      </c>
      <c r="Z3056" t="str">
        <f t="shared" si="526"/>
        <v>January</v>
      </c>
      <c r="AA3056" t="str">
        <f t="shared" si="527"/>
        <v>March</v>
      </c>
    </row>
    <row r="3057" spans="1:27" ht="45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14" t="s">
        <v>8221</v>
      </c>
      <c r="G3057" t="s">
        <v>8224</v>
      </c>
      <c r="H3057" t="s">
        <v>8246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517"/>
        <v>5.0000000000000001E-3</v>
      </c>
      <c r="P3057" s="6">
        <f t="shared" si="518"/>
        <v>1</v>
      </c>
      <c r="Q3057" t="str">
        <f t="shared" si="519"/>
        <v>theater</v>
      </c>
      <c r="R3057" t="str">
        <f t="shared" si="520"/>
        <v>spaces</v>
      </c>
      <c r="S3057" s="28">
        <f t="shared" si="521"/>
        <v>41953.749884259254</v>
      </c>
      <c r="T3057" s="28">
        <f t="shared" si="522"/>
        <v>42013.749884259254</v>
      </c>
      <c r="U3057">
        <f t="shared" si="523"/>
        <v>2014</v>
      </c>
      <c r="V3057" s="15">
        <f t="shared" si="524"/>
        <v>41953</v>
      </c>
      <c r="W3057" s="15">
        <f t="shared" si="525"/>
        <v>42013</v>
      </c>
      <c r="X3057" s="15">
        <v>41953</v>
      </c>
      <c r="Y3057" s="15">
        <v>42013</v>
      </c>
      <c r="Z3057" t="str">
        <f t="shared" si="526"/>
        <v>November</v>
      </c>
      <c r="AA3057" t="str">
        <f t="shared" si="527"/>
        <v>January</v>
      </c>
    </row>
    <row r="3058" spans="1:27" ht="45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14" t="s">
        <v>8221</v>
      </c>
      <c r="G3058" t="s">
        <v>8224</v>
      </c>
      <c r="H3058" t="s">
        <v>8246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517"/>
        <v>0</v>
      </c>
      <c r="P3058" s="6" t="e">
        <f t="shared" si="518"/>
        <v>#DIV/0!</v>
      </c>
      <c r="Q3058" t="str">
        <f t="shared" si="519"/>
        <v>theater</v>
      </c>
      <c r="R3058" t="str">
        <f t="shared" si="520"/>
        <v>spaces</v>
      </c>
      <c r="S3058" s="28">
        <f t="shared" si="521"/>
        <v>41851.428055555552</v>
      </c>
      <c r="T3058" s="28">
        <f t="shared" si="522"/>
        <v>41911.428055555552</v>
      </c>
      <c r="U3058">
        <f t="shared" si="523"/>
        <v>2014</v>
      </c>
      <c r="V3058" s="15">
        <f t="shared" si="524"/>
        <v>41851</v>
      </c>
      <c r="W3058" s="15">
        <f t="shared" si="525"/>
        <v>41911</v>
      </c>
      <c r="X3058" s="15">
        <v>41851</v>
      </c>
      <c r="Y3058" s="15">
        <v>41911</v>
      </c>
      <c r="Z3058" t="str">
        <f t="shared" si="526"/>
        <v>July</v>
      </c>
      <c r="AA3058" t="str">
        <f t="shared" si="527"/>
        <v>September</v>
      </c>
    </row>
    <row r="3059" spans="1:27" ht="45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14" t="s">
        <v>8221</v>
      </c>
      <c r="G3059" t="s">
        <v>8225</v>
      </c>
      <c r="H3059" t="s">
        <v>8247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517"/>
        <v>0</v>
      </c>
      <c r="P3059" s="6" t="e">
        <f t="shared" si="518"/>
        <v>#DIV/0!</v>
      </c>
      <c r="Q3059" t="str">
        <f t="shared" si="519"/>
        <v>theater</v>
      </c>
      <c r="R3059" t="str">
        <f t="shared" si="520"/>
        <v>spaces</v>
      </c>
      <c r="S3059" s="28">
        <f t="shared" si="521"/>
        <v>42433.442256944443</v>
      </c>
      <c r="T3059" s="28">
        <f t="shared" si="522"/>
        <v>42463.400590277779</v>
      </c>
      <c r="U3059">
        <f t="shared" si="523"/>
        <v>2016</v>
      </c>
      <c r="V3059" s="15">
        <f t="shared" si="524"/>
        <v>42433</v>
      </c>
      <c r="W3059" s="15">
        <f t="shared" si="525"/>
        <v>42463</v>
      </c>
      <c r="X3059" s="15">
        <v>42433</v>
      </c>
      <c r="Y3059" s="15">
        <v>42463</v>
      </c>
      <c r="Z3059" t="str">
        <f t="shared" si="526"/>
        <v>March</v>
      </c>
      <c r="AA3059" t="str">
        <f t="shared" si="527"/>
        <v>April</v>
      </c>
    </row>
    <row r="3060" spans="1:27" ht="45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14" t="s">
        <v>8221</v>
      </c>
      <c r="G3060" t="s">
        <v>8237</v>
      </c>
      <c r="H3060" t="s">
        <v>8249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517"/>
        <v>1.6666666666666666E-2</v>
      </c>
      <c r="P3060" s="6">
        <f t="shared" si="518"/>
        <v>1</v>
      </c>
      <c r="Q3060" t="str">
        <f t="shared" si="519"/>
        <v>theater</v>
      </c>
      <c r="R3060" t="str">
        <f t="shared" si="520"/>
        <v>spaces</v>
      </c>
      <c r="S3060" s="28">
        <f t="shared" si="521"/>
        <v>42460.165972222218</v>
      </c>
      <c r="T3060" s="28">
        <f t="shared" si="522"/>
        <v>42510.165972222218</v>
      </c>
      <c r="U3060">
        <f t="shared" si="523"/>
        <v>2016</v>
      </c>
      <c r="V3060" s="15">
        <f t="shared" si="524"/>
        <v>42460</v>
      </c>
      <c r="W3060" s="15">
        <f t="shared" si="525"/>
        <v>42510</v>
      </c>
      <c r="X3060" s="15">
        <v>42460</v>
      </c>
      <c r="Y3060" s="15">
        <v>42510</v>
      </c>
      <c r="Z3060" t="str">
        <f t="shared" si="526"/>
        <v>March</v>
      </c>
      <c r="AA3060" t="str">
        <f t="shared" si="527"/>
        <v>May</v>
      </c>
    </row>
    <row r="3061" spans="1:27" ht="45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14" t="s">
        <v>8221</v>
      </c>
      <c r="G3061" t="s">
        <v>8224</v>
      </c>
      <c r="H3061" t="s">
        <v>8246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517"/>
        <v>3.0066666666666664</v>
      </c>
      <c r="P3061" s="6">
        <f t="shared" si="518"/>
        <v>41</v>
      </c>
      <c r="Q3061" t="str">
        <f t="shared" si="519"/>
        <v>theater</v>
      </c>
      <c r="R3061" t="str">
        <f t="shared" si="520"/>
        <v>spaces</v>
      </c>
      <c r="S3061" s="28">
        <f t="shared" si="521"/>
        <v>41829.727384259255</v>
      </c>
      <c r="T3061" s="28">
        <f t="shared" si="522"/>
        <v>41859.727384259255</v>
      </c>
      <c r="U3061">
        <f t="shared" si="523"/>
        <v>2014</v>
      </c>
      <c r="V3061" s="15">
        <f t="shared" si="524"/>
        <v>41829</v>
      </c>
      <c r="W3061" s="15">
        <f t="shared" si="525"/>
        <v>41859</v>
      </c>
      <c r="X3061" s="15">
        <v>41829</v>
      </c>
      <c r="Y3061" s="15">
        <v>41859</v>
      </c>
      <c r="Z3061" t="str">
        <f t="shared" si="526"/>
        <v>July</v>
      </c>
      <c r="AA3061" t="str">
        <f t="shared" si="527"/>
        <v>August</v>
      </c>
    </row>
    <row r="3062" spans="1:27" ht="3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14" t="s">
        <v>8221</v>
      </c>
      <c r="G3062" t="s">
        <v>8224</v>
      </c>
      <c r="H3062" t="s">
        <v>8246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517"/>
        <v>0.15227272727272728</v>
      </c>
      <c r="P3062" s="6">
        <f t="shared" si="518"/>
        <v>55.833333333333336</v>
      </c>
      <c r="Q3062" t="str">
        <f t="shared" si="519"/>
        <v>theater</v>
      </c>
      <c r="R3062" t="str">
        <f t="shared" si="520"/>
        <v>spaces</v>
      </c>
      <c r="S3062" s="28">
        <f t="shared" si="521"/>
        <v>42245.066365740735</v>
      </c>
      <c r="T3062" s="28">
        <f t="shared" si="522"/>
        <v>42275.066365740735</v>
      </c>
      <c r="U3062">
        <f t="shared" si="523"/>
        <v>2015</v>
      </c>
      <c r="V3062" s="15">
        <f t="shared" si="524"/>
        <v>42245</v>
      </c>
      <c r="W3062" s="15">
        <f t="shared" si="525"/>
        <v>42275</v>
      </c>
      <c r="X3062" s="15">
        <v>42245</v>
      </c>
      <c r="Y3062" s="15">
        <v>42275</v>
      </c>
      <c r="Z3062" t="str">
        <f t="shared" si="526"/>
        <v>August</v>
      </c>
      <c r="AA3062" t="str">
        <f t="shared" si="527"/>
        <v>September</v>
      </c>
    </row>
    <row r="3063" spans="1:27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14" t="s">
        <v>8221</v>
      </c>
      <c r="G3063" t="s">
        <v>8224</v>
      </c>
      <c r="H3063" t="s">
        <v>8246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517"/>
        <v>0</v>
      </c>
      <c r="P3063" s="6" t="e">
        <f t="shared" si="518"/>
        <v>#DIV/0!</v>
      </c>
      <c r="Q3063" t="str">
        <f t="shared" si="519"/>
        <v>theater</v>
      </c>
      <c r="R3063" t="str">
        <f t="shared" si="520"/>
        <v>spaces</v>
      </c>
      <c r="S3063" s="28">
        <f t="shared" si="521"/>
        <v>41834.575787037036</v>
      </c>
      <c r="T3063" s="28">
        <f t="shared" si="522"/>
        <v>41864.575787037036</v>
      </c>
      <c r="U3063">
        <f t="shared" si="523"/>
        <v>2014</v>
      </c>
      <c r="V3063" s="15">
        <f t="shared" si="524"/>
        <v>41834</v>
      </c>
      <c r="W3063" s="15">
        <f t="shared" si="525"/>
        <v>41864</v>
      </c>
      <c r="X3063" s="15">
        <v>41834</v>
      </c>
      <c r="Y3063" s="15">
        <v>41864</v>
      </c>
      <c r="Z3063" t="str">
        <f t="shared" si="526"/>
        <v>July</v>
      </c>
      <c r="AA3063" t="str">
        <f t="shared" si="527"/>
        <v>August</v>
      </c>
    </row>
    <row r="3064" spans="1:27" ht="45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14" t="s">
        <v>8221</v>
      </c>
      <c r="G3064" t="s">
        <v>8224</v>
      </c>
      <c r="H3064" t="s">
        <v>8246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517"/>
        <v>66.84</v>
      </c>
      <c r="P3064" s="6">
        <f t="shared" si="518"/>
        <v>99.761194029850742</v>
      </c>
      <c r="Q3064" t="str">
        <f t="shared" si="519"/>
        <v>theater</v>
      </c>
      <c r="R3064" t="str">
        <f t="shared" si="520"/>
        <v>spaces</v>
      </c>
      <c r="S3064" s="28">
        <f t="shared" si="521"/>
        <v>42248.3274537037</v>
      </c>
      <c r="T3064" s="28">
        <f t="shared" si="522"/>
        <v>42277.541666666664</v>
      </c>
      <c r="U3064">
        <f t="shared" si="523"/>
        <v>2015</v>
      </c>
      <c r="V3064" s="15">
        <f t="shared" si="524"/>
        <v>42248</v>
      </c>
      <c r="W3064" s="15">
        <f t="shared" si="525"/>
        <v>42277</v>
      </c>
      <c r="X3064" s="15">
        <v>42248</v>
      </c>
      <c r="Y3064" s="15">
        <v>42277</v>
      </c>
      <c r="Z3064" t="str">
        <f t="shared" si="526"/>
        <v>September</v>
      </c>
      <c r="AA3064" t="str">
        <f t="shared" si="527"/>
        <v>September</v>
      </c>
    </row>
    <row r="3065" spans="1:27" ht="30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14" t="s">
        <v>8221</v>
      </c>
      <c r="G3065" t="s">
        <v>8224</v>
      </c>
      <c r="H3065" t="s">
        <v>8246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517"/>
        <v>19.566666666666666</v>
      </c>
      <c r="P3065" s="6">
        <f t="shared" si="518"/>
        <v>25.521739130434781</v>
      </c>
      <c r="Q3065" t="str">
        <f t="shared" si="519"/>
        <v>theater</v>
      </c>
      <c r="R3065" t="str">
        <f t="shared" si="520"/>
        <v>spaces</v>
      </c>
      <c r="S3065" s="28">
        <f t="shared" si="521"/>
        <v>42630.714560185188</v>
      </c>
      <c r="T3065" s="28">
        <f t="shared" si="522"/>
        <v>42665.714560185188</v>
      </c>
      <c r="U3065">
        <f t="shared" si="523"/>
        <v>2016</v>
      </c>
      <c r="V3065" s="15">
        <f t="shared" si="524"/>
        <v>42630</v>
      </c>
      <c r="W3065" s="15">
        <f t="shared" si="525"/>
        <v>42665</v>
      </c>
      <c r="X3065" s="15">
        <v>42630</v>
      </c>
      <c r="Y3065" s="15">
        <v>42665</v>
      </c>
      <c r="Z3065" t="str">
        <f t="shared" si="526"/>
        <v>September</v>
      </c>
      <c r="AA3065" t="str">
        <f t="shared" si="527"/>
        <v>October</v>
      </c>
    </row>
    <row r="3066" spans="1:27" ht="30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14" t="s">
        <v>8221</v>
      </c>
      <c r="G3066" t="s">
        <v>8224</v>
      </c>
      <c r="H3066" t="s">
        <v>8246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517"/>
        <v>11.294666666666666</v>
      </c>
      <c r="P3066" s="6">
        <f t="shared" si="518"/>
        <v>117.65277777777777</v>
      </c>
      <c r="Q3066" t="str">
        <f t="shared" si="519"/>
        <v>theater</v>
      </c>
      <c r="R3066" t="str">
        <f t="shared" si="520"/>
        <v>spaces</v>
      </c>
      <c r="S3066" s="28">
        <f t="shared" si="521"/>
        <v>42298.9218287037</v>
      </c>
      <c r="T3066" s="28">
        <f t="shared" si="522"/>
        <v>42330.082638888889</v>
      </c>
      <c r="U3066">
        <f t="shared" si="523"/>
        <v>2015</v>
      </c>
      <c r="V3066" s="15">
        <f t="shared" si="524"/>
        <v>42298</v>
      </c>
      <c r="W3066" s="15">
        <f t="shared" si="525"/>
        <v>42330</v>
      </c>
      <c r="X3066" s="15">
        <v>42298</v>
      </c>
      <c r="Y3066" s="15">
        <v>42330</v>
      </c>
      <c r="Z3066" t="str">
        <f t="shared" si="526"/>
        <v>October</v>
      </c>
      <c r="AA3066" t="str">
        <f t="shared" si="527"/>
        <v>November</v>
      </c>
    </row>
    <row r="3067" spans="1:27" ht="45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14" t="s">
        <v>8221</v>
      </c>
      <c r="G3067" t="s">
        <v>8224</v>
      </c>
      <c r="H3067" t="s">
        <v>8246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517"/>
        <v>0.04</v>
      </c>
      <c r="P3067" s="6">
        <f t="shared" si="518"/>
        <v>5</v>
      </c>
      <c r="Q3067" t="str">
        <f t="shared" si="519"/>
        <v>theater</v>
      </c>
      <c r="R3067" t="str">
        <f t="shared" si="520"/>
        <v>spaces</v>
      </c>
      <c r="S3067" s="28">
        <f t="shared" si="521"/>
        <v>41824.846898148149</v>
      </c>
      <c r="T3067" s="28">
        <f t="shared" si="522"/>
        <v>41849.846898148149</v>
      </c>
      <c r="U3067">
        <f t="shared" si="523"/>
        <v>2014</v>
      </c>
      <c r="V3067" s="15">
        <f t="shared" si="524"/>
        <v>41824</v>
      </c>
      <c r="W3067" s="15">
        <f t="shared" si="525"/>
        <v>41849</v>
      </c>
      <c r="X3067" s="15">
        <v>41824</v>
      </c>
      <c r="Y3067" s="15">
        <v>41849</v>
      </c>
      <c r="Z3067" t="str">
        <f t="shared" si="526"/>
        <v>July</v>
      </c>
      <c r="AA3067" t="str">
        <f t="shared" si="527"/>
        <v>July</v>
      </c>
    </row>
    <row r="3068" spans="1:27" ht="45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14" t="s">
        <v>8221</v>
      </c>
      <c r="G3068" t="s">
        <v>8226</v>
      </c>
      <c r="H3068" t="s">
        <v>8248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517"/>
        <v>11.985714285714286</v>
      </c>
      <c r="P3068" s="6">
        <f t="shared" si="518"/>
        <v>2796.6666666666665</v>
      </c>
      <c r="Q3068" t="str">
        <f t="shared" si="519"/>
        <v>theater</v>
      </c>
      <c r="R3068" t="str">
        <f t="shared" si="520"/>
        <v>spaces</v>
      </c>
      <c r="S3068" s="28">
        <f t="shared" si="521"/>
        <v>42531.020104166666</v>
      </c>
      <c r="T3068" s="28">
        <f t="shared" si="522"/>
        <v>42561.020104166666</v>
      </c>
      <c r="U3068">
        <f t="shared" si="523"/>
        <v>2016</v>
      </c>
      <c r="V3068" s="15">
        <f t="shared" si="524"/>
        <v>42531</v>
      </c>
      <c r="W3068" s="15">
        <f t="shared" si="525"/>
        <v>42561</v>
      </c>
      <c r="X3068" s="15">
        <v>42531</v>
      </c>
      <c r="Y3068" s="15">
        <v>42561</v>
      </c>
      <c r="Z3068" t="str">
        <f t="shared" si="526"/>
        <v>June</v>
      </c>
      <c r="AA3068" t="str">
        <f t="shared" si="527"/>
        <v>July</v>
      </c>
    </row>
    <row r="3069" spans="1:27" ht="45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14" t="s">
        <v>8221</v>
      </c>
      <c r="G3069" t="s">
        <v>8228</v>
      </c>
      <c r="H3069" t="s">
        <v>8250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517"/>
        <v>2.5</v>
      </c>
      <c r="P3069" s="6">
        <f t="shared" si="518"/>
        <v>200</v>
      </c>
      <c r="Q3069" t="str">
        <f t="shared" si="519"/>
        <v>theater</v>
      </c>
      <c r="R3069" t="str">
        <f t="shared" si="520"/>
        <v>spaces</v>
      </c>
      <c r="S3069" s="28">
        <f t="shared" si="521"/>
        <v>42226.730081018519</v>
      </c>
      <c r="T3069" s="28">
        <f t="shared" si="522"/>
        <v>42256.730081018519</v>
      </c>
      <c r="U3069">
        <f t="shared" si="523"/>
        <v>2015</v>
      </c>
      <c r="V3069" s="15">
        <f t="shared" si="524"/>
        <v>42226</v>
      </c>
      <c r="W3069" s="15">
        <f t="shared" si="525"/>
        <v>42256</v>
      </c>
      <c r="X3069" s="15">
        <v>42226</v>
      </c>
      <c r="Y3069" s="15">
        <v>42256</v>
      </c>
      <c r="Z3069" t="str">
        <f t="shared" si="526"/>
        <v>August</v>
      </c>
      <c r="AA3069" t="str">
        <f t="shared" si="527"/>
        <v>September</v>
      </c>
    </row>
    <row r="3070" spans="1:27" ht="45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14" t="s">
        <v>8221</v>
      </c>
      <c r="G3070" t="s">
        <v>8224</v>
      </c>
      <c r="H3070" t="s">
        <v>8246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517"/>
        <v>6.9999999999999993E-2</v>
      </c>
      <c r="P3070" s="6">
        <f t="shared" si="518"/>
        <v>87.5</v>
      </c>
      <c r="Q3070" t="str">
        <f t="shared" si="519"/>
        <v>theater</v>
      </c>
      <c r="R3070" t="str">
        <f t="shared" si="520"/>
        <v>spaces</v>
      </c>
      <c r="S3070" s="28">
        <f t="shared" si="521"/>
        <v>42263.483240740738</v>
      </c>
      <c r="T3070" s="28">
        <f t="shared" si="522"/>
        <v>42293.483240740738</v>
      </c>
      <c r="U3070">
        <f t="shared" si="523"/>
        <v>2015</v>
      </c>
      <c r="V3070" s="15">
        <f t="shared" si="524"/>
        <v>42263</v>
      </c>
      <c r="W3070" s="15">
        <f t="shared" si="525"/>
        <v>42293</v>
      </c>
      <c r="X3070" s="15">
        <v>42263</v>
      </c>
      <c r="Y3070" s="15">
        <v>42293</v>
      </c>
      <c r="Z3070" t="str">
        <f t="shared" si="526"/>
        <v>September</v>
      </c>
      <c r="AA3070" t="str">
        <f t="shared" si="527"/>
        <v>October</v>
      </c>
    </row>
    <row r="3071" spans="1:27" ht="45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14" t="s">
        <v>8221</v>
      </c>
      <c r="G3071" t="s">
        <v>8224</v>
      </c>
      <c r="H3071" t="s">
        <v>8246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517"/>
        <v>14.099999999999998</v>
      </c>
      <c r="P3071" s="6">
        <f t="shared" si="518"/>
        <v>20.142857142857142</v>
      </c>
      <c r="Q3071" t="str">
        <f t="shared" si="519"/>
        <v>theater</v>
      </c>
      <c r="R3071" t="str">
        <f t="shared" si="520"/>
        <v>spaces</v>
      </c>
      <c r="S3071" s="28">
        <f t="shared" si="521"/>
        <v>41957.625393518516</v>
      </c>
      <c r="T3071" s="28">
        <f t="shared" si="522"/>
        <v>41987.625393518516</v>
      </c>
      <c r="U3071">
        <f t="shared" si="523"/>
        <v>2014</v>
      </c>
      <c r="V3071" s="15">
        <f t="shared" si="524"/>
        <v>41957</v>
      </c>
      <c r="W3071" s="15">
        <f t="shared" si="525"/>
        <v>41987</v>
      </c>
      <c r="X3071" s="15">
        <v>41957</v>
      </c>
      <c r="Y3071" s="15">
        <v>41987</v>
      </c>
      <c r="Z3071" t="str">
        <f t="shared" si="526"/>
        <v>November</v>
      </c>
      <c r="AA3071" t="str">
        <f t="shared" si="527"/>
        <v>December</v>
      </c>
    </row>
    <row r="3072" spans="1:27" ht="45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14" t="s">
        <v>8221</v>
      </c>
      <c r="G3072" t="s">
        <v>8225</v>
      </c>
      <c r="H3072" t="s">
        <v>8247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517"/>
        <v>3.34</v>
      </c>
      <c r="P3072" s="6">
        <f t="shared" si="518"/>
        <v>20.875</v>
      </c>
      <c r="Q3072" t="str">
        <f t="shared" si="519"/>
        <v>theater</v>
      </c>
      <c r="R3072" t="str">
        <f t="shared" si="520"/>
        <v>spaces</v>
      </c>
      <c r="S3072" s="28">
        <f t="shared" si="521"/>
        <v>42690.525104166663</v>
      </c>
      <c r="T3072" s="28">
        <f t="shared" si="522"/>
        <v>42711.525104166663</v>
      </c>
      <c r="U3072">
        <f t="shared" si="523"/>
        <v>2016</v>
      </c>
      <c r="V3072" s="15">
        <f t="shared" si="524"/>
        <v>42690</v>
      </c>
      <c r="W3072" s="15">
        <f t="shared" si="525"/>
        <v>42711</v>
      </c>
      <c r="X3072" s="15">
        <v>42690</v>
      </c>
      <c r="Y3072" s="15">
        <v>42711</v>
      </c>
      <c r="Z3072" t="str">
        <f t="shared" si="526"/>
        <v>November</v>
      </c>
      <c r="AA3072" t="str">
        <f t="shared" si="527"/>
        <v>December</v>
      </c>
    </row>
    <row r="3073" spans="1:27" ht="45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14" t="s">
        <v>8221</v>
      </c>
      <c r="G3073" t="s">
        <v>8224</v>
      </c>
      <c r="H3073" t="s">
        <v>8246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517"/>
        <v>59.774999999999999</v>
      </c>
      <c r="P3073" s="6">
        <f t="shared" si="518"/>
        <v>61.307692307692307</v>
      </c>
      <c r="Q3073" t="str">
        <f t="shared" si="519"/>
        <v>theater</v>
      </c>
      <c r="R3073" t="str">
        <f t="shared" si="520"/>
        <v>spaces</v>
      </c>
      <c r="S3073" s="28">
        <f t="shared" si="521"/>
        <v>42097.524085648147</v>
      </c>
      <c r="T3073" s="28">
        <f t="shared" si="522"/>
        <v>42115.040972222218</v>
      </c>
      <c r="U3073">
        <f t="shared" si="523"/>
        <v>2015</v>
      </c>
      <c r="V3073" s="15">
        <f t="shared" si="524"/>
        <v>42097</v>
      </c>
      <c r="W3073" s="15">
        <f t="shared" si="525"/>
        <v>42115</v>
      </c>
      <c r="X3073" s="15">
        <v>42097</v>
      </c>
      <c r="Y3073" s="15">
        <v>42115</v>
      </c>
      <c r="Z3073" t="str">
        <f t="shared" si="526"/>
        <v>April</v>
      </c>
      <c r="AA3073" t="str">
        <f t="shared" si="527"/>
        <v>April</v>
      </c>
    </row>
    <row r="3074" spans="1:27" ht="45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14" t="s">
        <v>8221</v>
      </c>
      <c r="G3074" t="s">
        <v>8224</v>
      </c>
      <c r="H3074" t="s">
        <v>8246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ref="O3074:O3137" si="528">SUM(E3074/D3074)*100</f>
        <v>1.6666666666666666E-2</v>
      </c>
      <c r="P3074" s="6">
        <f t="shared" ref="P3074:P3137" si="529">SUM(E3074/L3074)</f>
        <v>1</v>
      </c>
      <c r="Q3074" t="str">
        <f t="shared" si="519"/>
        <v>theater</v>
      </c>
      <c r="R3074" t="str">
        <f t="shared" si="520"/>
        <v>spaces</v>
      </c>
      <c r="S3074" s="28">
        <f t="shared" si="521"/>
        <v>42658.482199074067</v>
      </c>
      <c r="T3074" s="28">
        <f t="shared" si="522"/>
        <v>42672.865277777775</v>
      </c>
      <c r="U3074">
        <f t="shared" si="523"/>
        <v>2016</v>
      </c>
      <c r="V3074" s="15">
        <f t="shared" si="524"/>
        <v>42658</v>
      </c>
      <c r="W3074" s="15">
        <f t="shared" si="525"/>
        <v>42672</v>
      </c>
      <c r="X3074" s="15">
        <v>42658</v>
      </c>
      <c r="Y3074" s="15">
        <v>42672</v>
      </c>
      <c r="Z3074" t="str">
        <f t="shared" si="526"/>
        <v>October</v>
      </c>
      <c r="AA3074" t="str">
        <f t="shared" si="527"/>
        <v>October</v>
      </c>
    </row>
    <row r="3075" spans="1:27" ht="45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14" t="s">
        <v>8221</v>
      </c>
      <c r="G3075" t="s">
        <v>8224</v>
      </c>
      <c r="H3075" t="s">
        <v>8246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si="528"/>
        <v>2.3035714285714284E-2</v>
      </c>
      <c r="P3075" s="6">
        <f t="shared" si="529"/>
        <v>92.142857142857139</v>
      </c>
      <c r="Q3075" t="str">
        <f t="shared" ref="Q3075:Q3138" si="530">LEFT(N3075,FIND("/", N3075) - 1)</f>
        <v>theater</v>
      </c>
      <c r="R3075" t="str">
        <f t="shared" ref="R3075:R3138" si="531">RIGHT(N3075,LEN(N3075) - FIND("/",N3075))</f>
        <v>spaces</v>
      </c>
      <c r="S3075" s="28">
        <f t="shared" ref="S3075:S3138" si="532">(J3075/86400)+25569+(-5/24)</f>
        <v>42111.475694444445</v>
      </c>
      <c r="T3075" s="28">
        <f t="shared" ref="T3075:T3138" si="533">(I3075/86400)+25569+(-5/24)</f>
        <v>42169.59652777778</v>
      </c>
      <c r="U3075">
        <f t="shared" ref="U3075:U3138" si="534">YEAR(S3075)</f>
        <v>2015</v>
      </c>
      <c r="V3075" s="15">
        <f t="shared" ref="V3075:V3138" si="535">INT(S3075)</f>
        <v>42111</v>
      </c>
      <c r="W3075" s="15">
        <f t="shared" ref="W3075:W3138" si="536">INT(T3075)</f>
        <v>42169</v>
      </c>
      <c r="X3075" s="15">
        <v>42111</v>
      </c>
      <c r="Y3075" s="15">
        <v>42169</v>
      </c>
      <c r="Z3075" t="str">
        <f t="shared" ref="Z3075:Z3138" si="537">TEXT(V3075, "mmmm")</f>
        <v>April</v>
      </c>
      <c r="AA3075" t="str">
        <f t="shared" ref="AA3075:AA3138" si="538">TEXT(W3075, "mmmm")</f>
        <v>June</v>
      </c>
    </row>
    <row r="3076" spans="1:27" ht="60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14" t="s">
        <v>8221</v>
      </c>
      <c r="G3076" t="s">
        <v>8230</v>
      </c>
      <c r="H3076" t="s">
        <v>8249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528"/>
        <v>8.8000000000000009E-2</v>
      </c>
      <c r="P3076" s="6">
        <f t="shared" si="529"/>
        <v>7.333333333333333</v>
      </c>
      <c r="Q3076" t="str">
        <f t="shared" si="530"/>
        <v>theater</v>
      </c>
      <c r="R3076" t="str">
        <f t="shared" si="531"/>
        <v>spaces</v>
      </c>
      <c r="S3076" s="28">
        <f t="shared" si="532"/>
        <v>42409.362951388888</v>
      </c>
      <c r="T3076" s="28">
        <f t="shared" si="533"/>
        <v>42439.362951388888</v>
      </c>
      <c r="U3076">
        <f t="shared" si="534"/>
        <v>2016</v>
      </c>
      <c r="V3076" s="15">
        <f t="shared" si="535"/>
        <v>42409</v>
      </c>
      <c r="W3076" s="15">
        <f t="shared" si="536"/>
        <v>42439</v>
      </c>
      <c r="X3076" s="15">
        <v>42409</v>
      </c>
      <c r="Y3076" s="15">
        <v>42439</v>
      </c>
      <c r="Z3076" t="str">
        <f t="shared" si="537"/>
        <v>February</v>
      </c>
      <c r="AA3076" t="str">
        <f t="shared" si="538"/>
        <v>March</v>
      </c>
    </row>
    <row r="3077" spans="1:27" ht="45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14" t="s">
        <v>8221</v>
      </c>
      <c r="G3077" t="s">
        <v>8224</v>
      </c>
      <c r="H3077" t="s">
        <v>8246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528"/>
        <v>8.64</v>
      </c>
      <c r="P3077" s="6">
        <f t="shared" si="529"/>
        <v>64.8</v>
      </c>
      <c r="Q3077" t="str">
        <f t="shared" si="530"/>
        <v>theater</v>
      </c>
      <c r="R3077" t="str">
        <f t="shared" si="531"/>
        <v>spaces</v>
      </c>
      <c r="S3077" s="28">
        <f t="shared" si="532"/>
        <v>42550.89398148148</v>
      </c>
      <c r="T3077" s="28">
        <f t="shared" si="533"/>
        <v>42600.89398148148</v>
      </c>
      <c r="U3077">
        <f t="shared" si="534"/>
        <v>2016</v>
      </c>
      <c r="V3077" s="15">
        <f t="shared" si="535"/>
        <v>42550</v>
      </c>
      <c r="W3077" s="15">
        <f t="shared" si="536"/>
        <v>42600</v>
      </c>
      <c r="X3077" s="15">
        <v>42550</v>
      </c>
      <c r="Y3077" s="15">
        <v>42600</v>
      </c>
      <c r="Z3077" t="str">
        <f t="shared" si="537"/>
        <v>June</v>
      </c>
      <c r="AA3077" t="str">
        <f t="shared" si="538"/>
        <v>August</v>
      </c>
    </row>
    <row r="3078" spans="1:27" ht="30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14" t="s">
        <v>8221</v>
      </c>
      <c r="G3078" t="s">
        <v>8224</v>
      </c>
      <c r="H3078" t="s">
        <v>8246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528"/>
        <v>15.06</v>
      </c>
      <c r="P3078" s="6">
        <f t="shared" si="529"/>
        <v>30.12</v>
      </c>
      <c r="Q3078" t="str">
        <f t="shared" si="530"/>
        <v>theater</v>
      </c>
      <c r="R3078" t="str">
        <f t="shared" si="531"/>
        <v>spaces</v>
      </c>
      <c r="S3078" s="28">
        <f t="shared" si="532"/>
        <v>42226.443553240737</v>
      </c>
      <c r="T3078" s="28">
        <f t="shared" si="533"/>
        <v>42286.443553240737</v>
      </c>
      <c r="U3078">
        <f t="shared" si="534"/>
        <v>2015</v>
      </c>
      <c r="V3078" s="15">
        <f t="shared" si="535"/>
        <v>42226</v>
      </c>
      <c r="W3078" s="15">
        <f t="shared" si="536"/>
        <v>42286</v>
      </c>
      <c r="X3078" s="15">
        <v>42226</v>
      </c>
      <c r="Y3078" s="15">
        <v>42286</v>
      </c>
      <c r="Z3078" t="str">
        <f t="shared" si="537"/>
        <v>August</v>
      </c>
      <c r="AA3078" t="str">
        <f t="shared" si="538"/>
        <v>October</v>
      </c>
    </row>
    <row r="3079" spans="1:27" ht="45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14" t="s">
        <v>8221</v>
      </c>
      <c r="G3079" t="s">
        <v>8229</v>
      </c>
      <c r="H3079" t="s">
        <v>8251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528"/>
        <v>0.47727272727272729</v>
      </c>
      <c r="P3079" s="6">
        <f t="shared" si="529"/>
        <v>52.5</v>
      </c>
      <c r="Q3079" t="str">
        <f t="shared" si="530"/>
        <v>theater</v>
      </c>
      <c r="R3079" t="str">
        <f t="shared" si="531"/>
        <v>spaces</v>
      </c>
      <c r="S3079" s="28">
        <f t="shared" si="532"/>
        <v>42766.74858796296</v>
      </c>
      <c r="T3079" s="28">
        <f t="shared" si="533"/>
        <v>42796.74858796296</v>
      </c>
      <c r="U3079">
        <f t="shared" si="534"/>
        <v>2017</v>
      </c>
      <c r="V3079" s="15">
        <f t="shared" si="535"/>
        <v>42766</v>
      </c>
      <c r="W3079" s="15">
        <f t="shared" si="536"/>
        <v>42796</v>
      </c>
      <c r="X3079" s="15">
        <v>42766</v>
      </c>
      <c r="Y3079" s="15">
        <v>42796</v>
      </c>
      <c r="Z3079" t="str">
        <f t="shared" si="537"/>
        <v>January</v>
      </c>
      <c r="AA3079" t="str">
        <f t="shared" si="538"/>
        <v>March</v>
      </c>
    </row>
    <row r="3080" spans="1:27" ht="45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14" t="s">
        <v>8221</v>
      </c>
      <c r="G3080" t="s">
        <v>8224</v>
      </c>
      <c r="H3080" t="s">
        <v>8246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528"/>
        <v>0.11833333333333333</v>
      </c>
      <c r="P3080" s="6">
        <f t="shared" si="529"/>
        <v>23.666666666666668</v>
      </c>
      <c r="Q3080" t="str">
        <f t="shared" si="530"/>
        <v>theater</v>
      </c>
      <c r="R3080" t="str">
        <f t="shared" si="531"/>
        <v>spaces</v>
      </c>
      <c r="S3080" s="28">
        <f t="shared" si="532"/>
        <v>42030.930497685178</v>
      </c>
      <c r="T3080" s="28">
        <f t="shared" si="533"/>
        <v>42060.930497685178</v>
      </c>
      <c r="U3080">
        <f t="shared" si="534"/>
        <v>2015</v>
      </c>
      <c r="V3080" s="15">
        <f t="shared" si="535"/>
        <v>42030</v>
      </c>
      <c r="W3080" s="15">
        <f t="shared" si="536"/>
        <v>42060</v>
      </c>
      <c r="X3080" s="15">
        <v>42030</v>
      </c>
      <c r="Y3080" s="15">
        <v>42060</v>
      </c>
      <c r="Z3080" t="str">
        <f t="shared" si="537"/>
        <v>January</v>
      </c>
      <c r="AA3080" t="str">
        <f t="shared" si="538"/>
        <v>February</v>
      </c>
    </row>
    <row r="3081" spans="1:27" ht="45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14" t="s">
        <v>8221</v>
      </c>
      <c r="G3081" t="s">
        <v>8224</v>
      </c>
      <c r="H3081" t="s">
        <v>8246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528"/>
        <v>0.8417399858735245</v>
      </c>
      <c r="P3081" s="6">
        <f t="shared" si="529"/>
        <v>415.77777777777777</v>
      </c>
      <c r="Q3081" t="str">
        <f t="shared" si="530"/>
        <v>theater</v>
      </c>
      <c r="R3081" t="str">
        <f t="shared" si="531"/>
        <v>spaces</v>
      </c>
      <c r="S3081" s="28">
        <f t="shared" si="532"/>
        <v>42055.50503472222</v>
      </c>
      <c r="T3081" s="28">
        <f t="shared" si="533"/>
        <v>42085.463368055549</v>
      </c>
      <c r="U3081">
        <f t="shared" si="534"/>
        <v>2015</v>
      </c>
      <c r="V3081" s="15">
        <f t="shared" si="535"/>
        <v>42055</v>
      </c>
      <c r="W3081" s="15">
        <f t="shared" si="536"/>
        <v>42085</v>
      </c>
      <c r="X3081" s="15">
        <v>42055</v>
      </c>
      <c r="Y3081" s="15">
        <v>42085</v>
      </c>
      <c r="Z3081" t="str">
        <f t="shared" si="537"/>
        <v>February</v>
      </c>
      <c r="AA3081" t="str">
        <f t="shared" si="538"/>
        <v>March</v>
      </c>
    </row>
    <row r="3082" spans="1:27" ht="45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14" t="s">
        <v>8221</v>
      </c>
      <c r="G3082" t="s">
        <v>8224</v>
      </c>
      <c r="H3082" t="s">
        <v>8246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528"/>
        <v>1.8799999999999997E-2</v>
      </c>
      <c r="P3082" s="6">
        <f t="shared" si="529"/>
        <v>53.714285714285715</v>
      </c>
      <c r="Q3082" t="str">
        <f t="shared" si="530"/>
        <v>theater</v>
      </c>
      <c r="R3082" t="str">
        <f t="shared" si="531"/>
        <v>spaces</v>
      </c>
      <c r="S3082" s="28">
        <f t="shared" si="532"/>
        <v>41939.8199537037</v>
      </c>
      <c r="T3082" s="28">
        <f t="shared" si="533"/>
        <v>41999.861620370364</v>
      </c>
      <c r="U3082">
        <f t="shared" si="534"/>
        <v>2014</v>
      </c>
      <c r="V3082" s="15">
        <f t="shared" si="535"/>
        <v>41939</v>
      </c>
      <c r="W3082" s="15">
        <f t="shared" si="536"/>
        <v>41999</v>
      </c>
      <c r="X3082" s="15">
        <v>41939</v>
      </c>
      <c r="Y3082" s="15">
        <v>41999</v>
      </c>
      <c r="Z3082" t="str">
        <f t="shared" si="537"/>
        <v>October</v>
      </c>
      <c r="AA3082" t="str">
        <f t="shared" si="538"/>
        <v>December</v>
      </c>
    </row>
    <row r="3083" spans="1:27" ht="45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14" t="s">
        <v>8221</v>
      </c>
      <c r="G3083" t="s">
        <v>8224</v>
      </c>
      <c r="H3083" t="s">
        <v>8246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528"/>
        <v>0.21029999999999999</v>
      </c>
      <c r="P3083" s="6">
        <f t="shared" si="529"/>
        <v>420.6</v>
      </c>
      <c r="Q3083" t="str">
        <f t="shared" si="530"/>
        <v>theater</v>
      </c>
      <c r="R3083" t="str">
        <f t="shared" si="531"/>
        <v>spaces</v>
      </c>
      <c r="S3083" s="28">
        <f t="shared" si="532"/>
        <v>42236.973275462959</v>
      </c>
      <c r="T3083" s="28">
        <f t="shared" si="533"/>
        <v>42266.973275462959</v>
      </c>
      <c r="U3083">
        <f t="shared" si="534"/>
        <v>2015</v>
      </c>
      <c r="V3083" s="15">
        <f t="shared" si="535"/>
        <v>42236</v>
      </c>
      <c r="W3083" s="15">
        <f t="shared" si="536"/>
        <v>42266</v>
      </c>
      <c r="X3083" s="15">
        <v>42236</v>
      </c>
      <c r="Y3083" s="15">
        <v>42266</v>
      </c>
      <c r="Z3083" t="str">
        <f t="shared" si="537"/>
        <v>August</v>
      </c>
      <c r="AA3083" t="str">
        <f t="shared" si="538"/>
        <v>September</v>
      </c>
    </row>
    <row r="3084" spans="1:27" ht="45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14" t="s">
        <v>8221</v>
      </c>
      <c r="G3084" t="s">
        <v>8224</v>
      </c>
      <c r="H3084" t="s">
        <v>8246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528"/>
        <v>0</v>
      </c>
      <c r="P3084" s="6" t="e">
        <f t="shared" si="529"/>
        <v>#DIV/0!</v>
      </c>
      <c r="Q3084" t="str">
        <f t="shared" si="530"/>
        <v>theater</v>
      </c>
      <c r="R3084" t="str">
        <f t="shared" si="531"/>
        <v>spaces</v>
      </c>
      <c r="S3084" s="28">
        <f t="shared" si="532"/>
        <v>42293.714652777773</v>
      </c>
      <c r="T3084" s="28">
        <f t="shared" si="533"/>
        <v>42323.756319444445</v>
      </c>
      <c r="U3084">
        <f t="shared" si="534"/>
        <v>2015</v>
      </c>
      <c r="V3084" s="15">
        <f t="shared" si="535"/>
        <v>42293</v>
      </c>
      <c r="W3084" s="15">
        <f t="shared" si="536"/>
        <v>42323</v>
      </c>
      <c r="X3084" s="15">
        <v>42293</v>
      </c>
      <c r="Y3084" s="15">
        <v>42323</v>
      </c>
      <c r="Z3084" t="str">
        <f t="shared" si="537"/>
        <v>October</v>
      </c>
      <c r="AA3084" t="str">
        <f t="shared" si="538"/>
        <v>November</v>
      </c>
    </row>
    <row r="3085" spans="1:27" ht="60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14" t="s">
        <v>8221</v>
      </c>
      <c r="G3085" t="s">
        <v>8224</v>
      </c>
      <c r="H3085" t="s">
        <v>8246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528"/>
        <v>0.27999999999999997</v>
      </c>
      <c r="P3085" s="6">
        <f t="shared" si="529"/>
        <v>18.666666666666668</v>
      </c>
      <c r="Q3085" t="str">
        <f t="shared" si="530"/>
        <v>theater</v>
      </c>
      <c r="R3085" t="str">
        <f t="shared" si="531"/>
        <v>spaces</v>
      </c>
      <c r="S3085" s="28">
        <f t="shared" si="532"/>
        <v>41853.355069444442</v>
      </c>
      <c r="T3085" s="28">
        <f t="shared" si="533"/>
        <v>41883</v>
      </c>
      <c r="U3085">
        <f t="shared" si="534"/>
        <v>2014</v>
      </c>
      <c r="V3085" s="15">
        <f t="shared" si="535"/>
        <v>41853</v>
      </c>
      <c r="W3085" s="15">
        <f t="shared" si="536"/>
        <v>41883</v>
      </c>
      <c r="X3085" s="15">
        <v>41853</v>
      </c>
      <c r="Y3085" s="15">
        <v>41883</v>
      </c>
      <c r="Z3085" t="str">
        <f t="shared" si="537"/>
        <v>August</v>
      </c>
      <c r="AA3085" t="str">
        <f t="shared" si="538"/>
        <v>September</v>
      </c>
    </row>
    <row r="3086" spans="1:27" ht="45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14" t="s">
        <v>8221</v>
      </c>
      <c r="G3086" t="s">
        <v>8224</v>
      </c>
      <c r="H3086" t="s">
        <v>8246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528"/>
        <v>11.57920670115792</v>
      </c>
      <c r="P3086" s="6">
        <f t="shared" si="529"/>
        <v>78.333333333333329</v>
      </c>
      <c r="Q3086" t="str">
        <f t="shared" si="530"/>
        <v>theater</v>
      </c>
      <c r="R3086" t="str">
        <f t="shared" si="531"/>
        <v>spaces</v>
      </c>
      <c r="S3086" s="28">
        <f t="shared" si="532"/>
        <v>42100.515405092585</v>
      </c>
      <c r="T3086" s="28">
        <f t="shared" si="533"/>
        <v>42129.574999999997</v>
      </c>
      <c r="U3086">
        <f t="shared" si="534"/>
        <v>2015</v>
      </c>
      <c r="V3086" s="15">
        <f t="shared" si="535"/>
        <v>42100</v>
      </c>
      <c r="W3086" s="15">
        <f t="shared" si="536"/>
        <v>42129</v>
      </c>
      <c r="X3086" s="15">
        <v>42100</v>
      </c>
      <c r="Y3086" s="15">
        <v>42129</v>
      </c>
      <c r="Z3086" t="str">
        <f t="shared" si="537"/>
        <v>April</v>
      </c>
      <c r="AA3086" t="str">
        <f t="shared" si="538"/>
        <v>May</v>
      </c>
    </row>
    <row r="3087" spans="1:27" ht="45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14" t="s">
        <v>8221</v>
      </c>
      <c r="G3087" t="s">
        <v>8224</v>
      </c>
      <c r="H3087" t="s">
        <v>8246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528"/>
        <v>2.44</v>
      </c>
      <c r="P3087" s="6">
        <f t="shared" si="529"/>
        <v>67.777777777777771</v>
      </c>
      <c r="Q3087" t="str">
        <f t="shared" si="530"/>
        <v>theater</v>
      </c>
      <c r="R3087" t="str">
        <f t="shared" si="531"/>
        <v>spaces</v>
      </c>
      <c r="S3087" s="28">
        <f t="shared" si="532"/>
        <v>42246.675451388888</v>
      </c>
      <c r="T3087" s="28">
        <f t="shared" si="533"/>
        <v>42276.675451388888</v>
      </c>
      <c r="U3087">
        <f t="shared" si="534"/>
        <v>2015</v>
      </c>
      <c r="V3087" s="15">
        <f t="shared" si="535"/>
        <v>42246</v>
      </c>
      <c r="W3087" s="15">
        <f t="shared" si="536"/>
        <v>42276</v>
      </c>
      <c r="X3087" s="15">
        <v>42246</v>
      </c>
      <c r="Y3087" s="15">
        <v>42276</v>
      </c>
      <c r="Z3087" t="str">
        <f t="shared" si="537"/>
        <v>August</v>
      </c>
      <c r="AA3087" t="str">
        <f t="shared" si="538"/>
        <v>September</v>
      </c>
    </row>
    <row r="3088" spans="1:27" ht="45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14" t="s">
        <v>8221</v>
      </c>
      <c r="G3088" t="s">
        <v>8237</v>
      </c>
      <c r="H3088" t="s">
        <v>8249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528"/>
        <v>0.25</v>
      </c>
      <c r="P3088" s="6">
        <f t="shared" si="529"/>
        <v>16.666666666666668</v>
      </c>
      <c r="Q3088" t="str">
        <f t="shared" si="530"/>
        <v>theater</v>
      </c>
      <c r="R3088" t="str">
        <f t="shared" si="531"/>
        <v>spaces</v>
      </c>
      <c r="S3088" s="28">
        <f t="shared" si="532"/>
        <v>42173.462488425925</v>
      </c>
      <c r="T3088" s="28">
        <f t="shared" si="533"/>
        <v>42233.462488425925</v>
      </c>
      <c r="U3088">
        <f t="shared" si="534"/>
        <v>2015</v>
      </c>
      <c r="V3088" s="15">
        <f t="shared" si="535"/>
        <v>42173</v>
      </c>
      <c r="W3088" s="15">
        <f t="shared" si="536"/>
        <v>42233</v>
      </c>
      <c r="X3088" s="15">
        <v>42173</v>
      </c>
      <c r="Y3088" s="15">
        <v>42233</v>
      </c>
      <c r="Z3088" t="str">
        <f t="shared" si="537"/>
        <v>June</v>
      </c>
      <c r="AA3088" t="str">
        <f t="shared" si="538"/>
        <v>August</v>
      </c>
    </row>
    <row r="3089" spans="1:27" ht="45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14" t="s">
        <v>8221</v>
      </c>
      <c r="G3089" t="s">
        <v>8224</v>
      </c>
      <c r="H3089" t="s">
        <v>8246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528"/>
        <v>0.625</v>
      </c>
      <c r="P3089" s="6">
        <f t="shared" si="529"/>
        <v>62.5</v>
      </c>
      <c r="Q3089" t="str">
        <f t="shared" si="530"/>
        <v>theater</v>
      </c>
      <c r="R3089" t="str">
        <f t="shared" si="531"/>
        <v>spaces</v>
      </c>
      <c r="S3089" s="28">
        <f t="shared" si="532"/>
        <v>42664.942013888889</v>
      </c>
      <c r="T3089" s="28">
        <f t="shared" si="533"/>
        <v>42724.983680555553</v>
      </c>
      <c r="U3089">
        <f t="shared" si="534"/>
        <v>2016</v>
      </c>
      <c r="V3089" s="15">
        <f t="shared" si="535"/>
        <v>42664</v>
      </c>
      <c r="W3089" s="15">
        <f t="shared" si="536"/>
        <v>42724</v>
      </c>
      <c r="X3089" s="15">
        <v>42664</v>
      </c>
      <c r="Y3089" s="15">
        <v>42724</v>
      </c>
      <c r="Z3089" t="str">
        <f t="shared" si="537"/>
        <v>October</v>
      </c>
      <c r="AA3089" t="str">
        <f t="shared" si="538"/>
        <v>December</v>
      </c>
    </row>
    <row r="3090" spans="1:27" ht="3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14" t="s">
        <v>8221</v>
      </c>
      <c r="G3090" t="s">
        <v>8224</v>
      </c>
      <c r="H3090" t="s">
        <v>8246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528"/>
        <v>0.19384615384615383</v>
      </c>
      <c r="P3090" s="6">
        <f t="shared" si="529"/>
        <v>42</v>
      </c>
      <c r="Q3090" t="str">
        <f t="shared" si="530"/>
        <v>theater</v>
      </c>
      <c r="R3090" t="str">
        <f t="shared" si="531"/>
        <v>spaces</v>
      </c>
      <c r="S3090" s="28">
        <f t="shared" si="532"/>
        <v>41981.363969907405</v>
      </c>
      <c r="T3090" s="28">
        <f t="shared" si="533"/>
        <v>42012.361805555549</v>
      </c>
      <c r="U3090">
        <f t="shared" si="534"/>
        <v>2014</v>
      </c>
      <c r="V3090" s="15">
        <f t="shared" si="535"/>
        <v>41981</v>
      </c>
      <c r="W3090" s="15">
        <f t="shared" si="536"/>
        <v>42012</v>
      </c>
      <c r="X3090" s="15">
        <v>41981</v>
      </c>
      <c r="Y3090" s="15">
        <v>42012</v>
      </c>
      <c r="Z3090" t="str">
        <f t="shared" si="537"/>
        <v>December</v>
      </c>
      <c r="AA3090" t="str">
        <f t="shared" si="538"/>
        <v>January</v>
      </c>
    </row>
    <row r="3091" spans="1:27" ht="3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14" t="s">
        <v>8221</v>
      </c>
      <c r="G3091" t="s">
        <v>8224</v>
      </c>
      <c r="H3091" t="s">
        <v>8246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528"/>
        <v>23.416</v>
      </c>
      <c r="P3091" s="6">
        <f t="shared" si="529"/>
        <v>130.0888888888889</v>
      </c>
      <c r="Q3091" t="str">
        <f t="shared" si="530"/>
        <v>theater</v>
      </c>
      <c r="R3091" t="str">
        <f t="shared" si="531"/>
        <v>spaces</v>
      </c>
      <c r="S3091" s="28">
        <f t="shared" si="532"/>
        <v>42528.334293981483</v>
      </c>
      <c r="T3091" s="28">
        <f t="shared" si="533"/>
        <v>42559.874305555553</v>
      </c>
      <c r="U3091">
        <f t="shared" si="534"/>
        <v>2016</v>
      </c>
      <c r="V3091" s="15">
        <f t="shared" si="535"/>
        <v>42528</v>
      </c>
      <c r="W3091" s="15">
        <f t="shared" si="536"/>
        <v>42559</v>
      </c>
      <c r="X3091" s="15">
        <v>42528</v>
      </c>
      <c r="Y3091" s="15">
        <v>42559</v>
      </c>
      <c r="Z3091" t="str">
        <f t="shared" si="537"/>
        <v>June</v>
      </c>
      <c r="AA3091" t="str">
        <f t="shared" si="538"/>
        <v>July</v>
      </c>
    </row>
    <row r="3092" spans="1:27" ht="45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14" t="s">
        <v>8221</v>
      </c>
      <c r="G3092" t="s">
        <v>8224</v>
      </c>
      <c r="H3092" t="s">
        <v>8246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528"/>
        <v>5.0808888888888886</v>
      </c>
      <c r="P3092" s="6">
        <f t="shared" si="529"/>
        <v>1270.2222222222222</v>
      </c>
      <c r="Q3092" t="str">
        <f t="shared" si="530"/>
        <v>theater</v>
      </c>
      <c r="R3092" t="str">
        <f t="shared" si="531"/>
        <v>spaces</v>
      </c>
      <c r="S3092" s="28">
        <f t="shared" si="532"/>
        <v>42065.610474537032</v>
      </c>
      <c r="T3092" s="28">
        <f t="shared" si="533"/>
        <v>42125.568807870368</v>
      </c>
      <c r="U3092">
        <f t="shared" si="534"/>
        <v>2015</v>
      </c>
      <c r="V3092" s="15">
        <f t="shared" si="535"/>
        <v>42065</v>
      </c>
      <c r="W3092" s="15">
        <f t="shared" si="536"/>
        <v>42125</v>
      </c>
      <c r="X3092" s="15">
        <v>42065</v>
      </c>
      <c r="Y3092" s="15">
        <v>42125</v>
      </c>
      <c r="Z3092" t="str">
        <f t="shared" si="537"/>
        <v>March</v>
      </c>
      <c r="AA3092" t="str">
        <f t="shared" si="538"/>
        <v>May</v>
      </c>
    </row>
    <row r="3093" spans="1:27" ht="45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14" t="s">
        <v>8221</v>
      </c>
      <c r="G3093" t="s">
        <v>8224</v>
      </c>
      <c r="H3093" t="s">
        <v>8246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528"/>
        <v>15.920000000000002</v>
      </c>
      <c r="P3093" s="6">
        <f t="shared" si="529"/>
        <v>88.444444444444443</v>
      </c>
      <c r="Q3093" t="str">
        <f t="shared" si="530"/>
        <v>theater</v>
      </c>
      <c r="R3093" t="str">
        <f t="shared" si="531"/>
        <v>spaces</v>
      </c>
      <c r="S3093" s="28">
        <f t="shared" si="532"/>
        <v>42566.740081018514</v>
      </c>
      <c r="T3093" s="28">
        <f t="shared" si="533"/>
        <v>42596.740081018514</v>
      </c>
      <c r="U3093">
        <f t="shared" si="534"/>
        <v>2016</v>
      </c>
      <c r="V3093" s="15">
        <f t="shared" si="535"/>
        <v>42566</v>
      </c>
      <c r="W3093" s="15">
        <f t="shared" si="536"/>
        <v>42596</v>
      </c>
      <c r="X3093" s="15">
        <v>42566</v>
      </c>
      <c r="Y3093" s="15">
        <v>42596</v>
      </c>
      <c r="Z3093" t="str">
        <f t="shared" si="537"/>
        <v>July</v>
      </c>
      <c r="AA3093" t="str">
        <f t="shared" si="538"/>
        <v>August</v>
      </c>
    </row>
    <row r="3094" spans="1:27" ht="45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14" t="s">
        <v>8221</v>
      </c>
      <c r="G3094" t="s">
        <v>8224</v>
      </c>
      <c r="H3094" t="s">
        <v>8246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528"/>
        <v>1.1831900000000002</v>
      </c>
      <c r="P3094" s="6">
        <f t="shared" si="529"/>
        <v>56.342380952380957</v>
      </c>
      <c r="Q3094" t="str">
        <f t="shared" si="530"/>
        <v>theater</v>
      </c>
      <c r="R3094" t="str">
        <f t="shared" si="531"/>
        <v>spaces</v>
      </c>
      <c r="S3094" s="28">
        <f t="shared" si="532"/>
        <v>42255.41101851852</v>
      </c>
      <c r="T3094" s="28">
        <f t="shared" si="533"/>
        <v>42292.708333333336</v>
      </c>
      <c r="U3094">
        <f t="shared" si="534"/>
        <v>2015</v>
      </c>
      <c r="V3094" s="15">
        <f t="shared" si="535"/>
        <v>42255</v>
      </c>
      <c r="W3094" s="15">
        <f t="shared" si="536"/>
        <v>42292</v>
      </c>
      <c r="X3094" s="15">
        <v>42255</v>
      </c>
      <c r="Y3094" s="15">
        <v>42292</v>
      </c>
      <c r="Z3094" t="str">
        <f t="shared" si="537"/>
        <v>September</v>
      </c>
      <c r="AA3094" t="str">
        <f t="shared" si="538"/>
        <v>October</v>
      </c>
    </row>
    <row r="3095" spans="1:27" ht="45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14" t="s">
        <v>8221</v>
      </c>
      <c r="G3095" t="s">
        <v>8229</v>
      </c>
      <c r="H3095" t="s">
        <v>8251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528"/>
        <v>22.75</v>
      </c>
      <c r="P3095" s="6">
        <f t="shared" si="529"/>
        <v>53.529411764705884</v>
      </c>
      <c r="Q3095" t="str">
        <f t="shared" si="530"/>
        <v>theater</v>
      </c>
      <c r="R3095" t="str">
        <f t="shared" si="531"/>
        <v>spaces</v>
      </c>
      <c r="S3095" s="28">
        <f t="shared" si="532"/>
        <v>41760.700706018521</v>
      </c>
      <c r="T3095" s="28">
        <f t="shared" si="533"/>
        <v>41790.957638888889</v>
      </c>
      <c r="U3095">
        <f t="shared" si="534"/>
        <v>2014</v>
      </c>
      <c r="V3095" s="15">
        <f t="shared" si="535"/>
        <v>41760</v>
      </c>
      <c r="W3095" s="15">
        <f t="shared" si="536"/>
        <v>41790</v>
      </c>
      <c r="X3095" s="15">
        <v>41760</v>
      </c>
      <c r="Y3095" s="15">
        <v>41790</v>
      </c>
      <c r="Z3095" t="str">
        <f t="shared" si="537"/>
        <v>May</v>
      </c>
      <c r="AA3095" t="str">
        <f t="shared" si="538"/>
        <v>May</v>
      </c>
    </row>
    <row r="3096" spans="1:27" ht="3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14" t="s">
        <v>8221</v>
      </c>
      <c r="G3096" t="s">
        <v>8224</v>
      </c>
      <c r="H3096" t="s">
        <v>8246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528"/>
        <v>2.5000000000000001E-2</v>
      </c>
      <c r="P3096" s="6">
        <f t="shared" si="529"/>
        <v>25</v>
      </c>
      <c r="Q3096" t="str">
        <f t="shared" si="530"/>
        <v>theater</v>
      </c>
      <c r="R3096" t="str">
        <f t="shared" si="531"/>
        <v>spaces</v>
      </c>
      <c r="S3096" s="28">
        <f t="shared" si="532"/>
        <v>42207.587453703702</v>
      </c>
      <c r="T3096" s="28">
        <f t="shared" si="533"/>
        <v>42267.587453703702</v>
      </c>
      <c r="U3096">
        <f t="shared" si="534"/>
        <v>2015</v>
      </c>
      <c r="V3096" s="15">
        <f t="shared" si="535"/>
        <v>42207</v>
      </c>
      <c r="W3096" s="15">
        <f t="shared" si="536"/>
        <v>42267</v>
      </c>
      <c r="X3096" s="15">
        <v>42207</v>
      </c>
      <c r="Y3096" s="15">
        <v>42267</v>
      </c>
      <c r="Z3096" t="str">
        <f t="shared" si="537"/>
        <v>July</v>
      </c>
      <c r="AA3096" t="str">
        <f t="shared" si="538"/>
        <v>September</v>
      </c>
    </row>
    <row r="3097" spans="1:27" ht="45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14" t="s">
        <v>8221</v>
      </c>
      <c r="G3097" t="s">
        <v>8224</v>
      </c>
      <c r="H3097" t="s">
        <v>8246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528"/>
        <v>0.33512064343163539</v>
      </c>
      <c r="P3097" s="6">
        <f t="shared" si="529"/>
        <v>50</v>
      </c>
      <c r="Q3097" t="str">
        <f t="shared" si="530"/>
        <v>theater</v>
      </c>
      <c r="R3097" t="str">
        <f t="shared" si="531"/>
        <v>spaces</v>
      </c>
      <c r="S3097" s="28">
        <f t="shared" si="532"/>
        <v>42522.81689814815</v>
      </c>
      <c r="T3097" s="28">
        <f t="shared" si="533"/>
        <v>42582.81689814815</v>
      </c>
      <c r="U3097">
        <f t="shared" si="534"/>
        <v>2016</v>
      </c>
      <c r="V3097" s="15">
        <f t="shared" si="535"/>
        <v>42522</v>
      </c>
      <c r="W3097" s="15">
        <f t="shared" si="536"/>
        <v>42582</v>
      </c>
      <c r="X3097" s="15">
        <v>42522</v>
      </c>
      <c r="Y3097" s="15">
        <v>42582</v>
      </c>
      <c r="Z3097" t="str">
        <f t="shared" si="537"/>
        <v>June</v>
      </c>
      <c r="AA3097" t="str">
        <f t="shared" si="538"/>
        <v>July</v>
      </c>
    </row>
    <row r="3098" spans="1:27" ht="45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14" t="s">
        <v>8221</v>
      </c>
      <c r="G3098" t="s">
        <v>8224</v>
      </c>
      <c r="H3098" t="s">
        <v>8246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528"/>
        <v>3.9750000000000001</v>
      </c>
      <c r="P3098" s="6">
        <f t="shared" si="529"/>
        <v>56.785714285714285</v>
      </c>
      <c r="Q3098" t="str">
        <f t="shared" si="530"/>
        <v>theater</v>
      </c>
      <c r="R3098" t="str">
        <f t="shared" si="531"/>
        <v>spaces</v>
      </c>
      <c r="S3098" s="28">
        <f t="shared" si="532"/>
        <v>42114.617199074077</v>
      </c>
      <c r="T3098" s="28">
        <f t="shared" si="533"/>
        <v>42144.617199074077</v>
      </c>
      <c r="U3098">
        <f t="shared" si="534"/>
        <v>2015</v>
      </c>
      <c r="V3098" s="15">
        <f t="shared" si="535"/>
        <v>42114</v>
      </c>
      <c r="W3098" s="15">
        <f t="shared" si="536"/>
        <v>42144</v>
      </c>
      <c r="X3098" s="15">
        <v>42114</v>
      </c>
      <c r="Y3098" s="15">
        <v>42144</v>
      </c>
      <c r="Z3098" t="str">
        <f t="shared" si="537"/>
        <v>April</v>
      </c>
      <c r="AA3098" t="str">
        <f t="shared" si="538"/>
        <v>May</v>
      </c>
    </row>
    <row r="3099" spans="1:27" ht="45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14" t="s">
        <v>8221</v>
      </c>
      <c r="G3099" t="s">
        <v>8225</v>
      </c>
      <c r="H3099" t="s">
        <v>8247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528"/>
        <v>17.150000000000002</v>
      </c>
      <c r="P3099" s="6">
        <f t="shared" si="529"/>
        <v>40.833333333333336</v>
      </c>
      <c r="Q3099" t="str">
        <f t="shared" si="530"/>
        <v>theater</v>
      </c>
      <c r="R3099" t="str">
        <f t="shared" si="531"/>
        <v>spaces</v>
      </c>
      <c r="S3099" s="28">
        <f t="shared" si="532"/>
        <v>42629.29515046296</v>
      </c>
      <c r="T3099" s="28">
        <f t="shared" si="533"/>
        <v>42650.374999999993</v>
      </c>
      <c r="U3099">
        <f t="shared" si="534"/>
        <v>2016</v>
      </c>
      <c r="V3099" s="15">
        <f t="shared" si="535"/>
        <v>42629</v>
      </c>
      <c r="W3099" s="15">
        <f t="shared" si="536"/>
        <v>42650</v>
      </c>
      <c r="X3099" s="15">
        <v>42629</v>
      </c>
      <c r="Y3099" s="15">
        <v>42650</v>
      </c>
      <c r="Z3099" t="str">
        <f t="shared" si="537"/>
        <v>September</v>
      </c>
      <c r="AA3099" t="str">
        <f t="shared" si="538"/>
        <v>October</v>
      </c>
    </row>
    <row r="3100" spans="1:27" ht="45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14" t="s">
        <v>8221</v>
      </c>
      <c r="G3100" t="s">
        <v>8224</v>
      </c>
      <c r="H3100" t="s">
        <v>8246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528"/>
        <v>3.6080041046690612</v>
      </c>
      <c r="P3100" s="6">
        <f t="shared" si="529"/>
        <v>65.111111111111114</v>
      </c>
      <c r="Q3100" t="str">
        <f t="shared" si="530"/>
        <v>theater</v>
      </c>
      <c r="R3100" t="str">
        <f t="shared" si="531"/>
        <v>spaces</v>
      </c>
      <c r="S3100" s="28">
        <f t="shared" si="532"/>
        <v>42359.58390046296</v>
      </c>
      <c r="T3100" s="28">
        <f t="shared" si="533"/>
        <v>42407.803472222215</v>
      </c>
      <c r="U3100">
        <f t="shared" si="534"/>
        <v>2015</v>
      </c>
      <c r="V3100" s="15">
        <f t="shared" si="535"/>
        <v>42359</v>
      </c>
      <c r="W3100" s="15">
        <f t="shared" si="536"/>
        <v>42407</v>
      </c>
      <c r="X3100" s="15">
        <v>42359</v>
      </c>
      <c r="Y3100" s="15">
        <v>42407</v>
      </c>
      <c r="Z3100" t="str">
        <f t="shared" si="537"/>
        <v>December</v>
      </c>
      <c r="AA3100" t="str">
        <f t="shared" si="538"/>
        <v>February</v>
      </c>
    </row>
    <row r="3101" spans="1:27" ht="45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14" t="s">
        <v>8221</v>
      </c>
      <c r="G3101" t="s">
        <v>8224</v>
      </c>
      <c r="H3101" t="s">
        <v>8246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528"/>
        <v>13.900000000000002</v>
      </c>
      <c r="P3101" s="6">
        <f t="shared" si="529"/>
        <v>55.6</v>
      </c>
      <c r="Q3101" t="str">
        <f t="shared" si="530"/>
        <v>theater</v>
      </c>
      <c r="R3101" t="str">
        <f t="shared" si="531"/>
        <v>spaces</v>
      </c>
      <c r="S3101" s="28">
        <f t="shared" si="532"/>
        <v>42381.981377314813</v>
      </c>
      <c r="T3101" s="28">
        <f t="shared" si="533"/>
        <v>42411.981377314813</v>
      </c>
      <c r="U3101">
        <f t="shared" si="534"/>
        <v>2016</v>
      </c>
      <c r="V3101" s="15">
        <f t="shared" si="535"/>
        <v>42381</v>
      </c>
      <c r="W3101" s="15">
        <f t="shared" si="536"/>
        <v>42411</v>
      </c>
      <c r="X3101" s="15">
        <v>42381</v>
      </c>
      <c r="Y3101" s="15">
        <v>42411</v>
      </c>
      <c r="Z3101" t="str">
        <f t="shared" si="537"/>
        <v>January</v>
      </c>
      <c r="AA3101" t="str">
        <f t="shared" si="538"/>
        <v>February</v>
      </c>
    </row>
    <row r="3102" spans="1:27" ht="45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14" t="s">
        <v>8221</v>
      </c>
      <c r="G3102" t="s">
        <v>8224</v>
      </c>
      <c r="H3102" t="s">
        <v>8246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528"/>
        <v>15.225</v>
      </c>
      <c r="P3102" s="6">
        <f t="shared" si="529"/>
        <v>140.53846153846155</v>
      </c>
      <c r="Q3102" t="str">
        <f t="shared" si="530"/>
        <v>theater</v>
      </c>
      <c r="R3102" t="str">
        <f t="shared" si="531"/>
        <v>spaces</v>
      </c>
      <c r="S3102" s="28">
        <f t="shared" si="532"/>
        <v>41902.4140625</v>
      </c>
      <c r="T3102" s="28">
        <f t="shared" si="533"/>
        <v>41932.4140625</v>
      </c>
      <c r="U3102">
        <f t="shared" si="534"/>
        <v>2014</v>
      </c>
      <c r="V3102" s="15">
        <f t="shared" si="535"/>
        <v>41902</v>
      </c>
      <c r="W3102" s="15">
        <f t="shared" si="536"/>
        <v>41932</v>
      </c>
      <c r="X3102" s="15">
        <v>41902</v>
      </c>
      <c r="Y3102" s="15">
        <v>41932</v>
      </c>
      <c r="Z3102" t="str">
        <f t="shared" si="537"/>
        <v>September</v>
      </c>
      <c r="AA3102" t="str">
        <f t="shared" si="538"/>
        <v>October</v>
      </c>
    </row>
    <row r="3103" spans="1:27" ht="45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14" t="s">
        <v>8221</v>
      </c>
      <c r="G3103" t="s">
        <v>8230</v>
      </c>
      <c r="H3103" t="s">
        <v>8249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528"/>
        <v>12</v>
      </c>
      <c r="P3103" s="6">
        <f t="shared" si="529"/>
        <v>25</v>
      </c>
      <c r="Q3103" t="str">
        <f t="shared" si="530"/>
        <v>theater</v>
      </c>
      <c r="R3103" t="str">
        <f t="shared" si="531"/>
        <v>spaces</v>
      </c>
      <c r="S3103" s="28">
        <f t="shared" si="532"/>
        <v>42171.175196759257</v>
      </c>
      <c r="T3103" s="28">
        <f t="shared" si="533"/>
        <v>42201.12222222222</v>
      </c>
      <c r="U3103">
        <f t="shared" si="534"/>
        <v>2015</v>
      </c>
      <c r="V3103" s="15">
        <f t="shared" si="535"/>
        <v>42171</v>
      </c>
      <c r="W3103" s="15">
        <f t="shared" si="536"/>
        <v>42201</v>
      </c>
      <c r="X3103" s="15">
        <v>42171</v>
      </c>
      <c r="Y3103" s="15">
        <v>42201</v>
      </c>
      <c r="Z3103" t="str">
        <f t="shared" si="537"/>
        <v>June</v>
      </c>
      <c r="AA3103" t="str">
        <f t="shared" si="538"/>
        <v>July</v>
      </c>
    </row>
    <row r="3104" spans="1:27" ht="45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14" t="s">
        <v>8221</v>
      </c>
      <c r="G3104" t="s">
        <v>8225</v>
      </c>
      <c r="H3104" t="s">
        <v>8247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528"/>
        <v>39.112499999999997</v>
      </c>
      <c r="P3104" s="6">
        <f t="shared" si="529"/>
        <v>69.533333333333331</v>
      </c>
      <c r="Q3104" t="str">
        <f t="shared" si="530"/>
        <v>theater</v>
      </c>
      <c r="R3104" t="str">
        <f t="shared" si="531"/>
        <v>spaces</v>
      </c>
      <c r="S3104" s="28">
        <f t="shared" si="532"/>
        <v>42555.132152777776</v>
      </c>
      <c r="T3104" s="28">
        <f t="shared" si="533"/>
        <v>42605.132152777776</v>
      </c>
      <c r="U3104">
        <f t="shared" si="534"/>
        <v>2016</v>
      </c>
      <c r="V3104" s="15">
        <f t="shared" si="535"/>
        <v>42555</v>
      </c>
      <c r="W3104" s="15">
        <f t="shared" si="536"/>
        <v>42605</v>
      </c>
      <c r="X3104" s="15">
        <v>42555</v>
      </c>
      <c r="Y3104" s="15">
        <v>42605</v>
      </c>
      <c r="Z3104" t="str">
        <f t="shared" si="537"/>
        <v>July</v>
      </c>
      <c r="AA3104" t="str">
        <f t="shared" si="538"/>
        <v>August</v>
      </c>
    </row>
    <row r="3105" spans="1:27" ht="30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14" t="s">
        <v>8221</v>
      </c>
      <c r="G3105" t="s">
        <v>8224</v>
      </c>
      <c r="H3105" t="s">
        <v>8246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528"/>
        <v>0.26829268292682928</v>
      </c>
      <c r="P3105" s="6">
        <f t="shared" si="529"/>
        <v>5.5</v>
      </c>
      <c r="Q3105" t="str">
        <f t="shared" si="530"/>
        <v>theater</v>
      </c>
      <c r="R3105" t="str">
        <f t="shared" si="531"/>
        <v>spaces</v>
      </c>
      <c r="S3105" s="28">
        <f t="shared" si="532"/>
        <v>42106.94798611111</v>
      </c>
      <c r="T3105" s="28">
        <f t="shared" si="533"/>
        <v>42166.94798611111</v>
      </c>
      <c r="U3105">
        <f t="shared" si="534"/>
        <v>2015</v>
      </c>
      <c r="V3105" s="15">
        <f t="shared" si="535"/>
        <v>42106</v>
      </c>
      <c r="W3105" s="15">
        <f t="shared" si="536"/>
        <v>42166</v>
      </c>
      <c r="X3105" s="15">
        <v>42106</v>
      </c>
      <c r="Y3105" s="15">
        <v>42166</v>
      </c>
      <c r="Z3105" t="str">
        <f t="shared" si="537"/>
        <v>April</v>
      </c>
      <c r="AA3105" t="str">
        <f t="shared" si="538"/>
        <v>June</v>
      </c>
    </row>
    <row r="3106" spans="1:27" ht="45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14" t="s">
        <v>8221</v>
      </c>
      <c r="G3106" t="s">
        <v>8226</v>
      </c>
      <c r="H3106" t="s">
        <v>8248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528"/>
        <v>29.625</v>
      </c>
      <c r="P3106" s="6">
        <f t="shared" si="529"/>
        <v>237</v>
      </c>
      <c r="Q3106" t="str">
        <f t="shared" si="530"/>
        <v>theater</v>
      </c>
      <c r="R3106" t="str">
        <f t="shared" si="531"/>
        <v>spaces</v>
      </c>
      <c r="S3106" s="28">
        <f t="shared" si="532"/>
        <v>42006.70035879629</v>
      </c>
      <c r="T3106" s="28">
        <f t="shared" si="533"/>
        <v>42037.874999999993</v>
      </c>
      <c r="U3106">
        <f t="shared" si="534"/>
        <v>2015</v>
      </c>
      <c r="V3106" s="15">
        <f t="shared" si="535"/>
        <v>42006</v>
      </c>
      <c r="W3106" s="15">
        <f t="shared" si="536"/>
        <v>42037</v>
      </c>
      <c r="X3106" s="15">
        <v>42006</v>
      </c>
      <c r="Y3106" s="15">
        <v>42037</v>
      </c>
      <c r="Z3106" t="str">
        <f t="shared" si="537"/>
        <v>January</v>
      </c>
      <c r="AA3106" t="str">
        <f t="shared" si="538"/>
        <v>February</v>
      </c>
    </row>
    <row r="3107" spans="1:27" ht="45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14" t="s">
        <v>8221</v>
      </c>
      <c r="G3107" t="s">
        <v>8224</v>
      </c>
      <c r="H3107" t="s">
        <v>8246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528"/>
        <v>42.360992301112063</v>
      </c>
      <c r="P3107" s="6">
        <f t="shared" si="529"/>
        <v>79.870967741935488</v>
      </c>
      <c r="Q3107" t="str">
        <f t="shared" si="530"/>
        <v>theater</v>
      </c>
      <c r="R3107" t="str">
        <f t="shared" si="531"/>
        <v>spaces</v>
      </c>
      <c r="S3107" s="28">
        <f t="shared" si="532"/>
        <v>41876.510601851849</v>
      </c>
      <c r="T3107" s="28">
        <f t="shared" si="533"/>
        <v>41931</v>
      </c>
      <c r="U3107">
        <f t="shared" si="534"/>
        <v>2014</v>
      </c>
      <c r="V3107" s="15">
        <f t="shared" si="535"/>
        <v>41876</v>
      </c>
      <c r="W3107" s="15">
        <f t="shared" si="536"/>
        <v>41931</v>
      </c>
      <c r="X3107" s="15">
        <v>41876</v>
      </c>
      <c r="Y3107" s="15">
        <v>41931</v>
      </c>
      <c r="Z3107" t="str">
        <f t="shared" si="537"/>
        <v>August</v>
      </c>
      <c r="AA3107" t="str">
        <f t="shared" si="538"/>
        <v>October</v>
      </c>
    </row>
    <row r="3108" spans="1:27" ht="45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14" t="s">
        <v>8221</v>
      </c>
      <c r="G3108" t="s">
        <v>8225</v>
      </c>
      <c r="H3108" t="s">
        <v>8247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528"/>
        <v>4.1000000000000005</v>
      </c>
      <c r="P3108" s="6">
        <f t="shared" si="529"/>
        <v>10.25</v>
      </c>
      <c r="Q3108" t="str">
        <f t="shared" si="530"/>
        <v>theater</v>
      </c>
      <c r="R3108" t="str">
        <f t="shared" si="531"/>
        <v>spaces</v>
      </c>
      <c r="S3108" s="28">
        <f t="shared" si="532"/>
        <v>42241.220787037033</v>
      </c>
      <c r="T3108" s="28">
        <f t="shared" si="533"/>
        <v>42263.708333333336</v>
      </c>
      <c r="U3108">
        <f t="shared" si="534"/>
        <v>2015</v>
      </c>
      <c r="V3108" s="15">
        <f t="shared" si="535"/>
        <v>42241</v>
      </c>
      <c r="W3108" s="15">
        <f t="shared" si="536"/>
        <v>42263</v>
      </c>
      <c r="X3108" s="15">
        <v>42241</v>
      </c>
      <c r="Y3108" s="15">
        <v>42263</v>
      </c>
      <c r="Z3108" t="str">
        <f t="shared" si="537"/>
        <v>August</v>
      </c>
      <c r="AA3108" t="str">
        <f t="shared" si="538"/>
        <v>September</v>
      </c>
    </row>
    <row r="3109" spans="1:27" ht="45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14" t="s">
        <v>8221</v>
      </c>
      <c r="G3109" t="s">
        <v>8224</v>
      </c>
      <c r="H3109" t="s">
        <v>8246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528"/>
        <v>19.762499999999999</v>
      </c>
      <c r="P3109" s="6">
        <f t="shared" si="529"/>
        <v>272.58620689655174</v>
      </c>
      <c r="Q3109" t="str">
        <f t="shared" si="530"/>
        <v>theater</v>
      </c>
      <c r="R3109" t="str">
        <f t="shared" si="531"/>
        <v>spaces</v>
      </c>
      <c r="S3109" s="28">
        <f t="shared" si="532"/>
        <v>42128.605914351851</v>
      </c>
      <c r="T3109" s="28">
        <f t="shared" si="533"/>
        <v>42135.605914351851</v>
      </c>
      <c r="U3109">
        <f t="shared" si="534"/>
        <v>2015</v>
      </c>
      <c r="V3109" s="15">
        <f t="shared" si="535"/>
        <v>42128</v>
      </c>
      <c r="W3109" s="15">
        <f t="shared" si="536"/>
        <v>42135</v>
      </c>
      <c r="X3109" s="15">
        <v>42128</v>
      </c>
      <c r="Y3109" s="15">
        <v>42135</v>
      </c>
      <c r="Z3109" t="str">
        <f t="shared" si="537"/>
        <v>May</v>
      </c>
      <c r="AA3109" t="str">
        <f t="shared" si="538"/>
        <v>May</v>
      </c>
    </row>
    <row r="3110" spans="1:27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14" t="s">
        <v>8221</v>
      </c>
      <c r="G3110" t="s">
        <v>8224</v>
      </c>
      <c r="H3110" t="s">
        <v>8246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528"/>
        <v>5.1999999999999998E-2</v>
      </c>
      <c r="P3110" s="6">
        <f t="shared" si="529"/>
        <v>13</v>
      </c>
      <c r="Q3110" t="str">
        <f t="shared" si="530"/>
        <v>theater</v>
      </c>
      <c r="R3110" t="str">
        <f t="shared" si="531"/>
        <v>spaces</v>
      </c>
      <c r="S3110" s="28">
        <f t="shared" si="532"/>
        <v>42062.47215277778</v>
      </c>
      <c r="T3110" s="28">
        <f t="shared" si="533"/>
        <v>42122.430486111109</v>
      </c>
      <c r="U3110">
        <f t="shared" si="534"/>
        <v>2015</v>
      </c>
      <c r="V3110" s="15">
        <f t="shared" si="535"/>
        <v>42062</v>
      </c>
      <c r="W3110" s="15">
        <f t="shared" si="536"/>
        <v>42122</v>
      </c>
      <c r="X3110" s="15">
        <v>42062</v>
      </c>
      <c r="Y3110" s="15">
        <v>42122</v>
      </c>
      <c r="Z3110" t="str">
        <f t="shared" si="537"/>
        <v>February</v>
      </c>
      <c r="AA3110" t="str">
        <f t="shared" si="538"/>
        <v>April</v>
      </c>
    </row>
    <row r="3111" spans="1:27" ht="45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14" t="s">
        <v>8221</v>
      </c>
      <c r="G3111" t="s">
        <v>8224</v>
      </c>
      <c r="H3111" t="s">
        <v>8246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528"/>
        <v>25.030188679245285</v>
      </c>
      <c r="P3111" s="6">
        <f t="shared" si="529"/>
        <v>58.184210526315788</v>
      </c>
      <c r="Q3111" t="str">
        <f t="shared" si="530"/>
        <v>theater</v>
      </c>
      <c r="R3111" t="str">
        <f t="shared" si="531"/>
        <v>spaces</v>
      </c>
      <c r="S3111" s="28">
        <f t="shared" si="532"/>
        <v>41843.916782407403</v>
      </c>
      <c r="T3111" s="28">
        <f t="shared" si="533"/>
        <v>41878.916782407403</v>
      </c>
      <c r="U3111">
        <f t="shared" si="534"/>
        <v>2014</v>
      </c>
      <c r="V3111" s="15">
        <f t="shared" si="535"/>
        <v>41843</v>
      </c>
      <c r="W3111" s="15">
        <f t="shared" si="536"/>
        <v>41878</v>
      </c>
      <c r="X3111" s="15">
        <v>41843</v>
      </c>
      <c r="Y3111" s="15">
        <v>41878</v>
      </c>
      <c r="Z3111" t="str">
        <f t="shared" si="537"/>
        <v>July</v>
      </c>
      <c r="AA3111" t="str">
        <f t="shared" si="538"/>
        <v>August</v>
      </c>
    </row>
    <row r="3112" spans="1:27" ht="45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14" t="s">
        <v>8221</v>
      </c>
      <c r="G3112" t="s">
        <v>8224</v>
      </c>
      <c r="H3112" t="s">
        <v>8246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528"/>
        <v>0.04</v>
      </c>
      <c r="P3112" s="6">
        <f t="shared" si="529"/>
        <v>10</v>
      </c>
      <c r="Q3112" t="str">
        <f t="shared" si="530"/>
        <v>theater</v>
      </c>
      <c r="R3112" t="str">
        <f t="shared" si="531"/>
        <v>spaces</v>
      </c>
      <c r="S3112" s="28">
        <f t="shared" si="532"/>
        <v>42744.823136574072</v>
      </c>
      <c r="T3112" s="28">
        <f t="shared" si="533"/>
        <v>42784.823136574072</v>
      </c>
      <c r="U3112">
        <f t="shared" si="534"/>
        <v>2017</v>
      </c>
      <c r="V3112" s="15">
        <f t="shared" si="535"/>
        <v>42744</v>
      </c>
      <c r="W3112" s="15">
        <f t="shared" si="536"/>
        <v>42784</v>
      </c>
      <c r="X3112" s="15">
        <v>42744</v>
      </c>
      <c r="Y3112" s="15">
        <v>42784</v>
      </c>
      <c r="Z3112" t="str">
        <f t="shared" si="537"/>
        <v>January</v>
      </c>
      <c r="AA3112" t="str">
        <f t="shared" si="538"/>
        <v>February</v>
      </c>
    </row>
    <row r="3113" spans="1:27" ht="30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14" t="s">
        <v>8221</v>
      </c>
      <c r="G3113" t="s">
        <v>8224</v>
      </c>
      <c r="H3113" t="s">
        <v>8246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528"/>
        <v>26.640000000000004</v>
      </c>
      <c r="P3113" s="6">
        <f t="shared" si="529"/>
        <v>70.10526315789474</v>
      </c>
      <c r="Q3113" t="str">
        <f t="shared" si="530"/>
        <v>theater</v>
      </c>
      <c r="R3113" t="str">
        <f t="shared" si="531"/>
        <v>spaces</v>
      </c>
      <c r="S3113" s="28">
        <f t="shared" si="532"/>
        <v>41885.386805555558</v>
      </c>
      <c r="T3113" s="28">
        <f t="shared" si="533"/>
        <v>41916.386805555558</v>
      </c>
      <c r="U3113">
        <f t="shared" si="534"/>
        <v>2014</v>
      </c>
      <c r="V3113" s="15">
        <f t="shared" si="535"/>
        <v>41885</v>
      </c>
      <c r="W3113" s="15">
        <f t="shared" si="536"/>
        <v>41916</v>
      </c>
      <c r="X3113" s="15">
        <v>41885</v>
      </c>
      <c r="Y3113" s="15">
        <v>41916</v>
      </c>
      <c r="Z3113" t="str">
        <f t="shared" si="537"/>
        <v>September</v>
      </c>
      <c r="AA3113" t="str">
        <f t="shared" si="538"/>
        <v>October</v>
      </c>
    </row>
    <row r="3114" spans="1:27" ht="45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14" t="s">
        <v>8221</v>
      </c>
      <c r="G3114" t="s">
        <v>8224</v>
      </c>
      <c r="H3114" t="s">
        <v>8246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528"/>
        <v>4.7363636363636363</v>
      </c>
      <c r="P3114" s="6">
        <f t="shared" si="529"/>
        <v>57.888888888888886</v>
      </c>
      <c r="Q3114" t="str">
        <f t="shared" si="530"/>
        <v>theater</v>
      </c>
      <c r="R3114" t="str">
        <f t="shared" si="531"/>
        <v>spaces</v>
      </c>
      <c r="S3114" s="28">
        <f t="shared" si="532"/>
        <v>42614.913587962961</v>
      </c>
      <c r="T3114" s="28">
        <f t="shared" si="533"/>
        <v>42674.913587962961</v>
      </c>
      <c r="U3114">
        <f t="shared" si="534"/>
        <v>2016</v>
      </c>
      <c r="V3114" s="15">
        <f t="shared" si="535"/>
        <v>42614</v>
      </c>
      <c r="W3114" s="15">
        <f t="shared" si="536"/>
        <v>42674</v>
      </c>
      <c r="X3114" s="15">
        <v>42614</v>
      </c>
      <c r="Y3114" s="15">
        <v>42674</v>
      </c>
      <c r="Z3114" t="str">
        <f t="shared" si="537"/>
        <v>September</v>
      </c>
      <c r="AA3114" t="str">
        <f t="shared" si="538"/>
        <v>October</v>
      </c>
    </row>
    <row r="3115" spans="1:27" ht="45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14" t="s">
        <v>8221</v>
      </c>
      <c r="G3115" t="s">
        <v>8224</v>
      </c>
      <c r="H3115" t="s">
        <v>8246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528"/>
        <v>4.2435339894712749</v>
      </c>
      <c r="P3115" s="6">
        <f t="shared" si="529"/>
        <v>125.27027027027027</v>
      </c>
      <c r="Q3115" t="str">
        <f t="shared" si="530"/>
        <v>theater</v>
      </c>
      <c r="R3115" t="str">
        <f t="shared" si="531"/>
        <v>spaces</v>
      </c>
      <c r="S3115" s="28">
        <f t="shared" si="532"/>
        <v>42081.522939814815</v>
      </c>
      <c r="T3115" s="28">
        <f t="shared" si="533"/>
        <v>42111.522939814815</v>
      </c>
      <c r="U3115">
        <f t="shared" si="534"/>
        <v>2015</v>
      </c>
      <c r="V3115" s="15">
        <f t="shared" si="535"/>
        <v>42081</v>
      </c>
      <c r="W3115" s="15">
        <f t="shared" si="536"/>
        <v>42111</v>
      </c>
      <c r="X3115" s="15">
        <v>42081</v>
      </c>
      <c r="Y3115" s="15">
        <v>42111</v>
      </c>
      <c r="Z3115" t="str">
        <f t="shared" si="537"/>
        <v>March</v>
      </c>
      <c r="AA3115" t="str">
        <f t="shared" si="538"/>
        <v>April</v>
      </c>
    </row>
    <row r="3116" spans="1:27" ht="45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14" t="s">
        <v>8221</v>
      </c>
      <c r="G3116" t="s">
        <v>8224</v>
      </c>
      <c r="H3116" t="s">
        <v>8246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528"/>
        <v>0</v>
      </c>
      <c r="P3116" s="6" t="e">
        <f t="shared" si="529"/>
        <v>#DIV/0!</v>
      </c>
      <c r="Q3116" t="str">
        <f t="shared" si="530"/>
        <v>theater</v>
      </c>
      <c r="R3116" t="str">
        <f t="shared" si="531"/>
        <v>spaces</v>
      </c>
      <c r="S3116" s="28">
        <f t="shared" si="532"/>
        <v>41843.42418981481</v>
      </c>
      <c r="T3116" s="28">
        <f t="shared" si="533"/>
        <v>41903.42418981481</v>
      </c>
      <c r="U3116">
        <f t="shared" si="534"/>
        <v>2014</v>
      </c>
      <c r="V3116" s="15">
        <f t="shared" si="535"/>
        <v>41843</v>
      </c>
      <c r="W3116" s="15">
        <f t="shared" si="536"/>
        <v>41903</v>
      </c>
      <c r="X3116" s="15">
        <v>41843</v>
      </c>
      <c r="Y3116" s="15">
        <v>41903</v>
      </c>
      <c r="Z3116" t="str">
        <f t="shared" si="537"/>
        <v>July</v>
      </c>
      <c r="AA3116" t="str">
        <f t="shared" si="538"/>
        <v>September</v>
      </c>
    </row>
    <row r="3117" spans="1:27" ht="45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14" t="s">
        <v>8221</v>
      </c>
      <c r="G3117" t="s">
        <v>8235</v>
      </c>
      <c r="H3117" t="s">
        <v>8255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528"/>
        <v>3</v>
      </c>
      <c r="P3117" s="6">
        <f t="shared" si="529"/>
        <v>300</v>
      </c>
      <c r="Q3117" t="str">
        <f t="shared" si="530"/>
        <v>theater</v>
      </c>
      <c r="R3117" t="str">
        <f t="shared" si="531"/>
        <v>spaces</v>
      </c>
      <c r="S3117" s="28">
        <f t="shared" si="532"/>
        <v>42496.238738425927</v>
      </c>
      <c r="T3117" s="28">
        <f t="shared" si="533"/>
        <v>42526.238738425927</v>
      </c>
      <c r="U3117">
        <f t="shared" si="534"/>
        <v>2016</v>
      </c>
      <c r="V3117" s="15">
        <f t="shared" si="535"/>
        <v>42496</v>
      </c>
      <c r="W3117" s="15">
        <f t="shared" si="536"/>
        <v>42526</v>
      </c>
      <c r="X3117" s="15">
        <v>42496</v>
      </c>
      <c r="Y3117" s="15">
        <v>42526</v>
      </c>
      <c r="Z3117" t="str">
        <f t="shared" si="537"/>
        <v>May</v>
      </c>
      <c r="AA3117" t="str">
        <f t="shared" si="538"/>
        <v>June</v>
      </c>
    </row>
    <row r="3118" spans="1:27" ht="45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14" t="s">
        <v>8221</v>
      </c>
      <c r="G3118" t="s">
        <v>8224</v>
      </c>
      <c r="H3118" t="s">
        <v>8246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528"/>
        <v>57.333333333333336</v>
      </c>
      <c r="P3118" s="6">
        <f t="shared" si="529"/>
        <v>43</v>
      </c>
      <c r="Q3118" t="str">
        <f t="shared" si="530"/>
        <v>theater</v>
      </c>
      <c r="R3118" t="str">
        <f t="shared" si="531"/>
        <v>spaces</v>
      </c>
      <c r="S3118" s="28">
        <f t="shared" si="532"/>
        <v>42081.30700231481</v>
      </c>
      <c r="T3118" s="28">
        <f t="shared" si="533"/>
        <v>42095.30700231481</v>
      </c>
      <c r="U3118">
        <f t="shared" si="534"/>
        <v>2015</v>
      </c>
      <c r="V3118" s="15">
        <f t="shared" si="535"/>
        <v>42081</v>
      </c>
      <c r="W3118" s="15">
        <f t="shared" si="536"/>
        <v>42095</v>
      </c>
      <c r="X3118" s="15">
        <v>42081</v>
      </c>
      <c r="Y3118" s="15">
        <v>42095</v>
      </c>
      <c r="Z3118" t="str">
        <f t="shared" si="537"/>
        <v>March</v>
      </c>
      <c r="AA3118" t="str">
        <f t="shared" si="538"/>
        <v>April</v>
      </c>
    </row>
    <row r="3119" spans="1:27" ht="45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14" t="s">
        <v>8221</v>
      </c>
      <c r="G3119" t="s">
        <v>8225</v>
      </c>
      <c r="H3119" t="s">
        <v>8247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528"/>
        <v>0.1</v>
      </c>
      <c r="P3119" s="6">
        <f t="shared" si="529"/>
        <v>1</v>
      </c>
      <c r="Q3119" t="str">
        <f t="shared" si="530"/>
        <v>theater</v>
      </c>
      <c r="R3119" t="str">
        <f t="shared" si="531"/>
        <v>spaces</v>
      </c>
      <c r="S3119" s="28">
        <f t="shared" si="532"/>
        <v>42509.166203703702</v>
      </c>
      <c r="T3119" s="28">
        <f t="shared" si="533"/>
        <v>42517.341666666667</v>
      </c>
      <c r="U3119">
        <f t="shared" si="534"/>
        <v>2016</v>
      </c>
      <c r="V3119" s="15">
        <f t="shared" si="535"/>
        <v>42509</v>
      </c>
      <c r="W3119" s="15">
        <f t="shared" si="536"/>
        <v>42517</v>
      </c>
      <c r="X3119" s="15">
        <v>42509</v>
      </c>
      <c r="Y3119" s="15">
        <v>42517</v>
      </c>
      <c r="Z3119" t="str">
        <f t="shared" si="537"/>
        <v>May</v>
      </c>
      <c r="AA3119" t="str">
        <f t="shared" si="538"/>
        <v>May</v>
      </c>
    </row>
    <row r="3120" spans="1:27" ht="30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14" t="s">
        <v>8221</v>
      </c>
      <c r="G3120" t="s">
        <v>8235</v>
      </c>
      <c r="H3120" t="s">
        <v>8255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528"/>
        <v>0.31</v>
      </c>
      <c r="P3120" s="6">
        <f t="shared" si="529"/>
        <v>775</v>
      </c>
      <c r="Q3120" t="str">
        <f t="shared" si="530"/>
        <v>theater</v>
      </c>
      <c r="R3120" t="str">
        <f t="shared" si="531"/>
        <v>spaces</v>
      </c>
      <c r="S3120" s="28">
        <f t="shared" si="532"/>
        <v>42534.441238425927</v>
      </c>
      <c r="T3120" s="28">
        <f t="shared" si="533"/>
        <v>42553.441238425927</v>
      </c>
      <c r="U3120">
        <f t="shared" si="534"/>
        <v>2016</v>
      </c>
      <c r="V3120" s="15">
        <f t="shared" si="535"/>
        <v>42534</v>
      </c>
      <c r="W3120" s="15">
        <f t="shared" si="536"/>
        <v>42553</v>
      </c>
      <c r="X3120" s="15">
        <v>42534</v>
      </c>
      <c r="Y3120" s="15">
        <v>42553</v>
      </c>
      <c r="Z3120" t="str">
        <f t="shared" si="537"/>
        <v>June</v>
      </c>
      <c r="AA3120" t="str">
        <f t="shared" si="538"/>
        <v>July</v>
      </c>
    </row>
    <row r="3121" spans="1:27" ht="45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14" t="s">
        <v>8221</v>
      </c>
      <c r="G3121" t="s">
        <v>8224</v>
      </c>
      <c r="H3121" t="s">
        <v>8246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528"/>
        <v>0.05</v>
      </c>
      <c r="P3121" s="6">
        <f t="shared" si="529"/>
        <v>5</v>
      </c>
      <c r="Q3121" t="str">
        <f t="shared" si="530"/>
        <v>theater</v>
      </c>
      <c r="R3121" t="str">
        <f t="shared" si="531"/>
        <v>spaces</v>
      </c>
      <c r="S3121" s="28">
        <f t="shared" si="532"/>
        <v>42059.837175925924</v>
      </c>
      <c r="T3121" s="28">
        <f t="shared" si="533"/>
        <v>42089.795509259253</v>
      </c>
      <c r="U3121">
        <f t="shared" si="534"/>
        <v>2015</v>
      </c>
      <c r="V3121" s="15">
        <f t="shared" si="535"/>
        <v>42059</v>
      </c>
      <c r="W3121" s="15">
        <f t="shared" si="536"/>
        <v>42089</v>
      </c>
      <c r="X3121" s="15">
        <v>42059</v>
      </c>
      <c r="Y3121" s="15">
        <v>42089</v>
      </c>
      <c r="Z3121" t="str">
        <f t="shared" si="537"/>
        <v>February</v>
      </c>
      <c r="AA3121" t="str">
        <f t="shared" si="538"/>
        <v>March</v>
      </c>
    </row>
    <row r="3122" spans="1:27" ht="45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14" t="s">
        <v>8221</v>
      </c>
      <c r="G3122" t="s">
        <v>8233</v>
      </c>
      <c r="H3122" t="s">
        <v>8249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528"/>
        <v>9.8461538461538465E-3</v>
      </c>
      <c r="P3122" s="6">
        <f t="shared" si="529"/>
        <v>12.8</v>
      </c>
      <c r="Q3122" t="str">
        <f t="shared" si="530"/>
        <v>theater</v>
      </c>
      <c r="R3122" t="str">
        <f t="shared" si="531"/>
        <v>spaces</v>
      </c>
      <c r="S3122" s="28">
        <f t="shared" si="532"/>
        <v>42435.733749999992</v>
      </c>
      <c r="T3122" s="28">
        <f t="shared" si="533"/>
        <v>42495.692083333335</v>
      </c>
      <c r="U3122">
        <f t="shared" si="534"/>
        <v>2016</v>
      </c>
      <c r="V3122" s="15">
        <f t="shared" si="535"/>
        <v>42435</v>
      </c>
      <c r="W3122" s="15">
        <f t="shared" si="536"/>
        <v>42495</v>
      </c>
      <c r="X3122" s="15">
        <v>42435</v>
      </c>
      <c r="Y3122" s="15">
        <v>42495</v>
      </c>
      <c r="Z3122" t="str">
        <f t="shared" si="537"/>
        <v>March</v>
      </c>
      <c r="AA3122" t="str">
        <f t="shared" si="538"/>
        <v>May</v>
      </c>
    </row>
    <row r="3123" spans="1:27" ht="3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14" t="s">
        <v>8220</v>
      </c>
      <c r="G3123" t="s">
        <v>8229</v>
      </c>
      <c r="H3123" t="s">
        <v>8251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528"/>
        <v>0.66666666666666674</v>
      </c>
      <c r="P3123" s="6">
        <f t="shared" si="529"/>
        <v>10</v>
      </c>
      <c r="Q3123" t="str">
        <f t="shared" si="530"/>
        <v>theater</v>
      </c>
      <c r="R3123" t="str">
        <f t="shared" si="531"/>
        <v>spaces</v>
      </c>
      <c r="S3123" s="28">
        <f t="shared" si="532"/>
        <v>41848.471469907403</v>
      </c>
      <c r="T3123" s="28">
        <f t="shared" si="533"/>
        <v>41908.471469907403</v>
      </c>
      <c r="U3123">
        <f t="shared" si="534"/>
        <v>2014</v>
      </c>
      <c r="V3123" s="15">
        <f t="shared" si="535"/>
        <v>41848</v>
      </c>
      <c r="W3123" s="15">
        <f t="shared" si="536"/>
        <v>41908</v>
      </c>
      <c r="X3123" s="15">
        <v>41848</v>
      </c>
      <c r="Y3123" s="15">
        <v>41908</v>
      </c>
      <c r="Z3123" t="str">
        <f t="shared" si="537"/>
        <v>July</v>
      </c>
      <c r="AA3123" t="str">
        <f t="shared" si="538"/>
        <v>September</v>
      </c>
    </row>
    <row r="3124" spans="1:27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14" t="s">
        <v>8220</v>
      </c>
      <c r="G3124" t="s">
        <v>8224</v>
      </c>
      <c r="H3124" t="s">
        <v>8246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528"/>
        <v>58.291457286432156</v>
      </c>
      <c r="P3124" s="6">
        <f t="shared" si="529"/>
        <v>58</v>
      </c>
      <c r="Q3124" t="str">
        <f t="shared" si="530"/>
        <v>theater</v>
      </c>
      <c r="R3124" t="str">
        <f t="shared" si="531"/>
        <v>spaces</v>
      </c>
      <c r="S3124" s="28">
        <f t="shared" si="532"/>
        <v>42678.723749999997</v>
      </c>
      <c r="T3124" s="28">
        <f t="shared" si="533"/>
        <v>42683.765416666669</v>
      </c>
      <c r="U3124">
        <f t="shared" si="534"/>
        <v>2016</v>
      </c>
      <c r="V3124" s="15">
        <f t="shared" si="535"/>
        <v>42678</v>
      </c>
      <c r="W3124" s="15">
        <f t="shared" si="536"/>
        <v>42683</v>
      </c>
      <c r="X3124" s="15">
        <v>42678</v>
      </c>
      <c r="Y3124" s="15">
        <v>42683</v>
      </c>
      <c r="Z3124" t="str">
        <f t="shared" si="537"/>
        <v>November</v>
      </c>
      <c r="AA3124" t="str">
        <f t="shared" si="538"/>
        <v>November</v>
      </c>
    </row>
    <row r="3125" spans="1:27" ht="45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14" t="s">
        <v>8220</v>
      </c>
      <c r="G3125" t="s">
        <v>8224</v>
      </c>
      <c r="H3125" t="s">
        <v>8246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528"/>
        <v>68.153599999999997</v>
      </c>
      <c r="P3125" s="6">
        <f t="shared" si="529"/>
        <v>244.80459770114942</v>
      </c>
      <c r="Q3125" t="str">
        <f t="shared" si="530"/>
        <v>theater</v>
      </c>
      <c r="R3125" t="str">
        <f t="shared" si="531"/>
        <v>spaces</v>
      </c>
      <c r="S3125" s="28">
        <f t="shared" si="532"/>
        <v>42530.784699074073</v>
      </c>
      <c r="T3125" s="28">
        <f t="shared" si="533"/>
        <v>42560.784699074073</v>
      </c>
      <c r="U3125">
        <f t="shared" si="534"/>
        <v>2016</v>
      </c>
      <c r="V3125" s="15">
        <f t="shared" si="535"/>
        <v>42530</v>
      </c>
      <c r="W3125" s="15">
        <f t="shared" si="536"/>
        <v>42560</v>
      </c>
      <c r="X3125" s="15">
        <v>42530</v>
      </c>
      <c r="Y3125" s="15">
        <v>42560</v>
      </c>
      <c r="Z3125" t="str">
        <f t="shared" si="537"/>
        <v>June</v>
      </c>
      <c r="AA3125" t="str">
        <f t="shared" si="538"/>
        <v>July</v>
      </c>
    </row>
    <row r="3126" spans="1:27" ht="30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14" t="s">
        <v>8220</v>
      </c>
      <c r="G3126" t="s">
        <v>8224</v>
      </c>
      <c r="H3126" t="s">
        <v>8246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528"/>
        <v>3.2499999999999999E-3</v>
      </c>
      <c r="P3126" s="6">
        <f t="shared" si="529"/>
        <v>6.5</v>
      </c>
      <c r="Q3126" t="str">
        <f t="shared" si="530"/>
        <v>theater</v>
      </c>
      <c r="R3126" t="str">
        <f t="shared" si="531"/>
        <v>spaces</v>
      </c>
      <c r="S3126" s="28">
        <f t="shared" si="532"/>
        <v>41977.571770833332</v>
      </c>
      <c r="T3126" s="28">
        <f t="shared" si="533"/>
        <v>42037.571770833332</v>
      </c>
      <c r="U3126">
        <f t="shared" si="534"/>
        <v>2014</v>
      </c>
      <c r="V3126" s="15">
        <f t="shared" si="535"/>
        <v>41977</v>
      </c>
      <c r="W3126" s="15">
        <f t="shared" si="536"/>
        <v>42037</v>
      </c>
      <c r="X3126" s="15">
        <v>41977</v>
      </c>
      <c r="Y3126" s="15">
        <v>42037</v>
      </c>
      <c r="Z3126" t="str">
        <f t="shared" si="537"/>
        <v>December</v>
      </c>
      <c r="AA3126" t="str">
        <f t="shared" si="538"/>
        <v>February</v>
      </c>
    </row>
    <row r="3127" spans="1:27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14" t="s">
        <v>8220</v>
      </c>
      <c r="G3127" t="s">
        <v>8224</v>
      </c>
      <c r="H3127" t="s">
        <v>8246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528"/>
        <v>0</v>
      </c>
      <c r="P3127" s="6" t="e">
        <f t="shared" si="529"/>
        <v>#DIV/0!</v>
      </c>
      <c r="Q3127" t="str">
        <f t="shared" si="530"/>
        <v>theater</v>
      </c>
      <c r="R3127" t="str">
        <f t="shared" si="531"/>
        <v>spaces</v>
      </c>
      <c r="S3127" s="28">
        <f t="shared" si="532"/>
        <v>42345.998518518514</v>
      </c>
      <c r="T3127" s="28">
        <f t="shared" si="533"/>
        <v>42375.998518518514</v>
      </c>
      <c r="U3127">
        <f t="shared" si="534"/>
        <v>2015</v>
      </c>
      <c r="V3127" s="15">
        <f t="shared" si="535"/>
        <v>42345</v>
      </c>
      <c r="W3127" s="15">
        <f t="shared" si="536"/>
        <v>42375</v>
      </c>
      <c r="X3127" s="15">
        <v>42345</v>
      </c>
      <c r="Y3127" s="15">
        <v>42375</v>
      </c>
      <c r="Z3127" t="str">
        <f t="shared" si="537"/>
        <v>December</v>
      </c>
      <c r="AA3127" t="str">
        <f t="shared" si="538"/>
        <v>January</v>
      </c>
    </row>
    <row r="3128" spans="1:27" ht="75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14" t="s">
        <v>8220</v>
      </c>
      <c r="G3128" t="s">
        <v>8224</v>
      </c>
      <c r="H3128" t="s">
        <v>8246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528"/>
        <v>4.16</v>
      </c>
      <c r="P3128" s="6">
        <f t="shared" si="529"/>
        <v>61.176470588235297</v>
      </c>
      <c r="Q3128" t="str">
        <f t="shared" si="530"/>
        <v>theater</v>
      </c>
      <c r="R3128" t="str">
        <f t="shared" si="531"/>
        <v>spaces</v>
      </c>
      <c r="S3128" s="28">
        <f t="shared" si="532"/>
        <v>42426.809745370367</v>
      </c>
      <c r="T3128" s="28">
        <f t="shared" si="533"/>
        <v>42456.768078703702</v>
      </c>
      <c r="U3128">
        <f t="shared" si="534"/>
        <v>2016</v>
      </c>
      <c r="V3128" s="15">
        <f t="shared" si="535"/>
        <v>42426</v>
      </c>
      <c r="W3128" s="15">
        <f t="shared" si="536"/>
        <v>42456</v>
      </c>
      <c r="X3128" s="15">
        <v>42426</v>
      </c>
      <c r="Y3128" s="15">
        <v>42456</v>
      </c>
      <c r="Z3128" t="str">
        <f t="shared" si="537"/>
        <v>February</v>
      </c>
      <c r="AA3128" t="str">
        <f t="shared" si="538"/>
        <v>March</v>
      </c>
    </row>
    <row r="3129" spans="1:27" ht="45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14" t="s">
        <v>8220</v>
      </c>
      <c r="G3129" t="s">
        <v>8224</v>
      </c>
      <c r="H3129" t="s">
        <v>8246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528"/>
        <v>0</v>
      </c>
      <c r="P3129" s="6" t="e">
        <f t="shared" si="529"/>
        <v>#DIV/0!</v>
      </c>
      <c r="Q3129" t="str">
        <f t="shared" si="530"/>
        <v>theater</v>
      </c>
      <c r="R3129" t="str">
        <f t="shared" si="531"/>
        <v>spaces</v>
      </c>
      <c r="S3129" s="28">
        <f t="shared" si="532"/>
        <v>42034.648483796293</v>
      </c>
      <c r="T3129" s="28">
        <f t="shared" si="533"/>
        <v>42064.648483796293</v>
      </c>
      <c r="U3129">
        <f t="shared" si="534"/>
        <v>2015</v>
      </c>
      <c r="V3129" s="15">
        <f t="shared" si="535"/>
        <v>42034</v>
      </c>
      <c r="W3129" s="15">
        <f t="shared" si="536"/>
        <v>42064</v>
      </c>
      <c r="X3129" s="15">
        <v>42034</v>
      </c>
      <c r="Y3129" s="15">
        <v>42064</v>
      </c>
      <c r="Z3129" t="str">
        <f t="shared" si="537"/>
        <v>January</v>
      </c>
      <c r="AA3129" t="str">
        <f t="shared" si="538"/>
        <v>March</v>
      </c>
    </row>
    <row r="3130" spans="1:27" ht="4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14" t="s">
        <v>8222</v>
      </c>
      <c r="G3130" t="s">
        <v>8224</v>
      </c>
      <c r="H3130" t="s">
        <v>8246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528"/>
        <v>108.60666666666667</v>
      </c>
      <c r="P3130" s="6">
        <f t="shared" si="529"/>
        <v>139.23931623931625</v>
      </c>
      <c r="Q3130" t="str">
        <f t="shared" si="530"/>
        <v>theater</v>
      </c>
      <c r="R3130" t="str">
        <f t="shared" si="531"/>
        <v>plays</v>
      </c>
      <c r="S3130" s="28">
        <f t="shared" si="532"/>
        <v>42780.617372685178</v>
      </c>
      <c r="T3130" s="28">
        <f t="shared" si="533"/>
        <v>42810.575706018521</v>
      </c>
      <c r="U3130">
        <f t="shared" si="534"/>
        <v>2017</v>
      </c>
      <c r="V3130" s="15">
        <f t="shared" si="535"/>
        <v>42780</v>
      </c>
      <c r="W3130" s="15">
        <f t="shared" si="536"/>
        <v>42810</v>
      </c>
      <c r="X3130" s="15">
        <v>42780</v>
      </c>
      <c r="Y3130" s="15">
        <v>42810</v>
      </c>
      <c r="Z3130" t="str">
        <f t="shared" si="537"/>
        <v>February</v>
      </c>
      <c r="AA3130" t="str">
        <f t="shared" si="538"/>
        <v>March</v>
      </c>
    </row>
    <row r="3131" spans="1:27" ht="45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14" t="s">
        <v>8222</v>
      </c>
      <c r="G3131" t="s">
        <v>8224</v>
      </c>
      <c r="H3131" t="s">
        <v>8246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528"/>
        <v>0.8</v>
      </c>
      <c r="P3131" s="6">
        <f t="shared" si="529"/>
        <v>10</v>
      </c>
      <c r="Q3131" t="str">
        <f t="shared" si="530"/>
        <v>theater</v>
      </c>
      <c r="R3131" t="str">
        <f t="shared" si="531"/>
        <v>plays</v>
      </c>
      <c r="S3131" s="28">
        <f t="shared" si="532"/>
        <v>42803.634479166663</v>
      </c>
      <c r="T3131" s="28">
        <f t="shared" si="533"/>
        <v>42843.592812499999</v>
      </c>
      <c r="U3131">
        <f t="shared" si="534"/>
        <v>2017</v>
      </c>
      <c r="V3131" s="15">
        <f t="shared" si="535"/>
        <v>42803</v>
      </c>
      <c r="W3131" s="15">
        <f t="shared" si="536"/>
        <v>42843</v>
      </c>
      <c r="X3131" s="15">
        <v>42803</v>
      </c>
      <c r="Y3131" s="15">
        <v>42843</v>
      </c>
      <c r="Z3131" t="str">
        <f t="shared" si="537"/>
        <v>March</v>
      </c>
      <c r="AA3131" t="str">
        <f t="shared" si="538"/>
        <v>April</v>
      </c>
    </row>
    <row r="3132" spans="1:27" ht="3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14" t="s">
        <v>8222</v>
      </c>
      <c r="G3132" t="s">
        <v>8224</v>
      </c>
      <c r="H3132" t="s">
        <v>8246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528"/>
        <v>3.75</v>
      </c>
      <c r="P3132" s="6">
        <f t="shared" si="529"/>
        <v>93.75</v>
      </c>
      <c r="Q3132" t="str">
        <f t="shared" si="530"/>
        <v>theater</v>
      </c>
      <c r="R3132" t="str">
        <f t="shared" si="531"/>
        <v>plays</v>
      </c>
      <c r="S3132" s="28">
        <f t="shared" si="532"/>
        <v>42808.431898148141</v>
      </c>
      <c r="T3132" s="28">
        <f t="shared" si="533"/>
        <v>42838.999305555553</v>
      </c>
      <c r="U3132">
        <f t="shared" si="534"/>
        <v>2017</v>
      </c>
      <c r="V3132" s="15">
        <f t="shared" si="535"/>
        <v>42808</v>
      </c>
      <c r="W3132" s="15">
        <f t="shared" si="536"/>
        <v>42838</v>
      </c>
      <c r="X3132" s="15">
        <v>42808</v>
      </c>
      <c r="Y3132" s="15">
        <v>42838</v>
      </c>
      <c r="Z3132" t="str">
        <f t="shared" si="537"/>
        <v>March</v>
      </c>
      <c r="AA3132" t="str">
        <f t="shared" si="538"/>
        <v>April</v>
      </c>
    </row>
    <row r="3133" spans="1:27" ht="30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14" t="s">
        <v>8222</v>
      </c>
      <c r="G3133" t="s">
        <v>8224</v>
      </c>
      <c r="H3133" t="s">
        <v>8246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528"/>
        <v>15.731707317073171</v>
      </c>
      <c r="P3133" s="6">
        <f t="shared" si="529"/>
        <v>53.75</v>
      </c>
      <c r="Q3133" t="str">
        <f t="shared" si="530"/>
        <v>theater</v>
      </c>
      <c r="R3133" t="str">
        <f t="shared" si="531"/>
        <v>plays</v>
      </c>
      <c r="S3133" s="28">
        <f t="shared" si="532"/>
        <v>42803.370891203704</v>
      </c>
      <c r="T3133" s="28">
        <f t="shared" si="533"/>
        <v>42833.329224537032</v>
      </c>
      <c r="U3133">
        <f t="shared" si="534"/>
        <v>2017</v>
      </c>
      <c r="V3133" s="15">
        <f t="shared" si="535"/>
        <v>42803</v>
      </c>
      <c r="W3133" s="15">
        <f t="shared" si="536"/>
        <v>42833</v>
      </c>
      <c r="X3133" s="15">
        <v>42803</v>
      </c>
      <c r="Y3133" s="15">
        <v>42833</v>
      </c>
      <c r="Z3133" t="str">
        <f t="shared" si="537"/>
        <v>March</v>
      </c>
      <c r="AA3133" t="str">
        <f t="shared" si="538"/>
        <v>April</v>
      </c>
    </row>
    <row r="3134" spans="1:27" ht="30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14" t="s">
        <v>8222</v>
      </c>
      <c r="G3134" t="s">
        <v>8224</v>
      </c>
      <c r="H3134" t="s">
        <v>8246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528"/>
        <v>3.3333333333333333E-2</v>
      </c>
      <c r="P3134" s="6">
        <f t="shared" si="529"/>
        <v>10</v>
      </c>
      <c r="Q3134" t="str">
        <f t="shared" si="530"/>
        <v>theater</v>
      </c>
      <c r="R3134" t="str">
        <f t="shared" si="531"/>
        <v>plays</v>
      </c>
      <c r="S3134" s="28">
        <f t="shared" si="532"/>
        <v>42786.141898148147</v>
      </c>
      <c r="T3134" s="28">
        <f t="shared" si="533"/>
        <v>42846.100231481476</v>
      </c>
      <c r="U3134">
        <f t="shared" si="534"/>
        <v>2017</v>
      </c>
      <c r="V3134" s="15">
        <f t="shared" si="535"/>
        <v>42786</v>
      </c>
      <c r="W3134" s="15">
        <f t="shared" si="536"/>
        <v>42846</v>
      </c>
      <c r="X3134" s="15">
        <v>42786</v>
      </c>
      <c r="Y3134" s="15">
        <v>42846</v>
      </c>
      <c r="Z3134" t="str">
        <f t="shared" si="537"/>
        <v>February</v>
      </c>
      <c r="AA3134" t="str">
        <f t="shared" si="538"/>
        <v>April</v>
      </c>
    </row>
    <row r="3135" spans="1:27" ht="45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14" t="s">
        <v>8222</v>
      </c>
      <c r="G3135" t="s">
        <v>8225</v>
      </c>
      <c r="H3135" t="s">
        <v>8247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528"/>
        <v>108</v>
      </c>
      <c r="P3135" s="6">
        <f t="shared" si="529"/>
        <v>33.75</v>
      </c>
      <c r="Q3135" t="str">
        <f t="shared" si="530"/>
        <v>theater</v>
      </c>
      <c r="R3135" t="str">
        <f t="shared" si="531"/>
        <v>plays</v>
      </c>
      <c r="S3135" s="28">
        <f t="shared" si="532"/>
        <v>42788.356874999998</v>
      </c>
      <c r="T3135" s="28">
        <f t="shared" si="533"/>
        <v>42818.315208333333</v>
      </c>
      <c r="U3135">
        <f t="shared" si="534"/>
        <v>2017</v>
      </c>
      <c r="V3135" s="15">
        <f t="shared" si="535"/>
        <v>42788</v>
      </c>
      <c r="W3135" s="15">
        <f t="shared" si="536"/>
        <v>42818</v>
      </c>
      <c r="X3135" s="15">
        <v>42788</v>
      </c>
      <c r="Y3135" s="15">
        <v>42818</v>
      </c>
      <c r="Z3135" t="str">
        <f t="shared" si="537"/>
        <v>February</v>
      </c>
      <c r="AA3135" t="str">
        <f t="shared" si="538"/>
        <v>March</v>
      </c>
    </row>
    <row r="3136" spans="1:27" ht="45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14" t="s">
        <v>8222</v>
      </c>
      <c r="G3136" t="s">
        <v>8225</v>
      </c>
      <c r="H3136" t="s">
        <v>8247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528"/>
        <v>22.5</v>
      </c>
      <c r="P3136" s="6">
        <f t="shared" si="529"/>
        <v>18.75</v>
      </c>
      <c r="Q3136" t="str">
        <f t="shared" si="530"/>
        <v>theater</v>
      </c>
      <c r="R3136" t="str">
        <f t="shared" si="531"/>
        <v>plays</v>
      </c>
      <c r="S3136" s="28">
        <f t="shared" si="532"/>
        <v>42800.511793981474</v>
      </c>
      <c r="T3136" s="28">
        <f t="shared" si="533"/>
        <v>42821.470127314817</v>
      </c>
      <c r="U3136">
        <f t="shared" si="534"/>
        <v>2017</v>
      </c>
      <c r="V3136" s="15">
        <f t="shared" si="535"/>
        <v>42800</v>
      </c>
      <c r="W3136" s="15">
        <f t="shared" si="536"/>
        <v>42821</v>
      </c>
      <c r="X3136" s="15">
        <v>42800</v>
      </c>
      <c r="Y3136" s="15">
        <v>42821</v>
      </c>
      <c r="Z3136" t="str">
        <f t="shared" si="537"/>
        <v>March</v>
      </c>
      <c r="AA3136" t="str">
        <f t="shared" si="538"/>
        <v>March</v>
      </c>
    </row>
    <row r="3137" spans="1:27" ht="45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14" t="s">
        <v>8222</v>
      </c>
      <c r="G3137" t="s">
        <v>8224</v>
      </c>
      <c r="H3137" t="s">
        <v>8246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528"/>
        <v>20.849420849420849</v>
      </c>
      <c r="P3137" s="6">
        <f t="shared" si="529"/>
        <v>23.142857142857142</v>
      </c>
      <c r="Q3137" t="str">
        <f t="shared" si="530"/>
        <v>theater</v>
      </c>
      <c r="R3137" t="str">
        <f t="shared" si="531"/>
        <v>plays</v>
      </c>
      <c r="S3137" s="28">
        <f t="shared" si="532"/>
        <v>42806.943530092591</v>
      </c>
      <c r="T3137" s="28">
        <f t="shared" si="533"/>
        <v>42828.943530092591</v>
      </c>
      <c r="U3137">
        <f t="shared" si="534"/>
        <v>2017</v>
      </c>
      <c r="V3137" s="15">
        <f t="shared" si="535"/>
        <v>42806</v>
      </c>
      <c r="W3137" s="15">
        <f t="shared" si="536"/>
        <v>42828</v>
      </c>
      <c r="X3137" s="15">
        <v>42806</v>
      </c>
      <c r="Y3137" s="15">
        <v>42828</v>
      </c>
      <c r="Z3137" t="str">
        <f t="shared" si="537"/>
        <v>March</v>
      </c>
      <c r="AA3137" t="str">
        <f t="shared" si="538"/>
        <v>April</v>
      </c>
    </row>
    <row r="3138" spans="1:27" ht="45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14" t="s">
        <v>8222</v>
      </c>
      <c r="G3138" t="s">
        <v>8225</v>
      </c>
      <c r="H3138" t="s">
        <v>8247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ref="O3138:O3201" si="539">SUM(E3138/D3138)*100</f>
        <v>127.8</v>
      </c>
      <c r="P3138" s="6">
        <f t="shared" ref="P3138:P3201" si="540">SUM(E3138/L3138)</f>
        <v>29.045454545454547</v>
      </c>
      <c r="Q3138" t="str">
        <f t="shared" si="530"/>
        <v>theater</v>
      </c>
      <c r="R3138" t="str">
        <f t="shared" si="531"/>
        <v>plays</v>
      </c>
      <c r="S3138" s="28">
        <f t="shared" si="532"/>
        <v>42789.25409722222</v>
      </c>
      <c r="T3138" s="28">
        <f t="shared" si="533"/>
        <v>42825.749305555553</v>
      </c>
      <c r="U3138">
        <f t="shared" si="534"/>
        <v>2017</v>
      </c>
      <c r="V3138" s="15">
        <f t="shared" si="535"/>
        <v>42789</v>
      </c>
      <c r="W3138" s="15">
        <f t="shared" si="536"/>
        <v>42825</v>
      </c>
      <c r="X3138" s="15">
        <v>42789</v>
      </c>
      <c r="Y3138" s="15">
        <v>42825</v>
      </c>
      <c r="Z3138" t="str">
        <f t="shared" si="537"/>
        <v>February</v>
      </c>
      <c r="AA3138" t="str">
        <f t="shared" si="538"/>
        <v>March</v>
      </c>
    </row>
    <row r="3139" spans="1:27" ht="30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14" t="s">
        <v>8222</v>
      </c>
      <c r="G3139" t="s">
        <v>8224</v>
      </c>
      <c r="H3139" t="s">
        <v>8246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si="539"/>
        <v>3.3333333333333335</v>
      </c>
      <c r="P3139" s="6">
        <f t="shared" si="540"/>
        <v>50</v>
      </c>
      <c r="Q3139" t="str">
        <f t="shared" ref="Q3139:Q3202" si="541">LEFT(N3139,FIND("/", N3139) - 1)</f>
        <v>theater</v>
      </c>
      <c r="R3139" t="str">
        <f t="shared" ref="R3139:R3202" si="542">RIGHT(N3139,LEN(N3139) - FIND("/",N3139))</f>
        <v>plays</v>
      </c>
      <c r="S3139" s="28">
        <f t="shared" ref="S3139:S3202" si="543">(J3139/86400)+25569+(-5/24)</f>
        <v>42807.676724537036</v>
      </c>
      <c r="T3139" s="28">
        <f t="shared" ref="T3139:T3202" si="544">(I3139/86400)+25569+(-5/24)</f>
        <v>42858.591666666667</v>
      </c>
      <c r="U3139">
        <f t="shared" ref="U3139:U3202" si="545">YEAR(S3139)</f>
        <v>2017</v>
      </c>
      <c r="V3139" s="15">
        <f t="shared" ref="V3139:V3202" si="546">INT(S3139)</f>
        <v>42807</v>
      </c>
      <c r="W3139" s="15">
        <f t="shared" ref="W3139:W3202" si="547">INT(T3139)</f>
        <v>42858</v>
      </c>
      <c r="X3139" s="15">
        <v>42807</v>
      </c>
      <c r="Y3139" s="15">
        <v>42858</v>
      </c>
      <c r="Z3139" t="str">
        <f t="shared" ref="Z3139:Z3202" si="548">TEXT(V3139, "mmmm")</f>
        <v>March</v>
      </c>
      <c r="AA3139" t="str">
        <f t="shared" ref="AA3139:AA3202" si="549">TEXT(W3139, "mmmm")</f>
        <v>May</v>
      </c>
    </row>
    <row r="3140" spans="1:27" ht="6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14" t="s">
        <v>8222</v>
      </c>
      <c r="G3140" t="s">
        <v>8225</v>
      </c>
      <c r="H3140" t="s">
        <v>8247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539"/>
        <v>0</v>
      </c>
      <c r="P3140" s="6" t="e">
        <f t="shared" si="540"/>
        <v>#DIV/0!</v>
      </c>
      <c r="Q3140" t="str">
        <f t="shared" si="541"/>
        <v>theater</v>
      </c>
      <c r="R3140" t="str">
        <f t="shared" si="542"/>
        <v>plays</v>
      </c>
      <c r="S3140" s="28">
        <f t="shared" si="543"/>
        <v>42809.437581018516</v>
      </c>
      <c r="T3140" s="28">
        <f t="shared" si="544"/>
        <v>42828.437581018516</v>
      </c>
      <c r="U3140">
        <f t="shared" si="545"/>
        <v>2017</v>
      </c>
      <c r="V3140" s="15">
        <f t="shared" si="546"/>
        <v>42809</v>
      </c>
      <c r="W3140" s="15">
        <f t="shared" si="547"/>
        <v>42828</v>
      </c>
      <c r="X3140" s="15">
        <v>42809</v>
      </c>
      <c r="Y3140" s="15">
        <v>42828</v>
      </c>
      <c r="Z3140" t="str">
        <f t="shared" si="548"/>
        <v>March</v>
      </c>
      <c r="AA3140" t="str">
        <f t="shared" si="549"/>
        <v>April</v>
      </c>
    </row>
    <row r="3141" spans="1:27" ht="4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14" t="s">
        <v>8222</v>
      </c>
      <c r="G3141" t="s">
        <v>8238</v>
      </c>
      <c r="H3141" t="s">
        <v>8256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539"/>
        <v>5.4</v>
      </c>
      <c r="P3141" s="6">
        <f t="shared" si="540"/>
        <v>450</v>
      </c>
      <c r="Q3141" t="str">
        <f t="shared" si="541"/>
        <v>theater</v>
      </c>
      <c r="R3141" t="str">
        <f t="shared" si="542"/>
        <v>plays</v>
      </c>
      <c r="S3141" s="28">
        <f t="shared" si="543"/>
        <v>42785.062037037038</v>
      </c>
      <c r="T3141" s="28">
        <f t="shared" si="544"/>
        <v>42818.981249999997</v>
      </c>
      <c r="U3141">
        <f t="shared" si="545"/>
        <v>2017</v>
      </c>
      <c r="V3141" s="15">
        <f t="shared" si="546"/>
        <v>42785</v>
      </c>
      <c r="W3141" s="15">
        <f t="shared" si="547"/>
        <v>42818</v>
      </c>
      <c r="X3141" s="15">
        <v>42785</v>
      </c>
      <c r="Y3141" s="15">
        <v>42818</v>
      </c>
      <c r="Z3141" t="str">
        <f t="shared" si="548"/>
        <v>February</v>
      </c>
      <c r="AA3141" t="str">
        <f t="shared" si="549"/>
        <v>March</v>
      </c>
    </row>
    <row r="3142" spans="1:27" ht="45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14" t="s">
        <v>8222</v>
      </c>
      <c r="G3142" t="s">
        <v>8230</v>
      </c>
      <c r="H3142" t="s">
        <v>8249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539"/>
        <v>0.96</v>
      </c>
      <c r="P3142" s="6">
        <f t="shared" si="540"/>
        <v>24</v>
      </c>
      <c r="Q3142" t="str">
        <f t="shared" si="541"/>
        <v>theater</v>
      </c>
      <c r="R3142" t="str">
        <f t="shared" si="542"/>
        <v>plays</v>
      </c>
      <c r="S3142" s="28">
        <f t="shared" si="543"/>
        <v>42802.510451388887</v>
      </c>
      <c r="T3142" s="28">
        <f t="shared" si="544"/>
        <v>42832.468784722216</v>
      </c>
      <c r="U3142">
        <f t="shared" si="545"/>
        <v>2017</v>
      </c>
      <c r="V3142" s="15">
        <f t="shared" si="546"/>
        <v>42802</v>
      </c>
      <c r="W3142" s="15">
        <f t="shared" si="547"/>
        <v>42832</v>
      </c>
      <c r="X3142" s="15">
        <v>42802</v>
      </c>
      <c r="Y3142" s="15">
        <v>42832</v>
      </c>
      <c r="Z3142" t="str">
        <f t="shared" si="548"/>
        <v>March</v>
      </c>
      <c r="AA3142" t="str">
        <f t="shared" si="549"/>
        <v>April</v>
      </c>
    </row>
    <row r="3143" spans="1:27" ht="60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14" t="s">
        <v>8222</v>
      </c>
      <c r="G3143" t="s">
        <v>8233</v>
      </c>
      <c r="H3143" t="s">
        <v>8249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539"/>
        <v>51.6</v>
      </c>
      <c r="P3143" s="6">
        <f t="shared" si="540"/>
        <v>32.25</v>
      </c>
      <c r="Q3143" t="str">
        <f t="shared" si="541"/>
        <v>theater</v>
      </c>
      <c r="R3143" t="str">
        <f t="shared" si="542"/>
        <v>plays</v>
      </c>
      <c r="S3143" s="28">
        <f t="shared" si="543"/>
        <v>42800.544999999998</v>
      </c>
      <c r="T3143" s="28">
        <f t="shared" si="544"/>
        <v>42841.624999999993</v>
      </c>
      <c r="U3143">
        <f t="shared" si="545"/>
        <v>2017</v>
      </c>
      <c r="V3143" s="15">
        <f t="shared" si="546"/>
        <v>42800</v>
      </c>
      <c r="W3143" s="15">
        <f t="shared" si="547"/>
        <v>42841</v>
      </c>
      <c r="X3143" s="15">
        <v>42800</v>
      </c>
      <c r="Y3143" s="15">
        <v>42841</v>
      </c>
      <c r="Z3143" t="str">
        <f t="shared" si="548"/>
        <v>March</v>
      </c>
      <c r="AA3143" t="str">
        <f t="shared" si="549"/>
        <v>April</v>
      </c>
    </row>
    <row r="3144" spans="1:27" ht="45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14" t="s">
        <v>8222</v>
      </c>
      <c r="G3144" t="s">
        <v>8225</v>
      </c>
      <c r="H3144" t="s">
        <v>8247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539"/>
        <v>1.6363636363636365</v>
      </c>
      <c r="P3144" s="6">
        <f t="shared" si="540"/>
        <v>15</v>
      </c>
      <c r="Q3144" t="str">
        <f t="shared" si="541"/>
        <v>theater</v>
      </c>
      <c r="R3144" t="str">
        <f t="shared" si="542"/>
        <v>plays</v>
      </c>
      <c r="S3144" s="28">
        <f t="shared" si="543"/>
        <v>42783.304849537039</v>
      </c>
      <c r="T3144" s="28">
        <f t="shared" si="544"/>
        <v>42813.263182870367</v>
      </c>
      <c r="U3144">
        <f t="shared" si="545"/>
        <v>2017</v>
      </c>
      <c r="V3144" s="15">
        <f t="shared" si="546"/>
        <v>42783</v>
      </c>
      <c r="W3144" s="15">
        <f t="shared" si="547"/>
        <v>42813</v>
      </c>
      <c r="X3144" s="15">
        <v>42783</v>
      </c>
      <c r="Y3144" s="15">
        <v>42813</v>
      </c>
      <c r="Z3144" t="str">
        <f t="shared" si="548"/>
        <v>February</v>
      </c>
      <c r="AA3144" t="str">
        <f t="shared" si="549"/>
        <v>March</v>
      </c>
    </row>
    <row r="3145" spans="1:27" ht="6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14" t="s">
        <v>8222</v>
      </c>
      <c r="G3145" t="s">
        <v>8225</v>
      </c>
      <c r="H3145" t="s">
        <v>8247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539"/>
        <v>0</v>
      </c>
      <c r="P3145" s="6" t="e">
        <f t="shared" si="540"/>
        <v>#DIV/0!</v>
      </c>
      <c r="Q3145" t="str">
        <f t="shared" si="541"/>
        <v>theater</v>
      </c>
      <c r="R3145" t="str">
        <f t="shared" si="542"/>
        <v>plays</v>
      </c>
      <c r="S3145" s="28">
        <f t="shared" si="543"/>
        <v>42808.149953703702</v>
      </c>
      <c r="T3145" s="28">
        <f t="shared" si="544"/>
        <v>42834.149953703702</v>
      </c>
      <c r="U3145">
        <f t="shared" si="545"/>
        <v>2017</v>
      </c>
      <c r="V3145" s="15">
        <f t="shared" si="546"/>
        <v>42808</v>
      </c>
      <c r="W3145" s="15">
        <f t="shared" si="547"/>
        <v>42834</v>
      </c>
      <c r="X3145" s="15">
        <v>42808</v>
      </c>
      <c r="Y3145" s="15">
        <v>42834</v>
      </c>
      <c r="Z3145" t="str">
        <f t="shared" si="548"/>
        <v>March</v>
      </c>
      <c r="AA3145" t="str">
        <f t="shared" si="549"/>
        <v>April</v>
      </c>
    </row>
    <row r="3146" spans="1:27" ht="60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14" t="s">
        <v>8222</v>
      </c>
      <c r="G3146" t="s">
        <v>8224</v>
      </c>
      <c r="H3146" t="s">
        <v>8246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539"/>
        <v>75.400000000000006</v>
      </c>
      <c r="P3146" s="6">
        <f t="shared" si="540"/>
        <v>251.33333333333334</v>
      </c>
      <c r="Q3146" t="str">
        <f t="shared" si="541"/>
        <v>theater</v>
      </c>
      <c r="R3146" t="str">
        <f t="shared" si="542"/>
        <v>plays</v>
      </c>
      <c r="S3146" s="28">
        <f t="shared" si="543"/>
        <v>42796.329942129632</v>
      </c>
      <c r="T3146" s="28">
        <f t="shared" si="544"/>
        <v>42813.041666666664</v>
      </c>
      <c r="U3146">
        <f t="shared" si="545"/>
        <v>2017</v>
      </c>
      <c r="V3146" s="15">
        <f t="shared" si="546"/>
        <v>42796</v>
      </c>
      <c r="W3146" s="15">
        <f t="shared" si="547"/>
        <v>42813</v>
      </c>
      <c r="X3146" s="15">
        <v>42796</v>
      </c>
      <c r="Y3146" s="15">
        <v>42813</v>
      </c>
      <c r="Z3146" t="str">
        <f t="shared" si="548"/>
        <v>March</v>
      </c>
      <c r="AA3146" t="str">
        <f t="shared" si="549"/>
        <v>March</v>
      </c>
    </row>
    <row r="3147" spans="1:27" ht="30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14" t="s">
        <v>8222</v>
      </c>
      <c r="G3147" t="s">
        <v>8224</v>
      </c>
      <c r="H3147" t="s">
        <v>8246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539"/>
        <v>0</v>
      </c>
      <c r="P3147" s="6" t="e">
        <f t="shared" si="540"/>
        <v>#DIV/0!</v>
      </c>
      <c r="Q3147" t="str">
        <f t="shared" si="541"/>
        <v>theater</v>
      </c>
      <c r="R3147" t="str">
        <f t="shared" si="542"/>
        <v>plays</v>
      </c>
      <c r="S3147" s="28">
        <f t="shared" si="543"/>
        <v>42761.832569444443</v>
      </c>
      <c r="T3147" s="28">
        <f t="shared" si="544"/>
        <v>42821.790902777771</v>
      </c>
      <c r="U3147">
        <f t="shared" si="545"/>
        <v>2017</v>
      </c>
      <c r="V3147" s="15">
        <f t="shared" si="546"/>
        <v>42761</v>
      </c>
      <c r="W3147" s="15">
        <f t="shared" si="547"/>
        <v>42821</v>
      </c>
      <c r="X3147" s="15">
        <v>42761</v>
      </c>
      <c r="Y3147" s="15">
        <v>42821</v>
      </c>
      <c r="Z3147" t="str">
        <f t="shared" si="548"/>
        <v>January</v>
      </c>
      <c r="AA3147" t="str">
        <f t="shared" si="549"/>
        <v>March</v>
      </c>
    </row>
    <row r="3148" spans="1:27" ht="3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14" t="s">
        <v>8222</v>
      </c>
      <c r="G3148" t="s">
        <v>8238</v>
      </c>
      <c r="H3148" t="s">
        <v>8256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539"/>
        <v>10.5</v>
      </c>
      <c r="P3148" s="6">
        <f t="shared" si="540"/>
        <v>437.5</v>
      </c>
      <c r="Q3148" t="str">
        <f t="shared" si="541"/>
        <v>theater</v>
      </c>
      <c r="R3148" t="str">
        <f t="shared" si="542"/>
        <v>plays</v>
      </c>
      <c r="S3148" s="28">
        <f t="shared" si="543"/>
        <v>42796.474143518521</v>
      </c>
      <c r="T3148" s="28">
        <f t="shared" si="544"/>
        <v>42841.432476851849</v>
      </c>
      <c r="U3148">
        <f t="shared" si="545"/>
        <v>2017</v>
      </c>
      <c r="V3148" s="15">
        <f t="shared" si="546"/>
        <v>42796</v>
      </c>
      <c r="W3148" s="15">
        <f t="shared" si="547"/>
        <v>42841</v>
      </c>
      <c r="X3148" s="15">
        <v>42796</v>
      </c>
      <c r="Y3148" s="15">
        <v>42841</v>
      </c>
      <c r="Z3148" t="str">
        <f t="shared" si="548"/>
        <v>March</v>
      </c>
      <c r="AA3148" t="str">
        <f t="shared" si="549"/>
        <v>April</v>
      </c>
    </row>
    <row r="3149" spans="1:27" ht="4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14" t="s">
        <v>8219</v>
      </c>
      <c r="G3149" t="s">
        <v>8224</v>
      </c>
      <c r="H3149" t="s">
        <v>8246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539"/>
        <v>117.52499999999999</v>
      </c>
      <c r="P3149" s="6">
        <f t="shared" si="540"/>
        <v>110.35211267605634</v>
      </c>
      <c r="Q3149" t="str">
        <f t="shared" si="541"/>
        <v>theater</v>
      </c>
      <c r="R3149" t="str">
        <f t="shared" si="542"/>
        <v>plays</v>
      </c>
      <c r="S3149" s="28">
        <f t="shared" si="543"/>
        <v>41909.761053240734</v>
      </c>
      <c r="T3149" s="28">
        <f t="shared" si="544"/>
        <v>41949.802719907406</v>
      </c>
      <c r="U3149">
        <f t="shared" si="545"/>
        <v>2014</v>
      </c>
      <c r="V3149" s="15">
        <f t="shared" si="546"/>
        <v>41909</v>
      </c>
      <c r="W3149" s="15">
        <f t="shared" si="547"/>
        <v>41949</v>
      </c>
      <c r="X3149" s="15">
        <v>41909</v>
      </c>
      <c r="Y3149" s="15">
        <v>41949</v>
      </c>
      <c r="Z3149" t="str">
        <f t="shared" si="548"/>
        <v>September</v>
      </c>
      <c r="AA3149" t="str">
        <f t="shared" si="549"/>
        <v>November</v>
      </c>
    </row>
    <row r="3150" spans="1:27" ht="30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14" t="s">
        <v>8219</v>
      </c>
      <c r="G3150" t="s">
        <v>8224</v>
      </c>
      <c r="H3150" t="s">
        <v>8246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539"/>
        <v>131.16666666666669</v>
      </c>
      <c r="P3150" s="6">
        <f t="shared" si="540"/>
        <v>41.421052631578945</v>
      </c>
      <c r="Q3150" t="str">
        <f t="shared" si="541"/>
        <v>theater</v>
      </c>
      <c r="R3150" t="str">
        <f t="shared" si="542"/>
        <v>plays</v>
      </c>
      <c r="S3150" s="28">
        <f t="shared" si="543"/>
        <v>41891.456990740735</v>
      </c>
      <c r="T3150" s="28">
        <f t="shared" si="544"/>
        <v>41912.958333333328</v>
      </c>
      <c r="U3150">
        <f t="shared" si="545"/>
        <v>2014</v>
      </c>
      <c r="V3150" s="15">
        <f t="shared" si="546"/>
        <v>41891</v>
      </c>
      <c r="W3150" s="15">
        <f t="shared" si="547"/>
        <v>41912</v>
      </c>
      <c r="X3150" s="15">
        <v>41891</v>
      </c>
      <c r="Y3150" s="15">
        <v>41912</v>
      </c>
      <c r="Z3150" t="str">
        <f t="shared" si="548"/>
        <v>September</v>
      </c>
      <c r="AA3150" t="str">
        <f t="shared" si="549"/>
        <v>September</v>
      </c>
    </row>
    <row r="3151" spans="1:27" ht="45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14" t="s">
        <v>8219</v>
      </c>
      <c r="G3151" t="s">
        <v>8224</v>
      </c>
      <c r="H3151" t="s">
        <v>8246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539"/>
        <v>104</v>
      </c>
      <c r="P3151" s="6">
        <f t="shared" si="540"/>
        <v>52</v>
      </c>
      <c r="Q3151" t="str">
        <f t="shared" si="541"/>
        <v>theater</v>
      </c>
      <c r="R3151" t="str">
        <f t="shared" si="542"/>
        <v>plays</v>
      </c>
      <c r="S3151" s="28">
        <f t="shared" si="543"/>
        <v>41225.809027777774</v>
      </c>
      <c r="T3151" s="28">
        <f t="shared" si="544"/>
        <v>41249.875</v>
      </c>
      <c r="U3151">
        <f t="shared" si="545"/>
        <v>2012</v>
      </c>
      <c r="V3151" s="15">
        <f t="shared" si="546"/>
        <v>41225</v>
      </c>
      <c r="W3151" s="15">
        <f t="shared" si="547"/>
        <v>41249</v>
      </c>
      <c r="X3151" s="15">
        <v>41225</v>
      </c>
      <c r="Y3151" s="15">
        <v>41249</v>
      </c>
      <c r="Z3151" t="str">
        <f t="shared" si="548"/>
        <v>November</v>
      </c>
      <c r="AA3151" t="str">
        <f t="shared" si="549"/>
        <v>December</v>
      </c>
    </row>
    <row r="3152" spans="1:27" ht="6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14" t="s">
        <v>8219</v>
      </c>
      <c r="G3152" t="s">
        <v>8224</v>
      </c>
      <c r="H3152" t="s">
        <v>8246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539"/>
        <v>101</v>
      </c>
      <c r="P3152" s="6">
        <f t="shared" si="540"/>
        <v>33.990384615384613</v>
      </c>
      <c r="Q3152" t="str">
        <f t="shared" si="541"/>
        <v>theater</v>
      </c>
      <c r="R3152" t="str">
        <f t="shared" si="542"/>
        <v>plays</v>
      </c>
      <c r="S3152" s="28">
        <f t="shared" si="543"/>
        <v>40478.055590277778</v>
      </c>
      <c r="T3152" s="28">
        <f t="shared" si="544"/>
        <v>40567.958333333328</v>
      </c>
      <c r="U3152">
        <f t="shared" si="545"/>
        <v>2010</v>
      </c>
      <c r="V3152" s="15">
        <f t="shared" si="546"/>
        <v>40478</v>
      </c>
      <c r="W3152" s="15">
        <f t="shared" si="547"/>
        <v>40567</v>
      </c>
      <c r="X3152" s="15">
        <v>40478</v>
      </c>
      <c r="Y3152" s="15">
        <v>40567</v>
      </c>
      <c r="Z3152" t="str">
        <f t="shared" si="548"/>
        <v>October</v>
      </c>
      <c r="AA3152" t="str">
        <f t="shared" si="549"/>
        <v>January</v>
      </c>
    </row>
    <row r="3153" spans="1:27" ht="30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14" t="s">
        <v>8219</v>
      </c>
      <c r="G3153" t="s">
        <v>8224</v>
      </c>
      <c r="H3153" t="s">
        <v>8246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539"/>
        <v>100.4</v>
      </c>
      <c r="P3153" s="6">
        <f t="shared" si="540"/>
        <v>103.35294117647059</v>
      </c>
      <c r="Q3153" t="str">
        <f t="shared" si="541"/>
        <v>theater</v>
      </c>
      <c r="R3153" t="str">
        <f t="shared" si="542"/>
        <v>plays</v>
      </c>
      <c r="S3153" s="28">
        <f t="shared" si="543"/>
        <v>41862.631643518514</v>
      </c>
      <c r="T3153" s="28">
        <f t="shared" si="544"/>
        <v>41892.631643518514</v>
      </c>
      <c r="U3153">
        <f t="shared" si="545"/>
        <v>2014</v>
      </c>
      <c r="V3153" s="15">
        <f t="shared" si="546"/>
        <v>41862</v>
      </c>
      <c r="W3153" s="15">
        <f t="shared" si="547"/>
        <v>41892</v>
      </c>
      <c r="X3153" s="15">
        <v>41862</v>
      </c>
      <c r="Y3153" s="15">
        <v>41892</v>
      </c>
      <c r="Z3153" t="str">
        <f t="shared" si="548"/>
        <v>August</v>
      </c>
      <c r="AA3153" t="str">
        <f t="shared" si="549"/>
        <v>September</v>
      </c>
    </row>
    <row r="3154" spans="1:27" ht="45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14" t="s">
        <v>8219</v>
      </c>
      <c r="G3154" t="s">
        <v>8225</v>
      </c>
      <c r="H3154" t="s">
        <v>8247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539"/>
        <v>105.95454545454545</v>
      </c>
      <c r="P3154" s="6">
        <f t="shared" si="540"/>
        <v>34.791044776119406</v>
      </c>
      <c r="Q3154" t="str">
        <f t="shared" si="541"/>
        <v>theater</v>
      </c>
      <c r="R3154" t="str">
        <f t="shared" si="542"/>
        <v>plays</v>
      </c>
      <c r="S3154" s="28">
        <f t="shared" si="543"/>
        <v>41550.659340277773</v>
      </c>
      <c r="T3154" s="28">
        <f t="shared" si="544"/>
        <v>41580.659340277773</v>
      </c>
      <c r="U3154">
        <f t="shared" si="545"/>
        <v>2013</v>
      </c>
      <c r="V3154" s="15">
        <f t="shared" si="546"/>
        <v>41550</v>
      </c>
      <c r="W3154" s="15">
        <f t="shared" si="547"/>
        <v>41580</v>
      </c>
      <c r="X3154" s="15">
        <v>41550</v>
      </c>
      <c r="Y3154" s="15">
        <v>41580</v>
      </c>
      <c r="Z3154" t="str">
        <f t="shared" si="548"/>
        <v>October</v>
      </c>
      <c r="AA3154" t="str">
        <f t="shared" si="549"/>
        <v>November</v>
      </c>
    </row>
    <row r="3155" spans="1:27" ht="45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14" t="s">
        <v>8219</v>
      </c>
      <c r="G3155" t="s">
        <v>8224</v>
      </c>
      <c r="H3155" t="s">
        <v>8246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539"/>
        <v>335.58333333333337</v>
      </c>
      <c r="P3155" s="6">
        <f t="shared" si="540"/>
        <v>41.773858921161825</v>
      </c>
      <c r="Q3155" t="str">
        <f t="shared" si="541"/>
        <v>theater</v>
      </c>
      <c r="R3155" t="str">
        <f t="shared" si="542"/>
        <v>plays</v>
      </c>
      <c r="S3155" s="28">
        <f t="shared" si="543"/>
        <v>40632.946030092593</v>
      </c>
      <c r="T3155" s="28">
        <f t="shared" si="544"/>
        <v>40663.999305555553</v>
      </c>
      <c r="U3155">
        <f t="shared" si="545"/>
        <v>2011</v>
      </c>
      <c r="V3155" s="15">
        <f t="shared" si="546"/>
        <v>40632</v>
      </c>
      <c r="W3155" s="15">
        <f t="shared" si="547"/>
        <v>40663</v>
      </c>
      <c r="X3155" s="15">
        <v>40632</v>
      </c>
      <c r="Y3155" s="15">
        <v>40663</v>
      </c>
      <c r="Z3155" t="str">
        <f t="shared" si="548"/>
        <v>March</v>
      </c>
      <c r="AA3155" t="str">
        <f t="shared" si="549"/>
        <v>April</v>
      </c>
    </row>
    <row r="3156" spans="1:27" ht="45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14" t="s">
        <v>8219</v>
      </c>
      <c r="G3156" t="s">
        <v>8224</v>
      </c>
      <c r="H3156" t="s">
        <v>8246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539"/>
        <v>112.92857142857142</v>
      </c>
      <c r="P3156" s="6">
        <f t="shared" si="540"/>
        <v>64.268292682926827</v>
      </c>
      <c r="Q3156" t="str">
        <f t="shared" si="541"/>
        <v>theater</v>
      </c>
      <c r="R3156" t="str">
        <f t="shared" si="542"/>
        <v>plays</v>
      </c>
      <c r="S3156" s="28">
        <f t="shared" si="543"/>
        <v>40970.667337962957</v>
      </c>
      <c r="T3156" s="28">
        <f t="shared" si="544"/>
        <v>41000.625671296293</v>
      </c>
      <c r="U3156">
        <f t="shared" si="545"/>
        <v>2012</v>
      </c>
      <c r="V3156" s="15">
        <f t="shared" si="546"/>
        <v>40970</v>
      </c>
      <c r="W3156" s="15">
        <f t="shared" si="547"/>
        <v>41000</v>
      </c>
      <c r="X3156" s="15">
        <v>40970</v>
      </c>
      <c r="Y3156" s="15">
        <v>41000</v>
      </c>
      <c r="Z3156" t="str">
        <f t="shared" si="548"/>
        <v>March</v>
      </c>
      <c r="AA3156" t="str">
        <f t="shared" si="549"/>
        <v>April</v>
      </c>
    </row>
    <row r="3157" spans="1:27" ht="45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14" t="s">
        <v>8219</v>
      </c>
      <c r="G3157" t="s">
        <v>8225</v>
      </c>
      <c r="H3157" t="s">
        <v>8247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539"/>
        <v>188.50460000000001</v>
      </c>
      <c r="P3157" s="6">
        <f t="shared" si="540"/>
        <v>31.209370860927152</v>
      </c>
      <c r="Q3157" t="str">
        <f t="shared" si="541"/>
        <v>theater</v>
      </c>
      <c r="R3157" t="str">
        <f t="shared" si="542"/>
        <v>plays</v>
      </c>
      <c r="S3157" s="28">
        <f t="shared" si="543"/>
        <v>41233.290798611109</v>
      </c>
      <c r="T3157" s="28">
        <f t="shared" si="544"/>
        <v>41263.290798611109</v>
      </c>
      <c r="U3157">
        <f t="shared" si="545"/>
        <v>2012</v>
      </c>
      <c r="V3157" s="15">
        <f t="shared" si="546"/>
        <v>41233</v>
      </c>
      <c r="W3157" s="15">
        <f t="shared" si="547"/>
        <v>41263</v>
      </c>
      <c r="X3157" s="15">
        <v>41233</v>
      </c>
      <c r="Y3157" s="15">
        <v>41263</v>
      </c>
      <c r="Z3157" t="str">
        <f t="shared" si="548"/>
        <v>November</v>
      </c>
      <c r="AA3157" t="str">
        <f t="shared" si="549"/>
        <v>December</v>
      </c>
    </row>
    <row r="3158" spans="1:27" ht="45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14" t="s">
        <v>8219</v>
      </c>
      <c r="G3158" t="s">
        <v>8224</v>
      </c>
      <c r="H3158" t="s">
        <v>8246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539"/>
        <v>101.81818181818181</v>
      </c>
      <c r="P3158" s="6">
        <f t="shared" si="540"/>
        <v>62.921348314606739</v>
      </c>
      <c r="Q3158" t="str">
        <f t="shared" si="541"/>
        <v>theater</v>
      </c>
      <c r="R3158" t="str">
        <f t="shared" si="542"/>
        <v>plays</v>
      </c>
      <c r="S3158" s="28">
        <f t="shared" si="543"/>
        <v>41026.744722222218</v>
      </c>
      <c r="T3158" s="28">
        <f t="shared" si="544"/>
        <v>41061.744722222218</v>
      </c>
      <c r="U3158">
        <f t="shared" si="545"/>
        <v>2012</v>
      </c>
      <c r="V3158" s="15">
        <f t="shared" si="546"/>
        <v>41026</v>
      </c>
      <c r="W3158" s="15">
        <f t="shared" si="547"/>
        <v>41061</v>
      </c>
      <c r="X3158" s="15">
        <v>41026</v>
      </c>
      <c r="Y3158" s="15">
        <v>41061</v>
      </c>
      <c r="Z3158" t="str">
        <f t="shared" si="548"/>
        <v>April</v>
      </c>
      <c r="AA3158" t="str">
        <f t="shared" si="549"/>
        <v>June</v>
      </c>
    </row>
    <row r="3159" spans="1:27" ht="30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14" t="s">
        <v>8219</v>
      </c>
      <c r="G3159" t="s">
        <v>8224</v>
      </c>
      <c r="H3159" t="s">
        <v>8246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539"/>
        <v>101</v>
      </c>
      <c r="P3159" s="6">
        <f t="shared" si="540"/>
        <v>98.536585365853654</v>
      </c>
      <c r="Q3159" t="str">
        <f t="shared" si="541"/>
        <v>theater</v>
      </c>
      <c r="R3159" t="str">
        <f t="shared" si="542"/>
        <v>plays</v>
      </c>
      <c r="S3159" s="28">
        <f t="shared" si="543"/>
        <v>41829.579918981479</v>
      </c>
      <c r="T3159" s="28">
        <f t="shared" si="544"/>
        <v>41839</v>
      </c>
      <c r="U3159">
        <f t="shared" si="545"/>
        <v>2014</v>
      </c>
      <c r="V3159" s="15">
        <f t="shared" si="546"/>
        <v>41829</v>
      </c>
      <c r="W3159" s="15">
        <f t="shared" si="547"/>
        <v>41839</v>
      </c>
      <c r="X3159" s="15">
        <v>41829</v>
      </c>
      <c r="Y3159" s="15">
        <v>41839</v>
      </c>
      <c r="Z3159" t="str">
        <f t="shared" si="548"/>
        <v>July</v>
      </c>
      <c r="AA3159" t="str">
        <f t="shared" si="549"/>
        <v>July</v>
      </c>
    </row>
    <row r="3160" spans="1:27" ht="30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14" t="s">
        <v>8219</v>
      </c>
      <c r="G3160" t="s">
        <v>8224</v>
      </c>
      <c r="H3160" t="s">
        <v>8246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539"/>
        <v>113.99999999999999</v>
      </c>
      <c r="P3160" s="6">
        <f t="shared" si="540"/>
        <v>82.608695652173907</v>
      </c>
      <c r="Q3160" t="str">
        <f t="shared" si="541"/>
        <v>theater</v>
      </c>
      <c r="R3160" t="str">
        <f t="shared" si="542"/>
        <v>plays</v>
      </c>
      <c r="S3160" s="28">
        <f t="shared" si="543"/>
        <v>41447.631388888891</v>
      </c>
      <c r="T3160" s="28">
        <f t="shared" si="544"/>
        <v>41477.631388888891</v>
      </c>
      <c r="U3160">
        <f t="shared" si="545"/>
        <v>2013</v>
      </c>
      <c r="V3160" s="15">
        <f t="shared" si="546"/>
        <v>41447</v>
      </c>
      <c r="W3160" s="15">
        <f t="shared" si="547"/>
        <v>41477</v>
      </c>
      <c r="X3160" s="15">
        <v>41447</v>
      </c>
      <c r="Y3160" s="15">
        <v>41477</v>
      </c>
      <c r="Z3160" t="str">
        <f t="shared" si="548"/>
        <v>June</v>
      </c>
      <c r="AA3160" t="str">
        <f t="shared" si="549"/>
        <v>July</v>
      </c>
    </row>
    <row r="3161" spans="1:27" ht="3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14" t="s">
        <v>8219</v>
      </c>
      <c r="G3161" t="s">
        <v>8224</v>
      </c>
      <c r="H3161" t="s">
        <v>8246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539"/>
        <v>133.48133333333334</v>
      </c>
      <c r="P3161" s="6">
        <f t="shared" si="540"/>
        <v>38.504230769230773</v>
      </c>
      <c r="Q3161" t="str">
        <f t="shared" si="541"/>
        <v>theater</v>
      </c>
      <c r="R3161" t="str">
        <f t="shared" si="542"/>
        <v>plays</v>
      </c>
      <c r="S3161" s="28">
        <f t="shared" si="543"/>
        <v>40883.858344907407</v>
      </c>
      <c r="T3161" s="28">
        <f t="shared" si="544"/>
        <v>40926.75</v>
      </c>
      <c r="U3161">
        <f t="shared" si="545"/>
        <v>2011</v>
      </c>
      <c r="V3161" s="15">
        <f t="shared" si="546"/>
        <v>40883</v>
      </c>
      <c r="W3161" s="15">
        <f t="shared" si="547"/>
        <v>40926</v>
      </c>
      <c r="X3161" s="15">
        <v>40883</v>
      </c>
      <c r="Y3161" s="15">
        <v>40926</v>
      </c>
      <c r="Z3161" t="str">
        <f t="shared" si="548"/>
        <v>December</v>
      </c>
      <c r="AA3161" t="str">
        <f t="shared" si="549"/>
        <v>January</v>
      </c>
    </row>
    <row r="3162" spans="1:27" ht="45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14" t="s">
        <v>8219</v>
      </c>
      <c r="G3162" t="s">
        <v>8224</v>
      </c>
      <c r="H3162" t="s">
        <v>8246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539"/>
        <v>101.53333333333335</v>
      </c>
      <c r="P3162" s="6">
        <f t="shared" si="540"/>
        <v>80.15789473684211</v>
      </c>
      <c r="Q3162" t="str">
        <f t="shared" si="541"/>
        <v>theater</v>
      </c>
      <c r="R3162" t="str">
        <f t="shared" si="542"/>
        <v>plays</v>
      </c>
      <c r="S3162" s="28">
        <f t="shared" si="543"/>
        <v>41841.056562499994</v>
      </c>
      <c r="T3162" s="28">
        <f t="shared" si="544"/>
        <v>41863.999305555553</v>
      </c>
      <c r="U3162">
        <f t="shared" si="545"/>
        <v>2014</v>
      </c>
      <c r="V3162" s="15">
        <f t="shared" si="546"/>
        <v>41841</v>
      </c>
      <c r="W3162" s="15">
        <f t="shared" si="547"/>
        <v>41863</v>
      </c>
      <c r="X3162" s="15">
        <v>41841</v>
      </c>
      <c r="Y3162" s="15">
        <v>41863</v>
      </c>
      <c r="Z3162" t="str">
        <f t="shared" si="548"/>
        <v>July</v>
      </c>
      <c r="AA3162" t="str">
        <f t="shared" si="549"/>
        <v>August</v>
      </c>
    </row>
    <row r="3163" spans="1:27" ht="45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14" t="s">
        <v>8219</v>
      </c>
      <c r="G3163" t="s">
        <v>8225</v>
      </c>
      <c r="H3163" t="s">
        <v>8247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539"/>
        <v>105.1</v>
      </c>
      <c r="P3163" s="6">
        <f t="shared" si="540"/>
        <v>28.405405405405407</v>
      </c>
      <c r="Q3163" t="str">
        <f t="shared" si="541"/>
        <v>theater</v>
      </c>
      <c r="R3163" t="str">
        <f t="shared" si="542"/>
        <v>plays</v>
      </c>
      <c r="S3163" s="28">
        <f t="shared" si="543"/>
        <v>41897.327800925923</v>
      </c>
      <c r="T3163" s="28">
        <f t="shared" si="544"/>
        <v>41927.327800925923</v>
      </c>
      <c r="U3163">
        <f t="shared" si="545"/>
        <v>2014</v>
      </c>
      <c r="V3163" s="15">
        <f t="shared" si="546"/>
        <v>41897</v>
      </c>
      <c r="W3163" s="15">
        <f t="shared" si="547"/>
        <v>41927</v>
      </c>
      <c r="X3163" s="15">
        <v>41897</v>
      </c>
      <c r="Y3163" s="15">
        <v>41927</v>
      </c>
      <c r="Z3163" t="str">
        <f t="shared" si="548"/>
        <v>September</v>
      </c>
      <c r="AA3163" t="str">
        <f t="shared" si="549"/>
        <v>October</v>
      </c>
    </row>
    <row r="3164" spans="1:27" ht="45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14" t="s">
        <v>8219</v>
      </c>
      <c r="G3164" t="s">
        <v>8224</v>
      </c>
      <c r="H3164" t="s">
        <v>8246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539"/>
        <v>127.15</v>
      </c>
      <c r="P3164" s="6">
        <f t="shared" si="540"/>
        <v>80.730158730158735</v>
      </c>
      <c r="Q3164" t="str">
        <f t="shared" si="541"/>
        <v>theater</v>
      </c>
      <c r="R3164" t="str">
        <f t="shared" si="542"/>
        <v>plays</v>
      </c>
      <c r="S3164" s="28">
        <f t="shared" si="543"/>
        <v>41799.47756944444</v>
      </c>
      <c r="T3164" s="28">
        <f t="shared" si="544"/>
        <v>41826.875</v>
      </c>
      <c r="U3164">
        <f t="shared" si="545"/>
        <v>2014</v>
      </c>
      <c r="V3164" s="15">
        <f t="shared" si="546"/>
        <v>41799</v>
      </c>
      <c r="W3164" s="15">
        <f t="shared" si="547"/>
        <v>41826</v>
      </c>
      <c r="X3164" s="15">
        <v>41799</v>
      </c>
      <c r="Y3164" s="15">
        <v>41826</v>
      </c>
      <c r="Z3164" t="str">
        <f t="shared" si="548"/>
        <v>June</v>
      </c>
      <c r="AA3164" t="str">
        <f t="shared" si="549"/>
        <v>July</v>
      </c>
    </row>
    <row r="3165" spans="1:27" ht="4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14" t="s">
        <v>8219</v>
      </c>
      <c r="G3165" t="s">
        <v>8224</v>
      </c>
      <c r="H3165" t="s">
        <v>8246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539"/>
        <v>111.15384615384616</v>
      </c>
      <c r="P3165" s="6">
        <f t="shared" si="540"/>
        <v>200.69444444444446</v>
      </c>
      <c r="Q3165" t="str">
        <f t="shared" si="541"/>
        <v>theater</v>
      </c>
      <c r="R3165" t="str">
        <f t="shared" si="542"/>
        <v>plays</v>
      </c>
      <c r="S3165" s="28">
        <f t="shared" si="543"/>
        <v>41775.545428240737</v>
      </c>
      <c r="T3165" s="28">
        <f t="shared" si="544"/>
        <v>41805.545428240737</v>
      </c>
      <c r="U3165">
        <f t="shared" si="545"/>
        <v>2014</v>
      </c>
      <c r="V3165" s="15">
        <f t="shared" si="546"/>
        <v>41775</v>
      </c>
      <c r="W3165" s="15">
        <f t="shared" si="547"/>
        <v>41805</v>
      </c>
      <c r="X3165" s="15">
        <v>41775</v>
      </c>
      <c r="Y3165" s="15">
        <v>41805</v>
      </c>
      <c r="Z3165" t="str">
        <f t="shared" si="548"/>
        <v>May</v>
      </c>
      <c r="AA3165" t="str">
        <f t="shared" si="549"/>
        <v>June</v>
      </c>
    </row>
    <row r="3166" spans="1:27" ht="45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14" t="s">
        <v>8219</v>
      </c>
      <c r="G3166" t="s">
        <v>8224</v>
      </c>
      <c r="H3166" t="s">
        <v>8246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539"/>
        <v>106.76</v>
      </c>
      <c r="P3166" s="6">
        <f t="shared" si="540"/>
        <v>37.591549295774648</v>
      </c>
      <c r="Q3166" t="str">
        <f t="shared" si="541"/>
        <v>theater</v>
      </c>
      <c r="R3166" t="str">
        <f t="shared" si="542"/>
        <v>plays</v>
      </c>
      <c r="S3166" s="28">
        <f t="shared" si="543"/>
        <v>41766.597395833327</v>
      </c>
      <c r="T3166" s="28">
        <f t="shared" si="544"/>
        <v>41799.597395833327</v>
      </c>
      <c r="U3166">
        <f t="shared" si="545"/>
        <v>2014</v>
      </c>
      <c r="V3166" s="15">
        <f t="shared" si="546"/>
        <v>41766</v>
      </c>
      <c r="W3166" s="15">
        <f t="shared" si="547"/>
        <v>41799</v>
      </c>
      <c r="X3166" s="15">
        <v>41766</v>
      </c>
      <c r="Y3166" s="15">
        <v>41799</v>
      </c>
      <c r="Z3166" t="str">
        <f t="shared" si="548"/>
        <v>May</v>
      </c>
      <c r="AA3166" t="str">
        <f t="shared" si="549"/>
        <v>June</v>
      </c>
    </row>
    <row r="3167" spans="1:27" ht="45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14" t="s">
        <v>8219</v>
      </c>
      <c r="G3167" t="s">
        <v>8224</v>
      </c>
      <c r="H3167" t="s">
        <v>8246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539"/>
        <v>162.66666666666666</v>
      </c>
      <c r="P3167" s="6">
        <f t="shared" si="540"/>
        <v>58.095238095238095</v>
      </c>
      <c r="Q3167" t="str">
        <f t="shared" si="541"/>
        <v>theater</v>
      </c>
      <c r="R3167" t="str">
        <f t="shared" si="542"/>
        <v>plays</v>
      </c>
      <c r="S3167" s="28">
        <f t="shared" si="543"/>
        <v>40643.950925925921</v>
      </c>
      <c r="T3167" s="28">
        <f t="shared" si="544"/>
        <v>40665.957638888889</v>
      </c>
      <c r="U3167">
        <f t="shared" si="545"/>
        <v>2011</v>
      </c>
      <c r="V3167" s="15">
        <f t="shared" si="546"/>
        <v>40643</v>
      </c>
      <c r="W3167" s="15">
        <f t="shared" si="547"/>
        <v>40665</v>
      </c>
      <c r="X3167" s="15">
        <v>40643</v>
      </c>
      <c r="Y3167" s="15">
        <v>40665</v>
      </c>
      <c r="Z3167" t="str">
        <f t="shared" si="548"/>
        <v>April</v>
      </c>
      <c r="AA3167" t="str">
        <f t="shared" si="549"/>
        <v>May</v>
      </c>
    </row>
    <row r="3168" spans="1:27" ht="4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14" t="s">
        <v>8219</v>
      </c>
      <c r="G3168" t="s">
        <v>8224</v>
      </c>
      <c r="H3168" t="s">
        <v>8246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539"/>
        <v>160.22808571428573</v>
      </c>
      <c r="P3168" s="6">
        <f t="shared" si="540"/>
        <v>60.300892473118282</v>
      </c>
      <c r="Q3168" t="str">
        <f t="shared" si="541"/>
        <v>theater</v>
      </c>
      <c r="R3168" t="str">
        <f t="shared" si="542"/>
        <v>plays</v>
      </c>
      <c r="S3168" s="28">
        <f t="shared" si="543"/>
        <v>41940.483252314814</v>
      </c>
      <c r="T3168" s="28">
        <f t="shared" si="544"/>
        <v>41969.124305555553</v>
      </c>
      <c r="U3168">
        <f t="shared" si="545"/>
        <v>2014</v>
      </c>
      <c r="V3168" s="15">
        <f t="shared" si="546"/>
        <v>41940</v>
      </c>
      <c r="W3168" s="15">
        <f t="shared" si="547"/>
        <v>41969</v>
      </c>
      <c r="X3168" s="15">
        <v>41940</v>
      </c>
      <c r="Y3168" s="15">
        <v>41969</v>
      </c>
      <c r="Z3168" t="str">
        <f t="shared" si="548"/>
        <v>October</v>
      </c>
      <c r="AA3168" t="str">
        <f t="shared" si="549"/>
        <v>November</v>
      </c>
    </row>
    <row r="3169" spans="1:27" ht="30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14" t="s">
        <v>8219</v>
      </c>
      <c r="G3169" t="s">
        <v>8224</v>
      </c>
      <c r="H3169" t="s">
        <v>8246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539"/>
        <v>116.16666666666666</v>
      </c>
      <c r="P3169" s="6">
        <f t="shared" si="540"/>
        <v>63.363636363636367</v>
      </c>
      <c r="Q3169" t="str">
        <f t="shared" si="541"/>
        <v>theater</v>
      </c>
      <c r="R3169" t="str">
        <f t="shared" si="542"/>
        <v>plays</v>
      </c>
      <c r="S3169" s="28">
        <f t="shared" si="543"/>
        <v>41838.967372685183</v>
      </c>
      <c r="T3169" s="28">
        <f t="shared" si="544"/>
        <v>41852.967372685183</v>
      </c>
      <c r="U3169">
        <f t="shared" si="545"/>
        <v>2014</v>
      </c>
      <c r="V3169" s="15">
        <f t="shared" si="546"/>
        <v>41838</v>
      </c>
      <c r="W3169" s="15">
        <f t="shared" si="547"/>
        <v>41852</v>
      </c>
      <c r="X3169" s="15">
        <v>41838</v>
      </c>
      <c r="Y3169" s="15">
        <v>41852</v>
      </c>
      <c r="Z3169" t="str">
        <f t="shared" si="548"/>
        <v>July</v>
      </c>
      <c r="AA3169" t="str">
        <f t="shared" si="549"/>
        <v>August</v>
      </c>
    </row>
    <row r="3170" spans="1:27" ht="45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14" t="s">
        <v>8219</v>
      </c>
      <c r="G3170" t="s">
        <v>8224</v>
      </c>
      <c r="H3170" t="s">
        <v>8246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539"/>
        <v>124.2</v>
      </c>
      <c r="P3170" s="6">
        <f t="shared" si="540"/>
        <v>50.901639344262293</v>
      </c>
      <c r="Q3170" t="str">
        <f t="shared" si="541"/>
        <v>theater</v>
      </c>
      <c r="R3170" t="str">
        <f t="shared" si="542"/>
        <v>plays</v>
      </c>
      <c r="S3170" s="28">
        <f t="shared" si="543"/>
        <v>41771.897604166668</v>
      </c>
      <c r="T3170" s="28">
        <f t="shared" si="544"/>
        <v>41803.708333333328</v>
      </c>
      <c r="U3170">
        <f t="shared" si="545"/>
        <v>2014</v>
      </c>
      <c r="V3170" s="15">
        <f t="shared" si="546"/>
        <v>41771</v>
      </c>
      <c r="W3170" s="15">
        <f t="shared" si="547"/>
        <v>41803</v>
      </c>
      <c r="X3170" s="15">
        <v>41771</v>
      </c>
      <c r="Y3170" s="15">
        <v>41803</v>
      </c>
      <c r="Z3170" t="str">
        <f t="shared" si="548"/>
        <v>May</v>
      </c>
      <c r="AA3170" t="str">
        <f t="shared" si="549"/>
        <v>June</v>
      </c>
    </row>
    <row r="3171" spans="1:27" ht="30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14" t="s">
        <v>8219</v>
      </c>
      <c r="G3171" t="s">
        <v>8224</v>
      </c>
      <c r="H3171" t="s">
        <v>8246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539"/>
        <v>103.01249999999999</v>
      </c>
      <c r="P3171" s="6">
        <f t="shared" si="540"/>
        <v>100.5</v>
      </c>
      <c r="Q3171" t="str">
        <f t="shared" si="541"/>
        <v>theater</v>
      </c>
      <c r="R3171" t="str">
        <f t="shared" si="542"/>
        <v>plays</v>
      </c>
      <c r="S3171" s="28">
        <f t="shared" si="543"/>
        <v>41591.529641203699</v>
      </c>
      <c r="T3171" s="28">
        <f t="shared" si="544"/>
        <v>41620.999305555553</v>
      </c>
      <c r="U3171">
        <f t="shared" si="545"/>
        <v>2013</v>
      </c>
      <c r="V3171" s="15">
        <f t="shared" si="546"/>
        <v>41591</v>
      </c>
      <c r="W3171" s="15">
        <f t="shared" si="547"/>
        <v>41620</v>
      </c>
      <c r="X3171" s="15">
        <v>41591</v>
      </c>
      <c r="Y3171" s="15">
        <v>41620</v>
      </c>
      <c r="Z3171" t="str">
        <f t="shared" si="548"/>
        <v>November</v>
      </c>
      <c r="AA3171" t="str">
        <f t="shared" si="549"/>
        <v>December</v>
      </c>
    </row>
    <row r="3172" spans="1:27" ht="3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14" t="s">
        <v>8219</v>
      </c>
      <c r="G3172" t="s">
        <v>8224</v>
      </c>
      <c r="H3172" t="s">
        <v>8246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539"/>
        <v>112.25</v>
      </c>
      <c r="P3172" s="6">
        <f t="shared" si="540"/>
        <v>31.619718309859156</v>
      </c>
      <c r="Q3172" t="str">
        <f t="shared" si="541"/>
        <v>theater</v>
      </c>
      <c r="R3172" t="str">
        <f t="shared" si="542"/>
        <v>plays</v>
      </c>
      <c r="S3172" s="28">
        <f t="shared" si="543"/>
        <v>41788.872037037036</v>
      </c>
      <c r="T3172" s="28">
        <f t="shared" si="544"/>
        <v>41821.958333333328</v>
      </c>
      <c r="U3172">
        <f t="shared" si="545"/>
        <v>2014</v>
      </c>
      <c r="V3172" s="15">
        <f t="shared" si="546"/>
        <v>41788</v>
      </c>
      <c r="W3172" s="15">
        <f t="shared" si="547"/>
        <v>41821</v>
      </c>
      <c r="X3172" s="15">
        <v>41788</v>
      </c>
      <c r="Y3172" s="15">
        <v>41821</v>
      </c>
      <c r="Z3172" t="str">
        <f t="shared" si="548"/>
        <v>May</v>
      </c>
      <c r="AA3172" t="str">
        <f t="shared" si="549"/>
        <v>July</v>
      </c>
    </row>
    <row r="3173" spans="1:27" ht="45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14" t="s">
        <v>8219</v>
      </c>
      <c r="G3173" t="s">
        <v>8225</v>
      </c>
      <c r="H3173" t="s">
        <v>8247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539"/>
        <v>108.8142857142857</v>
      </c>
      <c r="P3173" s="6">
        <f t="shared" si="540"/>
        <v>65.102564102564102</v>
      </c>
      <c r="Q3173" t="str">
        <f t="shared" si="541"/>
        <v>theater</v>
      </c>
      <c r="R3173" t="str">
        <f t="shared" si="542"/>
        <v>plays</v>
      </c>
      <c r="S3173" s="28">
        <f t="shared" si="543"/>
        <v>42466.399976851848</v>
      </c>
      <c r="T3173" s="28">
        <f t="shared" si="544"/>
        <v>42496.399976851848</v>
      </c>
      <c r="U3173">
        <f t="shared" si="545"/>
        <v>2016</v>
      </c>
      <c r="V3173" s="15">
        <f t="shared" si="546"/>
        <v>42466</v>
      </c>
      <c r="W3173" s="15">
        <f t="shared" si="547"/>
        <v>42496</v>
      </c>
      <c r="X3173" s="15">
        <v>42466</v>
      </c>
      <c r="Y3173" s="15">
        <v>42496</v>
      </c>
      <c r="Z3173" t="str">
        <f t="shared" si="548"/>
        <v>April</v>
      </c>
      <c r="AA3173" t="str">
        <f t="shared" si="549"/>
        <v>May</v>
      </c>
    </row>
    <row r="3174" spans="1:27" ht="45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14" t="s">
        <v>8219</v>
      </c>
      <c r="G3174" t="s">
        <v>8224</v>
      </c>
      <c r="H3174" t="s">
        <v>8246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539"/>
        <v>114.99999999999999</v>
      </c>
      <c r="P3174" s="6">
        <f t="shared" si="540"/>
        <v>79.310344827586206</v>
      </c>
      <c r="Q3174" t="str">
        <f t="shared" si="541"/>
        <v>theater</v>
      </c>
      <c r="R3174" t="str">
        <f t="shared" si="542"/>
        <v>plays</v>
      </c>
      <c r="S3174" s="28">
        <f t="shared" si="543"/>
        <v>40923.521620370368</v>
      </c>
      <c r="T3174" s="28">
        <f t="shared" si="544"/>
        <v>40953.521620370368</v>
      </c>
      <c r="U3174">
        <f t="shared" si="545"/>
        <v>2012</v>
      </c>
      <c r="V3174" s="15">
        <f t="shared" si="546"/>
        <v>40923</v>
      </c>
      <c r="W3174" s="15">
        <f t="shared" si="547"/>
        <v>40953</v>
      </c>
      <c r="X3174" s="15">
        <v>40923</v>
      </c>
      <c r="Y3174" s="15">
        <v>40953</v>
      </c>
      <c r="Z3174" t="str">
        <f t="shared" si="548"/>
        <v>January</v>
      </c>
      <c r="AA3174" t="str">
        <f t="shared" si="549"/>
        <v>February</v>
      </c>
    </row>
    <row r="3175" spans="1:27" ht="45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14" t="s">
        <v>8219</v>
      </c>
      <c r="G3175" t="s">
        <v>8224</v>
      </c>
      <c r="H3175" t="s">
        <v>8246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539"/>
        <v>103</v>
      </c>
      <c r="P3175" s="6">
        <f t="shared" si="540"/>
        <v>139.18918918918919</v>
      </c>
      <c r="Q3175" t="str">
        <f t="shared" si="541"/>
        <v>theater</v>
      </c>
      <c r="R3175" t="str">
        <f t="shared" si="542"/>
        <v>plays</v>
      </c>
      <c r="S3175" s="28">
        <f t="shared" si="543"/>
        <v>41878.670046296298</v>
      </c>
      <c r="T3175" s="28">
        <f t="shared" si="544"/>
        <v>41908.670046296298</v>
      </c>
      <c r="U3175">
        <f t="shared" si="545"/>
        <v>2014</v>
      </c>
      <c r="V3175" s="15">
        <f t="shared" si="546"/>
        <v>41878</v>
      </c>
      <c r="W3175" s="15">
        <f t="shared" si="547"/>
        <v>41908</v>
      </c>
      <c r="X3175" s="15">
        <v>41878</v>
      </c>
      <c r="Y3175" s="15">
        <v>41908</v>
      </c>
      <c r="Z3175" t="str">
        <f t="shared" si="548"/>
        <v>August</v>
      </c>
      <c r="AA3175" t="str">
        <f t="shared" si="549"/>
        <v>September</v>
      </c>
    </row>
    <row r="3176" spans="1:27" ht="45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14" t="s">
        <v>8219</v>
      </c>
      <c r="G3176" t="s">
        <v>8224</v>
      </c>
      <c r="H3176" t="s">
        <v>8246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539"/>
        <v>101.13333333333334</v>
      </c>
      <c r="P3176" s="6">
        <f t="shared" si="540"/>
        <v>131.91304347826087</v>
      </c>
      <c r="Q3176" t="str">
        <f t="shared" si="541"/>
        <v>theater</v>
      </c>
      <c r="R3176" t="str">
        <f t="shared" si="542"/>
        <v>plays</v>
      </c>
      <c r="S3176" s="28">
        <f t="shared" si="543"/>
        <v>41862.656342592592</v>
      </c>
      <c r="T3176" s="28">
        <f t="shared" si="544"/>
        <v>41876.656342592592</v>
      </c>
      <c r="U3176">
        <f t="shared" si="545"/>
        <v>2014</v>
      </c>
      <c r="V3176" s="15">
        <f t="shared" si="546"/>
        <v>41862</v>
      </c>
      <c r="W3176" s="15">
        <f t="shared" si="547"/>
        <v>41876</v>
      </c>
      <c r="X3176" s="15">
        <v>41862</v>
      </c>
      <c r="Y3176" s="15">
        <v>41876</v>
      </c>
      <c r="Z3176" t="str">
        <f t="shared" si="548"/>
        <v>August</v>
      </c>
      <c r="AA3176" t="str">
        <f t="shared" si="549"/>
        <v>August</v>
      </c>
    </row>
    <row r="3177" spans="1:27" ht="45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14" t="s">
        <v>8219</v>
      </c>
      <c r="G3177" t="s">
        <v>8224</v>
      </c>
      <c r="H3177" t="s">
        <v>8246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539"/>
        <v>109.55999999999999</v>
      </c>
      <c r="P3177" s="6">
        <f t="shared" si="540"/>
        <v>91.3</v>
      </c>
      <c r="Q3177" t="str">
        <f t="shared" si="541"/>
        <v>theater</v>
      </c>
      <c r="R3177" t="str">
        <f t="shared" si="542"/>
        <v>plays</v>
      </c>
      <c r="S3177" s="28">
        <f t="shared" si="543"/>
        <v>40531.678553240738</v>
      </c>
      <c r="T3177" s="28">
        <f t="shared" si="544"/>
        <v>40591.678553240738</v>
      </c>
      <c r="U3177">
        <f t="shared" si="545"/>
        <v>2010</v>
      </c>
      <c r="V3177" s="15">
        <f t="shared" si="546"/>
        <v>40531</v>
      </c>
      <c r="W3177" s="15">
        <f t="shared" si="547"/>
        <v>40591</v>
      </c>
      <c r="X3177" s="15">
        <v>40531</v>
      </c>
      <c r="Y3177" s="15">
        <v>40591</v>
      </c>
      <c r="Z3177" t="str">
        <f t="shared" si="548"/>
        <v>December</v>
      </c>
      <c r="AA3177" t="str">
        <f t="shared" si="549"/>
        <v>February</v>
      </c>
    </row>
    <row r="3178" spans="1:27" ht="45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14" t="s">
        <v>8219</v>
      </c>
      <c r="G3178" t="s">
        <v>8224</v>
      </c>
      <c r="H3178" t="s">
        <v>8246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539"/>
        <v>114.8421052631579</v>
      </c>
      <c r="P3178" s="6">
        <f t="shared" si="540"/>
        <v>39.672727272727272</v>
      </c>
      <c r="Q3178" t="str">
        <f t="shared" si="541"/>
        <v>theater</v>
      </c>
      <c r="R3178" t="str">
        <f t="shared" si="542"/>
        <v>plays</v>
      </c>
      <c r="S3178" s="28">
        <f t="shared" si="543"/>
        <v>41477.722581018512</v>
      </c>
      <c r="T3178" s="28">
        <f t="shared" si="544"/>
        <v>41504.416666666664</v>
      </c>
      <c r="U3178">
        <f t="shared" si="545"/>
        <v>2013</v>
      </c>
      <c r="V3178" s="15">
        <f t="shared" si="546"/>
        <v>41477</v>
      </c>
      <c r="W3178" s="15">
        <f t="shared" si="547"/>
        <v>41504</v>
      </c>
      <c r="X3178" s="15">
        <v>41477</v>
      </c>
      <c r="Y3178" s="15">
        <v>41504</v>
      </c>
      <c r="Z3178" t="str">
        <f t="shared" si="548"/>
        <v>July</v>
      </c>
      <c r="AA3178" t="str">
        <f t="shared" si="549"/>
        <v>August</v>
      </c>
    </row>
    <row r="3179" spans="1:27" ht="45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14" t="s">
        <v>8219</v>
      </c>
      <c r="G3179" t="s">
        <v>8224</v>
      </c>
      <c r="H3179" t="s">
        <v>8246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539"/>
        <v>117.39999999999999</v>
      </c>
      <c r="P3179" s="6">
        <f t="shared" si="540"/>
        <v>57.549019607843135</v>
      </c>
      <c r="Q3179" t="str">
        <f t="shared" si="541"/>
        <v>theater</v>
      </c>
      <c r="R3179" t="str">
        <f t="shared" si="542"/>
        <v>plays</v>
      </c>
      <c r="S3179" s="28">
        <f t="shared" si="543"/>
        <v>41781.458437499998</v>
      </c>
      <c r="T3179" s="28">
        <f t="shared" si="544"/>
        <v>41811.458437499998</v>
      </c>
      <c r="U3179">
        <f t="shared" si="545"/>
        <v>2014</v>
      </c>
      <c r="V3179" s="15">
        <f t="shared" si="546"/>
        <v>41781</v>
      </c>
      <c r="W3179" s="15">
        <f t="shared" si="547"/>
        <v>41811</v>
      </c>
      <c r="X3179" s="15">
        <v>41781</v>
      </c>
      <c r="Y3179" s="15">
        <v>41811</v>
      </c>
      <c r="Z3179" t="str">
        <f t="shared" si="548"/>
        <v>May</v>
      </c>
      <c r="AA3179" t="str">
        <f t="shared" si="549"/>
        <v>June</v>
      </c>
    </row>
    <row r="3180" spans="1:27" ht="45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14" t="s">
        <v>8219</v>
      </c>
      <c r="G3180" t="s">
        <v>8225</v>
      </c>
      <c r="H3180" t="s">
        <v>8247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539"/>
        <v>171.73333333333335</v>
      </c>
      <c r="P3180" s="6">
        <f t="shared" si="540"/>
        <v>33.025641025641029</v>
      </c>
      <c r="Q3180" t="str">
        <f t="shared" si="541"/>
        <v>theater</v>
      </c>
      <c r="R3180" t="str">
        <f t="shared" si="542"/>
        <v>plays</v>
      </c>
      <c r="S3180" s="28">
        <f t="shared" si="543"/>
        <v>41806.396701388883</v>
      </c>
      <c r="T3180" s="28">
        <f t="shared" si="544"/>
        <v>41836.396701388883</v>
      </c>
      <c r="U3180">
        <f t="shared" si="545"/>
        <v>2014</v>
      </c>
      <c r="V3180" s="15">
        <f t="shared" si="546"/>
        <v>41806</v>
      </c>
      <c r="W3180" s="15">
        <f t="shared" si="547"/>
        <v>41836</v>
      </c>
      <c r="X3180" s="15">
        <v>41806</v>
      </c>
      <c r="Y3180" s="15">
        <v>41836</v>
      </c>
      <c r="Z3180" t="str">
        <f t="shared" si="548"/>
        <v>June</v>
      </c>
      <c r="AA3180" t="str">
        <f t="shared" si="549"/>
        <v>July</v>
      </c>
    </row>
    <row r="3181" spans="1:27" ht="3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14" t="s">
        <v>8219</v>
      </c>
      <c r="G3181" t="s">
        <v>8224</v>
      </c>
      <c r="H3181" t="s">
        <v>8246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539"/>
        <v>114.16238095238094</v>
      </c>
      <c r="P3181" s="6">
        <f t="shared" si="540"/>
        <v>77.335806451612896</v>
      </c>
      <c r="Q3181" t="str">
        <f t="shared" si="541"/>
        <v>theater</v>
      </c>
      <c r="R3181" t="str">
        <f t="shared" si="542"/>
        <v>plays</v>
      </c>
      <c r="S3181" s="28">
        <f t="shared" si="543"/>
        <v>41375.49387731481</v>
      </c>
      <c r="T3181" s="28">
        <f t="shared" si="544"/>
        <v>41400.49387731481</v>
      </c>
      <c r="U3181">
        <f t="shared" si="545"/>
        <v>2013</v>
      </c>
      <c r="V3181" s="15">
        <f t="shared" si="546"/>
        <v>41375</v>
      </c>
      <c r="W3181" s="15">
        <f t="shared" si="547"/>
        <v>41400</v>
      </c>
      <c r="X3181" s="15">
        <v>41375</v>
      </c>
      <c r="Y3181" s="15">
        <v>41400</v>
      </c>
      <c r="Z3181" t="str">
        <f t="shared" si="548"/>
        <v>April</v>
      </c>
      <c r="AA3181" t="str">
        <f t="shared" si="549"/>
        <v>May</v>
      </c>
    </row>
    <row r="3182" spans="1:27" ht="45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14" t="s">
        <v>8219</v>
      </c>
      <c r="G3182" t="s">
        <v>8225</v>
      </c>
      <c r="H3182" t="s">
        <v>8247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539"/>
        <v>119.75</v>
      </c>
      <c r="P3182" s="6">
        <f t="shared" si="540"/>
        <v>31.933333333333334</v>
      </c>
      <c r="Q3182" t="str">
        <f t="shared" si="541"/>
        <v>theater</v>
      </c>
      <c r="R3182" t="str">
        <f t="shared" si="542"/>
        <v>plays</v>
      </c>
      <c r="S3182" s="28">
        <f t="shared" si="543"/>
        <v>41780.204270833332</v>
      </c>
      <c r="T3182" s="28">
        <f t="shared" si="544"/>
        <v>41810.204270833332</v>
      </c>
      <c r="U3182">
        <f t="shared" si="545"/>
        <v>2014</v>
      </c>
      <c r="V3182" s="15">
        <f t="shared" si="546"/>
        <v>41780</v>
      </c>
      <c r="W3182" s="15">
        <f t="shared" si="547"/>
        <v>41810</v>
      </c>
      <c r="X3182" s="15">
        <v>41780</v>
      </c>
      <c r="Y3182" s="15">
        <v>41810</v>
      </c>
      <c r="Z3182" t="str">
        <f t="shared" si="548"/>
        <v>May</v>
      </c>
      <c r="AA3182" t="str">
        <f t="shared" si="549"/>
        <v>June</v>
      </c>
    </row>
    <row r="3183" spans="1:27" ht="45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14" t="s">
        <v>8219</v>
      </c>
      <c r="G3183" t="s">
        <v>8225</v>
      </c>
      <c r="H3183" t="s">
        <v>8247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539"/>
        <v>109.00000000000001</v>
      </c>
      <c r="P3183" s="6">
        <f t="shared" si="540"/>
        <v>36.333333333333336</v>
      </c>
      <c r="Q3183" t="str">
        <f t="shared" si="541"/>
        <v>theater</v>
      </c>
      <c r="R3183" t="str">
        <f t="shared" si="542"/>
        <v>plays</v>
      </c>
      <c r="S3183" s="28">
        <f t="shared" si="543"/>
        <v>41779.101701388885</v>
      </c>
      <c r="T3183" s="28">
        <f t="shared" si="544"/>
        <v>41805.458333333328</v>
      </c>
      <c r="U3183">
        <f t="shared" si="545"/>
        <v>2014</v>
      </c>
      <c r="V3183" s="15">
        <f t="shared" si="546"/>
        <v>41779</v>
      </c>
      <c r="W3183" s="15">
        <f t="shared" si="547"/>
        <v>41805</v>
      </c>
      <c r="X3183" s="15">
        <v>41779</v>
      </c>
      <c r="Y3183" s="15">
        <v>41805</v>
      </c>
      <c r="Z3183" t="str">
        <f t="shared" si="548"/>
        <v>May</v>
      </c>
      <c r="AA3183" t="str">
        <f t="shared" si="549"/>
        <v>June</v>
      </c>
    </row>
    <row r="3184" spans="1:27" ht="60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14" t="s">
        <v>8219</v>
      </c>
      <c r="G3184" t="s">
        <v>8224</v>
      </c>
      <c r="H3184" t="s">
        <v>8246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539"/>
        <v>100.88571428571429</v>
      </c>
      <c r="P3184" s="6">
        <f t="shared" si="540"/>
        <v>46.768211920529801</v>
      </c>
      <c r="Q3184" t="str">
        <f t="shared" si="541"/>
        <v>theater</v>
      </c>
      <c r="R3184" t="str">
        <f t="shared" si="542"/>
        <v>plays</v>
      </c>
      <c r="S3184" s="28">
        <f t="shared" si="543"/>
        <v>40883.740983796291</v>
      </c>
      <c r="T3184" s="28">
        <f t="shared" si="544"/>
        <v>40939.5</v>
      </c>
      <c r="U3184">
        <f t="shared" si="545"/>
        <v>2011</v>
      </c>
      <c r="V3184" s="15">
        <f t="shared" si="546"/>
        <v>40883</v>
      </c>
      <c r="W3184" s="15">
        <f t="shared" si="547"/>
        <v>40939</v>
      </c>
      <c r="X3184" s="15">
        <v>40883</v>
      </c>
      <c r="Y3184" s="15">
        <v>40939</v>
      </c>
      <c r="Z3184" t="str">
        <f t="shared" si="548"/>
        <v>December</v>
      </c>
      <c r="AA3184" t="str">
        <f t="shared" si="549"/>
        <v>January</v>
      </c>
    </row>
    <row r="3185" spans="1:27" ht="45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14" t="s">
        <v>8219</v>
      </c>
      <c r="G3185" t="s">
        <v>8224</v>
      </c>
      <c r="H3185" t="s">
        <v>8246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539"/>
        <v>109.00000000000001</v>
      </c>
      <c r="P3185" s="6">
        <f t="shared" si="540"/>
        <v>40.073529411764703</v>
      </c>
      <c r="Q3185" t="str">
        <f t="shared" si="541"/>
        <v>theater</v>
      </c>
      <c r="R3185" t="str">
        <f t="shared" si="542"/>
        <v>plays</v>
      </c>
      <c r="S3185" s="28">
        <f t="shared" si="543"/>
        <v>41491.586446759255</v>
      </c>
      <c r="T3185" s="28">
        <f t="shared" si="544"/>
        <v>41509.586446759255</v>
      </c>
      <c r="U3185">
        <f t="shared" si="545"/>
        <v>2013</v>
      </c>
      <c r="V3185" s="15">
        <f t="shared" si="546"/>
        <v>41491</v>
      </c>
      <c r="W3185" s="15">
        <f t="shared" si="547"/>
        <v>41509</v>
      </c>
      <c r="X3185" s="15">
        <v>41491</v>
      </c>
      <c r="Y3185" s="15">
        <v>41509</v>
      </c>
      <c r="Z3185" t="str">
        <f t="shared" si="548"/>
        <v>August</v>
      </c>
      <c r="AA3185" t="str">
        <f t="shared" si="549"/>
        <v>August</v>
      </c>
    </row>
    <row r="3186" spans="1:27" ht="45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14" t="s">
        <v>8219</v>
      </c>
      <c r="G3186" t="s">
        <v>8224</v>
      </c>
      <c r="H3186" t="s">
        <v>8246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539"/>
        <v>107.20930232558139</v>
      </c>
      <c r="P3186" s="6">
        <f t="shared" si="540"/>
        <v>100.21739130434783</v>
      </c>
      <c r="Q3186" t="str">
        <f t="shared" si="541"/>
        <v>theater</v>
      </c>
      <c r="R3186" t="str">
        <f t="shared" si="542"/>
        <v>plays</v>
      </c>
      <c r="S3186" s="28">
        <f t="shared" si="543"/>
        <v>41791.785081018512</v>
      </c>
      <c r="T3186" s="28">
        <f t="shared" si="544"/>
        <v>41821.785081018512</v>
      </c>
      <c r="U3186">
        <f t="shared" si="545"/>
        <v>2014</v>
      </c>
      <c r="V3186" s="15">
        <f t="shared" si="546"/>
        <v>41791</v>
      </c>
      <c r="W3186" s="15">
        <f t="shared" si="547"/>
        <v>41821</v>
      </c>
      <c r="X3186" s="15">
        <v>41791</v>
      </c>
      <c r="Y3186" s="15">
        <v>41821</v>
      </c>
      <c r="Z3186" t="str">
        <f t="shared" si="548"/>
        <v>June</v>
      </c>
      <c r="AA3186" t="str">
        <f t="shared" si="549"/>
        <v>July</v>
      </c>
    </row>
    <row r="3187" spans="1:27" ht="45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14" t="s">
        <v>8219</v>
      </c>
      <c r="G3187" t="s">
        <v>8225</v>
      </c>
      <c r="H3187" t="s">
        <v>8247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539"/>
        <v>100</v>
      </c>
      <c r="P3187" s="6">
        <f t="shared" si="540"/>
        <v>41.666666666666664</v>
      </c>
      <c r="Q3187" t="str">
        <f t="shared" si="541"/>
        <v>theater</v>
      </c>
      <c r="R3187" t="str">
        <f t="shared" si="542"/>
        <v>plays</v>
      </c>
      <c r="S3187" s="28">
        <f t="shared" si="543"/>
        <v>41829.768993055557</v>
      </c>
      <c r="T3187" s="28">
        <f t="shared" si="544"/>
        <v>41836.768993055557</v>
      </c>
      <c r="U3187">
        <f t="shared" si="545"/>
        <v>2014</v>
      </c>
      <c r="V3187" s="15">
        <f t="shared" si="546"/>
        <v>41829</v>
      </c>
      <c r="W3187" s="15">
        <f t="shared" si="547"/>
        <v>41836</v>
      </c>
      <c r="X3187" s="15">
        <v>41829</v>
      </c>
      <c r="Y3187" s="15">
        <v>41836</v>
      </c>
      <c r="Z3187" t="str">
        <f t="shared" si="548"/>
        <v>July</v>
      </c>
      <c r="AA3187" t="str">
        <f t="shared" si="549"/>
        <v>July</v>
      </c>
    </row>
    <row r="3188" spans="1:27" ht="45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14" t="s">
        <v>8219</v>
      </c>
      <c r="G3188" t="s">
        <v>8225</v>
      </c>
      <c r="H3188" t="s">
        <v>8247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539"/>
        <v>102.18750000000001</v>
      </c>
      <c r="P3188" s="6">
        <f t="shared" si="540"/>
        <v>46.714285714285715</v>
      </c>
      <c r="Q3188" t="str">
        <f t="shared" si="541"/>
        <v>theater</v>
      </c>
      <c r="R3188" t="str">
        <f t="shared" si="542"/>
        <v>plays</v>
      </c>
      <c r="S3188" s="28">
        <f t="shared" si="543"/>
        <v>41868.715717592589</v>
      </c>
      <c r="T3188" s="28">
        <f t="shared" si="544"/>
        <v>41898.666666666664</v>
      </c>
      <c r="U3188">
        <f t="shared" si="545"/>
        <v>2014</v>
      </c>
      <c r="V3188" s="15">
        <f t="shared" si="546"/>
        <v>41868</v>
      </c>
      <c r="W3188" s="15">
        <f t="shared" si="547"/>
        <v>41898</v>
      </c>
      <c r="X3188" s="15">
        <v>41868</v>
      </c>
      <c r="Y3188" s="15">
        <v>41898</v>
      </c>
      <c r="Z3188" t="str">
        <f t="shared" si="548"/>
        <v>August</v>
      </c>
      <c r="AA3188" t="str">
        <f t="shared" si="549"/>
        <v>September</v>
      </c>
    </row>
    <row r="3189" spans="1:27" ht="4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14" t="s">
        <v>8219</v>
      </c>
      <c r="G3189" t="s">
        <v>8224</v>
      </c>
      <c r="H3189" t="s">
        <v>8246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539"/>
        <v>116.29333333333334</v>
      </c>
      <c r="P3189" s="6">
        <f t="shared" si="540"/>
        <v>71.491803278688522</v>
      </c>
      <c r="Q3189" t="str">
        <f t="shared" si="541"/>
        <v>theater</v>
      </c>
      <c r="R3189" t="str">
        <f t="shared" si="542"/>
        <v>plays</v>
      </c>
      <c r="S3189" s="28">
        <f t="shared" si="543"/>
        <v>41835.458020833328</v>
      </c>
      <c r="T3189" s="28">
        <f t="shared" si="544"/>
        <v>41855.458020833328</v>
      </c>
      <c r="U3189">
        <f t="shared" si="545"/>
        <v>2014</v>
      </c>
      <c r="V3189" s="15">
        <f t="shared" si="546"/>
        <v>41835</v>
      </c>
      <c r="W3189" s="15">
        <f t="shared" si="547"/>
        <v>41855</v>
      </c>
      <c r="X3189" s="15">
        <v>41835</v>
      </c>
      <c r="Y3189" s="15">
        <v>41855</v>
      </c>
      <c r="Z3189" t="str">
        <f t="shared" si="548"/>
        <v>July</v>
      </c>
      <c r="AA3189" t="str">
        <f t="shared" si="549"/>
        <v>August</v>
      </c>
    </row>
    <row r="3190" spans="1:27" ht="4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14" t="s">
        <v>8221</v>
      </c>
      <c r="G3190" t="s">
        <v>8225</v>
      </c>
      <c r="H3190" t="s">
        <v>8247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539"/>
        <v>65</v>
      </c>
      <c r="P3190" s="6">
        <f t="shared" si="540"/>
        <v>14.444444444444445</v>
      </c>
      <c r="Q3190" t="str">
        <f t="shared" si="541"/>
        <v>theater</v>
      </c>
      <c r="R3190" t="str">
        <f t="shared" si="542"/>
        <v>musical</v>
      </c>
      <c r="S3190" s="28">
        <f t="shared" si="543"/>
        <v>42144.207199074073</v>
      </c>
      <c r="T3190" s="28">
        <f t="shared" si="544"/>
        <v>42165.207199074073</v>
      </c>
      <c r="U3190">
        <f t="shared" si="545"/>
        <v>2015</v>
      </c>
      <c r="V3190" s="15">
        <f t="shared" si="546"/>
        <v>42144</v>
      </c>
      <c r="W3190" s="15">
        <f t="shared" si="547"/>
        <v>42165</v>
      </c>
      <c r="X3190" s="15">
        <v>42144</v>
      </c>
      <c r="Y3190" s="15">
        <v>42165</v>
      </c>
      <c r="Z3190" t="str">
        <f t="shared" si="548"/>
        <v>May</v>
      </c>
      <c r="AA3190" t="str">
        <f t="shared" si="549"/>
        <v>June</v>
      </c>
    </row>
    <row r="3191" spans="1:27" ht="45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14" t="s">
        <v>8221</v>
      </c>
      <c r="G3191" t="s">
        <v>8235</v>
      </c>
      <c r="H3191" t="s">
        <v>8255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539"/>
        <v>12.327272727272726</v>
      </c>
      <c r="P3191" s="6">
        <f t="shared" si="540"/>
        <v>356.84210526315792</v>
      </c>
      <c r="Q3191" t="str">
        <f t="shared" si="541"/>
        <v>theater</v>
      </c>
      <c r="R3191" t="str">
        <f t="shared" si="542"/>
        <v>musical</v>
      </c>
      <c r="S3191" s="28">
        <f t="shared" si="543"/>
        <v>42118.138101851851</v>
      </c>
      <c r="T3191" s="28">
        <f t="shared" si="544"/>
        <v>42148.138101851851</v>
      </c>
      <c r="U3191">
        <f t="shared" si="545"/>
        <v>2015</v>
      </c>
      <c r="V3191" s="15">
        <f t="shared" si="546"/>
        <v>42118</v>
      </c>
      <c r="W3191" s="15">
        <f t="shared" si="547"/>
        <v>42148</v>
      </c>
      <c r="X3191" s="15">
        <v>42118</v>
      </c>
      <c r="Y3191" s="15">
        <v>42148</v>
      </c>
      <c r="Z3191" t="str">
        <f t="shared" si="548"/>
        <v>April</v>
      </c>
      <c r="AA3191" t="str">
        <f t="shared" si="549"/>
        <v>May</v>
      </c>
    </row>
    <row r="3192" spans="1:27" ht="45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14" t="s">
        <v>8221</v>
      </c>
      <c r="G3192" t="s">
        <v>8229</v>
      </c>
      <c r="H3192" t="s">
        <v>8251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539"/>
        <v>0</v>
      </c>
      <c r="P3192" s="6" t="e">
        <f t="shared" si="540"/>
        <v>#DIV/0!</v>
      </c>
      <c r="Q3192" t="str">
        <f t="shared" si="541"/>
        <v>theater</v>
      </c>
      <c r="R3192" t="str">
        <f t="shared" si="542"/>
        <v>musical</v>
      </c>
      <c r="S3192" s="28">
        <f t="shared" si="543"/>
        <v>42682.942997685182</v>
      </c>
      <c r="T3192" s="28">
        <f t="shared" si="544"/>
        <v>42712.984664351847</v>
      </c>
      <c r="U3192">
        <f t="shared" si="545"/>
        <v>2016</v>
      </c>
      <c r="V3192" s="15">
        <f t="shared" si="546"/>
        <v>42682</v>
      </c>
      <c r="W3192" s="15">
        <f t="shared" si="547"/>
        <v>42712</v>
      </c>
      <c r="X3192" s="15">
        <v>42682</v>
      </c>
      <c r="Y3192" s="15">
        <v>42712</v>
      </c>
      <c r="Z3192" t="str">
        <f t="shared" si="548"/>
        <v>November</v>
      </c>
      <c r="AA3192" t="str">
        <f t="shared" si="549"/>
        <v>December</v>
      </c>
    </row>
    <row r="3193" spans="1:27" ht="45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14" t="s">
        <v>8221</v>
      </c>
      <c r="G3193" t="s">
        <v>8224</v>
      </c>
      <c r="H3193" t="s">
        <v>8246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539"/>
        <v>4.0266666666666664</v>
      </c>
      <c r="P3193" s="6">
        <f t="shared" si="540"/>
        <v>37.75</v>
      </c>
      <c r="Q3193" t="str">
        <f t="shared" si="541"/>
        <v>theater</v>
      </c>
      <c r="R3193" t="str">
        <f t="shared" si="542"/>
        <v>musical</v>
      </c>
      <c r="S3193" s="28">
        <f t="shared" si="543"/>
        <v>42538.547094907401</v>
      </c>
      <c r="T3193" s="28">
        <f t="shared" si="544"/>
        <v>42598.547094907401</v>
      </c>
      <c r="U3193">
        <f t="shared" si="545"/>
        <v>2016</v>
      </c>
      <c r="V3193" s="15">
        <f t="shared" si="546"/>
        <v>42538</v>
      </c>
      <c r="W3193" s="15">
        <f t="shared" si="547"/>
        <v>42598</v>
      </c>
      <c r="X3193" s="15">
        <v>42538</v>
      </c>
      <c r="Y3193" s="15">
        <v>42598</v>
      </c>
      <c r="Z3193" t="str">
        <f t="shared" si="548"/>
        <v>June</v>
      </c>
      <c r="AA3193" t="str">
        <f t="shared" si="549"/>
        <v>August</v>
      </c>
    </row>
    <row r="3194" spans="1:27" ht="4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14" t="s">
        <v>8221</v>
      </c>
      <c r="G3194" t="s">
        <v>8225</v>
      </c>
      <c r="H3194" t="s">
        <v>8247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539"/>
        <v>1.02</v>
      </c>
      <c r="P3194" s="6">
        <f t="shared" si="540"/>
        <v>12.75</v>
      </c>
      <c r="Q3194" t="str">
        <f t="shared" si="541"/>
        <v>theater</v>
      </c>
      <c r="R3194" t="str">
        <f t="shared" si="542"/>
        <v>musical</v>
      </c>
      <c r="S3194" s="28">
        <f t="shared" si="543"/>
        <v>42018.732164351844</v>
      </c>
      <c r="T3194" s="28">
        <f t="shared" si="544"/>
        <v>42063.708333333336</v>
      </c>
      <c r="U3194">
        <f t="shared" si="545"/>
        <v>2015</v>
      </c>
      <c r="V3194" s="15">
        <f t="shared" si="546"/>
        <v>42018</v>
      </c>
      <c r="W3194" s="15">
        <f t="shared" si="547"/>
        <v>42063</v>
      </c>
      <c r="X3194" s="15">
        <v>42018</v>
      </c>
      <c r="Y3194" s="15">
        <v>42063</v>
      </c>
      <c r="Z3194" t="str">
        <f t="shared" si="548"/>
        <v>January</v>
      </c>
      <c r="AA3194" t="str">
        <f t="shared" si="549"/>
        <v>February</v>
      </c>
    </row>
    <row r="3195" spans="1:27" ht="4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14" t="s">
        <v>8221</v>
      </c>
      <c r="G3195" t="s">
        <v>8225</v>
      </c>
      <c r="H3195" t="s">
        <v>8247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539"/>
        <v>11.74</v>
      </c>
      <c r="P3195" s="6">
        <f t="shared" si="540"/>
        <v>24.458333333333332</v>
      </c>
      <c r="Q3195" t="str">
        <f t="shared" si="541"/>
        <v>theater</v>
      </c>
      <c r="R3195" t="str">
        <f t="shared" si="542"/>
        <v>musical</v>
      </c>
      <c r="S3195" s="28">
        <f t="shared" si="543"/>
        <v>42010.759907407402</v>
      </c>
      <c r="T3195" s="28">
        <f t="shared" si="544"/>
        <v>42055.759907407402</v>
      </c>
      <c r="U3195">
        <f t="shared" si="545"/>
        <v>2015</v>
      </c>
      <c r="V3195" s="15">
        <f t="shared" si="546"/>
        <v>42010</v>
      </c>
      <c r="W3195" s="15">
        <f t="shared" si="547"/>
        <v>42055</v>
      </c>
      <c r="X3195" s="15">
        <v>42010</v>
      </c>
      <c r="Y3195" s="15">
        <v>42055</v>
      </c>
      <c r="Z3195" t="str">
        <f t="shared" si="548"/>
        <v>January</v>
      </c>
      <c r="AA3195" t="str">
        <f t="shared" si="549"/>
        <v>February</v>
      </c>
    </row>
    <row r="3196" spans="1:27" ht="45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14" t="s">
        <v>8221</v>
      </c>
      <c r="G3196" t="s">
        <v>8224</v>
      </c>
      <c r="H3196" t="s">
        <v>8246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539"/>
        <v>0</v>
      </c>
      <c r="P3196" s="6" t="e">
        <f t="shared" si="540"/>
        <v>#DIV/0!</v>
      </c>
      <c r="Q3196" t="str">
        <f t="shared" si="541"/>
        <v>theater</v>
      </c>
      <c r="R3196" t="str">
        <f t="shared" si="542"/>
        <v>musical</v>
      </c>
      <c r="S3196" s="28">
        <f t="shared" si="543"/>
        <v>42181.854143518511</v>
      </c>
      <c r="T3196" s="28">
        <f t="shared" si="544"/>
        <v>42211.854143518511</v>
      </c>
      <c r="U3196">
        <f t="shared" si="545"/>
        <v>2015</v>
      </c>
      <c r="V3196" s="15">
        <f t="shared" si="546"/>
        <v>42181</v>
      </c>
      <c r="W3196" s="15">
        <f t="shared" si="547"/>
        <v>42211</v>
      </c>
      <c r="X3196" s="15">
        <v>42181</v>
      </c>
      <c r="Y3196" s="15">
        <v>42211</v>
      </c>
      <c r="Z3196" t="str">
        <f t="shared" si="548"/>
        <v>June</v>
      </c>
      <c r="AA3196" t="str">
        <f t="shared" si="549"/>
        <v>July</v>
      </c>
    </row>
    <row r="3197" spans="1:27" ht="45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14" t="s">
        <v>8221</v>
      </c>
      <c r="G3197" t="s">
        <v>8224</v>
      </c>
      <c r="H3197" t="s">
        <v>8246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539"/>
        <v>59.142857142857139</v>
      </c>
      <c r="P3197" s="6">
        <f t="shared" si="540"/>
        <v>53.07692307692308</v>
      </c>
      <c r="Q3197" t="str">
        <f t="shared" si="541"/>
        <v>theater</v>
      </c>
      <c r="R3197" t="str">
        <f t="shared" si="542"/>
        <v>musical</v>
      </c>
      <c r="S3197" s="28">
        <f t="shared" si="543"/>
        <v>42017.385902777773</v>
      </c>
      <c r="T3197" s="28">
        <f t="shared" si="544"/>
        <v>42047.385902777773</v>
      </c>
      <c r="U3197">
        <f t="shared" si="545"/>
        <v>2015</v>
      </c>
      <c r="V3197" s="15">
        <f t="shared" si="546"/>
        <v>42017</v>
      </c>
      <c r="W3197" s="15">
        <f t="shared" si="547"/>
        <v>42047</v>
      </c>
      <c r="X3197" s="15">
        <v>42017</v>
      </c>
      <c r="Y3197" s="15">
        <v>42047</v>
      </c>
      <c r="Z3197" t="str">
        <f t="shared" si="548"/>
        <v>January</v>
      </c>
      <c r="AA3197" t="str">
        <f t="shared" si="549"/>
        <v>February</v>
      </c>
    </row>
    <row r="3198" spans="1:27" ht="45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14" t="s">
        <v>8221</v>
      </c>
      <c r="G3198" t="s">
        <v>8224</v>
      </c>
      <c r="H3198" t="s">
        <v>8246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539"/>
        <v>0.06</v>
      </c>
      <c r="P3198" s="6">
        <f t="shared" si="540"/>
        <v>300</v>
      </c>
      <c r="Q3198" t="str">
        <f t="shared" si="541"/>
        <v>theater</v>
      </c>
      <c r="R3198" t="str">
        <f t="shared" si="542"/>
        <v>musical</v>
      </c>
      <c r="S3198" s="28">
        <f t="shared" si="543"/>
        <v>42157.389756944445</v>
      </c>
      <c r="T3198" s="28">
        <f t="shared" si="544"/>
        <v>42217.374999999993</v>
      </c>
      <c r="U3198">
        <f t="shared" si="545"/>
        <v>2015</v>
      </c>
      <c r="V3198" s="15">
        <f t="shared" si="546"/>
        <v>42157</v>
      </c>
      <c r="W3198" s="15">
        <f t="shared" si="547"/>
        <v>42217</v>
      </c>
      <c r="X3198" s="15">
        <v>42157</v>
      </c>
      <c r="Y3198" s="15">
        <v>42217</v>
      </c>
      <c r="Z3198" t="str">
        <f t="shared" si="548"/>
        <v>June</v>
      </c>
      <c r="AA3198" t="str">
        <f t="shared" si="549"/>
        <v>August</v>
      </c>
    </row>
    <row r="3199" spans="1:27" ht="30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14" t="s">
        <v>8221</v>
      </c>
      <c r="G3199" t="s">
        <v>8234</v>
      </c>
      <c r="H3199" t="s">
        <v>8254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539"/>
        <v>11.450000000000001</v>
      </c>
      <c r="P3199" s="6">
        <f t="shared" si="540"/>
        <v>286.25</v>
      </c>
      <c r="Q3199" t="str">
        <f t="shared" si="541"/>
        <v>theater</v>
      </c>
      <c r="R3199" t="str">
        <f t="shared" si="542"/>
        <v>musical</v>
      </c>
      <c r="S3199" s="28">
        <f t="shared" si="543"/>
        <v>42009.28493055555</v>
      </c>
      <c r="T3199" s="28">
        <f t="shared" si="544"/>
        <v>42039.28493055555</v>
      </c>
      <c r="U3199">
        <f t="shared" si="545"/>
        <v>2015</v>
      </c>
      <c r="V3199" s="15">
        <f t="shared" si="546"/>
        <v>42009</v>
      </c>
      <c r="W3199" s="15">
        <f t="shared" si="547"/>
        <v>42039</v>
      </c>
      <c r="X3199" s="15">
        <v>42009</v>
      </c>
      <c r="Y3199" s="15">
        <v>42039</v>
      </c>
      <c r="Z3199" t="str">
        <f t="shared" si="548"/>
        <v>January</v>
      </c>
      <c r="AA3199" t="str">
        <f t="shared" si="549"/>
        <v>February</v>
      </c>
    </row>
    <row r="3200" spans="1:27" ht="45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14" t="s">
        <v>8221</v>
      </c>
      <c r="G3200" t="s">
        <v>8232</v>
      </c>
      <c r="H3200" t="s">
        <v>8253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539"/>
        <v>0.36666666666666664</v>
      </c>
      <c r="P3200" s="6">
        <f t="shared" si="540"/>
        <v>36.666666666666664</v>
      </c>
      <c r="Q3200" t="str">
        <f t="shared" si="541"/>
        <v>theater</v>
      </c>
      <c r="R3200" t="str">
        <f t="shared" si="542"/>
        <v>musical</v>
      </c>
      <c r="S3200" s="28">
        <f t="shared" si="543"/>
        <v>42013.216168981475</v>
      </c>
      <c r="T3200" s="28">
        <f t="shared" si="544"/>
        <v>42051.216168981475</v>
      </c>
      <c r="U3200">
        <f t="shared" si="545"/>
        <v>2015</v>
      </c>
      <c r="V3200" s="15">
        <f t="shared" si="546"/>
        <v>42013</v>
      </c>
      <c r="W3200" s="15">
        <f t="shared" si="547"/>
        <v>42051</v>
      </c>
      <c r="X3200" s="15">
        <v>42013</v>
      </c>
      <c r="Y3200" s="15">
        <v>42051</v>
      </c>
      <c r="Z3200" t="str">
        <f t="shared" si="548"/>
        <v>January</v>
      </c>
      <c r="AA3200" t="str">
        <f t="shared" si="549"/>
        <v>February</v>
      </c>
    </row>
    <row r="3201" spans="1:27" ht="45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14" t="s">
        <v>8221</v>
      </c>
      <c r="G3201" t="s">
        <v>8224</v>
      </c>
      <c r="H3201" t="s">
        <v>8246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539"/>
        <v>52.16</v>
      </c>
      <c r="P3201" s="6">
        <f t="shared" si="540"/>
        <v>49.20754716981132</v>
      </c>
      <c r="Q3201" t="str">
        <f t="shared" si="541"/>
        <v>theater</v>
      </c>
      <c r="R3201" t="str">
        <f t="shared" si="542"/>
        <v>musical</v>
      </c>
      <c r="S3201" s="28">
        <f t="shared" si="543"/>
        <v>41858.553449074076</v>
      </c>
      <c r="T3201" s="28">
        <f t="shared" si="544"/>
        <v>41888.666666666664</v>
      </c>
      <c r="U3201">
        <f t="shared" si="545"/>
        <v>2014</v>
      </c>
      <c r="V3201" s="15">
        <f t="shared" si="546"/>
        <v>41858</v>
      </c>
      <c r="W3201" s="15">
        <f t="shared" si="547"/>
        <v>41888</v>
      </c>
      <c r="X3201" s="15">
        <v>41858</v>
      </c>
      <c r="Y3201" s="15">
        <v>41888</v>
      </c>
      <c r="Z3201" t="str">
        <f t="shared" si="548"/>
        <v>August</v>
      </c>
      <c r="AA3201" t="str">
        <f t="shared" si="549"/>
        <v>September</v>
      </c>
    </row>
    <row r="3202" spans="1:27" ht="45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14" t="s">
        <v>8221</v>
      </c>
      <c r="G3202" t="s">
        <v>8224</v>
      </c>
      <c r="H3202" t="s">
        <v>8246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ref="O3202:O3265" si="550">SUM(E3202/D3202)*100</f>
        <v>2E-3</v>
      </c>
      <c r="P3202" s="6">
        <f t="shared" ref="P3202:P3265" si="551">SUM(E3202/L3202)</f>
        <v>1</v>
      </c>
      <c r="Q3202" t="str">
        <f t="shared" si="541"/>
        <v>theater</v>
      </c>
      <c r="R3202" t="str">
        <f t="shared" si="542"/>
        <v>musical</v>
      </c>
      <c r="S3202" s="28">
        <f t="shared" si="543"/>
        <v>42460.112280092588</v>
      </c>
      <c r="T3202" s="28">
        <f t="shared" si="544"/>
        <v>42490.023611111108</v>
      </c>
      <c r="U3202">
        <f t="shared" si="545"/>
        <v>2016</v>
      </c>
      <c r="V3202" s="15">
        <f t="shared" si="546"/>
        <v>42460</v>
      </c>
      <c r="W3202" s="15">
        <f t="shared" si="547"/>
        <v>42490</v>
      </c>
      <c r="X3202" s="15">
        <v>42460</v>
      </c>
      <c r="Y3202" s="15">
        <v>42490</v>
      </c>
      <c r="Z3202" t="str">
        <f t="shared" si="548"/>
        <v>March</v>
      </c>
      <c r="AA3202" t="str">
        <f t="shared" si="549"/>
        <v>April</v>
      </c>
    </row>
    <row r="3203" spans="1:27" ht="4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14" t="s">
        <v>8221</v>
      </c>
      <c r="G3203" t="s">
        <v>8225</v>
      </c>
      <c r="H3203" t="s">
        <v>8247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si="550"/>
        <v>1.25</v>
      </c>
      <c r="P3203" s="6">
        <f t="shared" si="551"/>
        <v>12.5</v>
      </c>
      <c r="Q3203" t="str">
        <f t="shared" ref="Q3203:Q3266" si="552">LEFT(N3203,FIND("/", N3203) - 1)</f>
        <v>theater</v>
      </c>
      <c r="R3203" t="str">
        <f t="shared" ref="R3203:R3266" si="553">RIGHT(N3203,LEN(N3203) - FIND("/",N3203))</f>
        <v>musical</v>
      </c>
      <c r="S3203" s="28">
        <f t="shared" ref="S3203:S3266" si="554">(J3203/86400)+25569+(-5/24)</f>
        <v>41861.558761574073</v>
      </c>
      <c r="T3203" s="28">
        <f t="shared" ref="T3203:T3266" si="555">(I3203/86400)+25569+(-5/24)</f>
        <v>41882.558761574073</v>
      </c>
      <c r="U3203">
        <f t="shared" ref="U3203:U3266" si="556">YEAR(S3203)</f>
        <v>2014</v>
      </c>
      <c r="V3203" s="15">
        <f t="shared" ref="V3203:V3266" si="557">INT(S3203)</f>
        <v>41861</v>
      </c>
      <c r="W3203" s="15">
        <f t="shared" ref="W3203:W3266" si="558">INT(T3203)</f>
        <v>41882</v>
      </c>
      <c r="X3203" s="15">
        <v>41861</v>
      </c>
      <c r="Y3203" s="15">
        <v>41882</v>
      </c>
      <c r="Z3203" t="str">
        <f t="shared" ref="Z3203:Z3266" si="559">TEXT(V3203, "mmmm")</f>
        <v>August</v>
      </c>
      <c r="AA3203" t="str">
        <f t="shared" ref="AA3203:AA3266" si="560">TEXT(W3203, "mmmm")</f>
        <v>August</v>
      </c>
    </row>
    <row r="3204" spans="1:27" ht="45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14" t="s">
        <v>8221</v>
      </c>
      <c r="G3204" t="s">
        <v>8224</v>
      </c>
      <c r="H3204" t="s">
        <v>8246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550"/>
        <v>54.52</v>
      </c>
      <c r="P3204" s="6">
        <f t="shared" si="551"/>
        <v>109.04</v>
      </c>
      <c r="Q3204" t="str">
        <f t="shared" si="552"/>
        <v>theater</v>
      </c>
      <c r="R3204" t="str">
        <f t="shared" si="553"/>
        <v>musical</v>
      </c>
      <c r="S3204" s="28">
        <f t="shared" si="554"/>
        <v>42293.645208333335</v>
      </c>
      <c r="T3204" s="28">
        <f t="shared" si="555"/>
        <v>42352.040972222218</v>
      </c>
      <c r="U3204">
        <f t="shared" si="556"/>
        <v>2015</v>
      </c>
      <c r="V3204" s="15">
        <f t="shared" si="557"/>
        <v>42293</v>
      </c>
      <c r="W3204" s="15">
        <f t="shared" si="558"/>
        <v>42352</v>
      </c>
      <c r="X3204" s="15">
        <v>42293</v>
      </c>
      <c r="Y3204" s="15">
        <v>42352</v>
      </c>
      <c r="Z3204" t="str">
        <f t="shared" si="559"/>
        <v>October</v>
      </c>
      <c r="AA3204" t="str">
        <f t="shared" si="560"/>
        <v>December</v>
      </c>
    </row>
    <row r="3205" spans="1:27" ht="3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14" t="s">
        <v>8221</v>
      </c>
      <c r="G3205" t="s">
        <v>8224</v>
      </c>
      <c r="H3205" t="s">
        <v>8246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550"/>
        <v>25</v>
      </c>
      <c r="P3205" s="6">
        <f t="shared" si="551"/>
        <v>41.666666666666664</v>
      </c>
      <c r="Q3205" t="str">
        <f t="shared" si="552"/>
        <v>theater</v>
      </c>
      <c r="R3205" t="str">
        <f t="shared" si="553"/>
        <v>musical</v>
      </c>
      <c r="S3205" s="28">
        <f t="shared" si="554"/>
        <v>42242.780347222222</v>
      </c>
      <c r="T3205" s="28">
        <f t="shared" si="555"/>
        <v>42272.780347222222</v>
      </c>
      <c r="U3205">
        <f t="shared" si="556"/>
        <v>2015</v>
      </c>
      <c r="V3205" s="15">
        <f t="shared" si="557"/>
        <v>42242</v>
      </c>
      <c r="W3205" s="15">
        <f t="shared" si="558"/>
        <v>42272</v>
      </c>
      <c r="X3205" s="15">
        <v>42242</v>
      </c>
      <c r="Y3205" s="15">
        <v>42272</v>
      </c>
      <c r="Z3205" t="str">
        <f t="shared" si="559"/>
        <v>August</v>
      </c>
      <c r="AA3205" t="str">
        <f t="shared" si="560"/>
        <v>September</v>
      </c>
    </row>
    <row r="3206" spans="1:27" ht="45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14" t="s">
        <v>8221</v>
      </c>
      <c r="G3206" t="s">
        <v>8224</v>
      </c>
      <c r="H3206" t="s">
        <v>8246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550"/>
        <v>0</v>
      </c>
      <c r="P3206" s="6" t="e">
        <f t="shared" si="551"/>
        <v>#DIV/0!</v>
      </c>
      <c r="Q3206" t="str">
        <f t="shared" si="552"/>
        <v>theater</v>
      </c>
      <c r="R3206" t="str">
        <f t="shared" si="553"/>
        <v>musical</v>
      </c>
      <c r="S3206" s="28">
        <f t="shared" si="554"/>
        <v>42172.477766203701</v>
      </c>
      <c r="T3206" s="28">
        <f t="shared" si="555"/>
        <v>42202.468055555553</v>
      </c>
      <c r="U3206">
        <f t="shared" si="556"/>
        <v>2015</v>
      </c>
      <c r="V3206" s="15">
        <f t="shared" si="557"/>
        <v>42172</v>
      </c>
      <c r="W3206" s="15">
        <f t="shared" si="558"/>
        <v>42202</v>
      </c>
      <c r="X3206" s="15">
        <v>42172</v>
      </c>
      <c r="Y3206" s="15">
        <v>42202</v>
      </c>
      <c r="Z3206" t="str">
        <f t="shared" si="559"/>
        <v>June</v>
      </c>
      <c r="AA3206" t="str">
        <f t="shared" si="560"/>
        <v>July</v>
      </c>
    </row>
    <row r="3207" spans="1:27" ht="4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14" t="s">
        <v>8221</v>
      </c>
      <c r="G3207" t="s">
        <v>8225</v>
      </c>
      <c r="H3207" t="s">
        <v>8247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550"/>
        <v>3.4125000000000001</v>
      </c>
      <c r="P3207" s="6">
        <f t="shared" si="551"/>
        <v>22.75</v>
      </c>
      <c r="Q3207" t="str">
        <f t="shared" si="552"/>
        <v>theater</v>
      </c>
      <c r="R3207" t="str">
        <f t="shared" si="553"/>
        <v>musical</v>
      </c>
      <c r="S3207" s="28">
        <f t="shared" si="554"/>
        <v>42095.166342592587</v>
      </c>
      <c r="T3207" s="28">
        <f t="shared" si="555"/>
        <v>42125.166342592587</v>
      </c>
      <c r="U3207">
        <f t="shared" si="556"/>
        <v>2015</v>
      </c>
      <c r="V3207" s="15">
        <f t="shared" si="557"/>
        <v>42095</v>
      </c>
      <c r="W3207" s="15">
        <f t="shared" si="558"/>
        <v>42125</v>
      </c>
      <c r="X3207" s="15">
        <v>42095</v>
      </c>
      <c r="Y3207" s="15">
        <v>42125</v>
      </c>
      <c r="Z3207" t="str">
        <f t="shared" si="559"/>
        <v>April</v>
      </c>
      <c r="AA3207" t="str">
        <f t="shared" si="560"/>
        <v>May</v>
      </c>
    </row>
    <row r="3208" spans="1:27" ht="45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14" t="s">
        <v>8221</v>
      </c>
      <c r="G3208" t="s">
        <v>8224</v>
      </c>
      <c r="H3208" t="s">
        <v>8246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550"/>
        <v>0</v>
      </c>
      <c r="P3208" s="6" t="e">
        <f t="shared" si="551"/>
        <v>#DIV/0!</v>
      </c>
      <c r="Q3208" t="str">
        <f t="shared" si="552"/>
        <v>theater</v>
      </c>
      <c r="R3208" t="str">
        <f t="shared" si="553"/>
        <v>musical</v>
      </c>
      <c r="S3208" s="28">
        <f t="shared" si="554"/>
        <v>42236.067719907405</v>
      </c>
      <c r="T3208" s="28">
        <f t="shared" si="555"/>
        <v>42266.067719907405</v>
      </c>
      <c r="U3208">
        <f t="shared" si="556"/>
        <v>2015</v>
      </c>
      <c r="V3208" s="15">
        <f t="shared" si="557"/>
        <v>42236</v>
      </c>
      <c r="W3208" s="15">
        <f t="shared" si="558"/>
        <v>42266</v>
      </c>
      <c r="X3208" s="15">
        <v>42236</v>
      </c>
      <c r="Y3208" s="15">
        <v>42266</v>
      </c>
      <c r="Z3208" t="str">
        <f t="shared" si="559"/>
        <v>August</v>
      </c>
      <c r="AA3208" t="str">
        <f t="shared" si="560"/>
        <v>September</v>
      </c>
    </row>
    <row r="3209" spans="1:27" ht="45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14" t="s">
        <v>8221</v>
      </c>
      <c r="G3209" t="s">
        <v>8224</v>
      </c>
      <c r="H3209" t="s">
        <v>8246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550"/>
        <v>46.36363636363636</v>
      </c>
      <c r="P3209" s="6">
        <f t="shared" si="551"/>
        <v>70.833333333333329</v>
      </c>
      <c r="Q3209" t="str">
        <f t="shared" si="552"/>
        <v>theater</v>
      </c>
      <c r="R3209" t="str">
        <f t="shared" si="553"/>
        <v>musical</v>
      </c>
      <c r="S3209" s="28">
        <f t="shared" si="554"/>
        <v>42057.069525462961</v>
      </c>
      <c r="T3209" s="28">
        <f t="shared" si="555"/>
        <v>42117.027858796289</v>
      </c>
      <c r="U3209">
        <f t="shared" si="556"/>
        <v>2015</v>
      </c>
      <c r="V3209" s="15">
        <f t="shared" si="557"/>
        <v>42057</v>
      </c>
      <c r="W3209" s="15">
        <f t="shared" si="558"/>
        <v>42117</v>
      </c>
      <c r="X3209" s="15">
        <v>42057</v>
      </c>
      <c r="Y3209" s="15">
        <v>42117</v>
      </c>
      <c r="Z3209" t="str">
        <f t="shared" si="559"/>
        <v>February</v>
      </c>
      <c r="AA3209" t="str">
        <f t="shared" si="560"/>
        <v>April</v>
      </c>
    </row>
    <row r="3210" spans="1:27" ht="45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14" t="s">
        <v>8219</v>
      </c>
      <c r="G3210" t="s">
        <v>8224</v>
      </c>
      <c r="H3210" t="s">
        <v>8246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550"/>
        <v>103.49999999999999</v>
      </c>
      <c r="P3210" s="6">
        <f t="shared" si="551"/>
        <v>63.109756097560975</v>
      </c>
      <c r="Q3210" t="str">
        <f t="shared" si="552"/>
        <v>theater</v>
      </c>
      <c r="R3210" t="str">
        <f t="shared" si="553"/>
        <v>plays</v>
      </c>
      <c r="S3210" s="28">
        <f t="shared" si="554"/>
        <v>41827.396724537037</v>
      </c>
      <c r="T3210" s="28">
        <f t="shared" si="555"/>
        <v>41848.396724537037</v>
      </c>
      <c r="U3210">
        <f t="shared" si="556"/>
        <v>2014</v>
      </c>
      <c r="V3210" s="15">
        <f t="shared" si="557"/>
        <v>41827</v>
      </c>
      <c r="W3210" s="15">
        <f t="shared" si="558"/>
        <v>41848</v>
      </c>
      <c r="X3210" s="15">
        <v>41827</v>
      </c>
      <c r="Y3210" s="15">
        <v>41848</v>
      </c>
      <c r="Z3210" t="str">
        <f t="shared" si="559"/>
        <v>July</v>
      </c>
      <c r="AA3210" t="str">
        <f t="shared" si="560"/>
        <v>July</v>
      </c>
    </row>
    <row r="3211" spans="1:27" ht="45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14" t="s">
        <v>8219</v>
      </c>
      <c r="G3211" t="s">
        <v>8224</v>
      </c>
      <c r="H3211" t="s">
        <v>8246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550"/>
        <v>119.32315789473684</v>
      </c>
      <c r="P3211" s="6">
        <f t="shared" si="551"/>
        <v>50.157964601769912</v>
      </c>
      <c r="Q3211" t="str">
        <f t="shared" si="552"/>
        <v>theater</v>
      </c>
      <c r="R3211" t="str">
        <f t="shared" si="553"/>
        <v>plays</v>
      </c>
      <c r="S3211" s="28">
        <f t="shared" si="554"/>
        <v>41778.42891203703</v>
      </c>
      <c r="T3211" s="28">
        <f t="shared" si="555"/>
        <v>41810.75</v>
      </c>
      <c r="U3211">
        <f t="shared" si="556"/>
        <v>2014</v>
      </c>
      <c r="V3211" s="15">
        <f t="shared" si="557"/>
        <v>41778</v>
      </c>
      <c r="W3211" s="15">
        <f t="shared" si="558"/>
        <v>41810</v>
      </c>
      <c r="X3211" s="15">
        <v>41778</v>
      </c>
      <c r="Y3211" s="15">
        <v>41810</v>
      </c>
      <c r="Z3211" t="str">
        <f t="shared" si="559"/>
        <v>May</v>
      </c>
      <c r="AA3211" t="str">
        <f t="shared" si="560"/>
        <v>June</v>
      </c>
    </row>
    <row r="3212" spans="1:27" ht="45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14" t="s">
        <v>8219</v>
      </c>
      <c r="G3212" t="s">
        <v>8224</v>
      </c>
      <c r="H3212" t="s">
        <v>8246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550"/>
        <v>125.76666666666667</v>
      </c>
      <c r="P3212" s="6">
        <f t="shared" si="551"/>
        <v>62.883333333333333</v>
      </c>
      <c r="Q3212" t="str">
        <f t="shared" si="552"/>
        <v>theater</v>
      </c>
      <c r="R3212" t="str">
        <f t="shared" si="553"/>
        <v>plays</v>
      </c>
      <c r="S3212" s="28">
        <f t="shared" si="554"/>
        <v>41013.728229166663</v>
      </c>
      <c r="T3212" s="28">
        <f t="shared" si="555"/>
        <v>41060.957638888889</v>
      </c>
      <c r="U3212">
        <f t="shared" si="556"/>
        <v>2012</v>
      </c>
      <c r="V3212" s="15">
        <f t="shared" si="557"/>
        <v>41013</v>
      </c>
      <c r="W3212" s="15">
        <f t="shared" si="558"/>
        <v>41060</v>
      </c>
      <c r="X3212" s="15">
        <v>41013</v>
      </c>
      <c r="Y3212" s="15">
        <v>41060</v>
      </c>
      <c r="Z3212" t="str">
        <f t="shared" si="559"/>
        <v>April</v>
      </c>
      <c r="AA3212" t="str">
        <f t="shared" si="560"/>
        <v>May</v>
      </c>
    </row>
    <row r="3213" spans="1:27" ht="4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14" t="s">
        <v>8219</v>
      </c>
      <c r="G3213" t="s">
        <v>8224</v>
      </c>
      <c r="H3213" t="s">
        <v>8246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550"/>
        <v>119.74347826086958</v>
      </c>
      <c r="P3213" s="6">
        <f t="shared" si="551"/>
        <v>85.531055900621112</v>
      </c>
      <c r="Q3213" t="str">
        <f t="shared" si="552"/>
        <v>theater</v>
      </c>
      <c r="R3213" t="str">
        <f t="shared" si="553"/>
        <v>plays</v>
      </c>
      <c r="S3213" s="28">
        <f t="shared" si="554"/>
        <v>41834.378240740734</v>
      </c>
      <c r="T3213" s="28">
        <f t="shared" si="555"/>
        <v>41865.875</v>
      </c>
      <c r="U3213">
        <f t="shared" si="556"/>
        <v>2014</v>
      </c>
      <c r="V3213" s="15">
        <f t="shared" si="557"/>
        <v>41834</v>
      </c>
      <c r="W3213" s="15">
        <f t="shared" si="558"/>
        <v>41865</v>
      </c>
      <c r="X3213" s="15">
        <v>41834</v>
      </c>
      <c r="Y3213" s="15">
        <v>41865</v>
      </c>
      <c r="Z3213" t="str">
        <f t="shared" si="559"/>
        <v>July</v>
      </c>
      <c r="AA3213" t="str">
        <f t="shared" si="560"/>
        <v>August</v>
      </c>
    </row>
    <row r="3214" spans="1:27" ht="30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14" t="s">
        <v>8219</v>
      </c>
      <c r="G3214" t="s">
        <v>8224</v>
      </c>
      <c r="H3214" t="s">
        <v>8246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550"/>
        <v>126.25</v>
      </c>
      <c r="P3214" s="6">
        <f t="shared" si="551"/>
        <v>53.723404255319146</v>
      </c>
      <c r="Q3214" t="str">
        <f t="shared" si="552"/>
        <v>theater</v>
      </c>
      <c r="R3214" t="str">
        <f t="shared" si="553"/>
        <v>plays</v>
      </c>
      <c r="S3214" s="28">
        <f t="shared" si="554"/>
        <v>41829.587395833332</v>
      </c>
      <c r="T3214" s="28">
        <f t="shared" si="555"/>
        <v>41859.587395833332</v>
      </c>
      <c r="U3214">
        <f t="shared" si="556"/>
        <v>2014</v>
      </c>
      <c r="V3214" s="15">
        <f t="shared" si="557"/>
        <v>41829</v>
      </c>
      <c r="W3214" s="15">
        <f t="shared" si="558"/>
        <v>41859</v>
      </c>
      <c r="X3214" s="15">
        <v>41829</v>
      </c>
      <c r="Y3214" s="15">
        <v>41859</v>
      </c>
      <c r="Z3214" t="str">
        <f t="shared" si="559"/>
        <v>July</v>
      </c>
      <c r="AA3214" t="str">
        <f t="shared" si="560"/>
        <v>August</v>
      </c>
    </row>
    <row r="3215" spans="1:27" ht="45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14" t="s">
        <v>8219</v>
      </c>
      <c r="G3215" t="s">
        <v>8225</v>
      </c>
      <c r="H3215" t="s">
        <v>8247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550"/>
        <v>100.11666666666667</v>
      </c>
      <c r="P3215" s="6">
        <f t="shared" si="551"/>
        <v>127.80851063829788</v>
      </c>
      <c r="Q3215" t="str">
        <f t="shared" si="552"/>
        <v>theater</v>
      </c>
      <c r="R3215" t="str">
        <f t="shared" si="553"/>
        <v>plays</v>
      </c>
      <c r="S3215" s="28">
        <f t="shared" si="554"/>
        <v>42171.555081018516</v>
      </c>
      <c r="T3215" s="28">
        <f t="shared" si="555"/>
        <v>42211.555081018516</v>
      </c>
      <c r="U3215">
        <f t="shared" si="556"/>
        <v>2015</v>
      </c>
      <c r="V3215" s="15">
        <f t="shared" si="557"/>
        <v>42171</v>
      </c>
      <c r="W3215" s="15">
        <f t="shared" si="558"/>
        <v>42211</v>
      </c>
      <c r="X3215" s="15">
        <v>42171</v>
      </c>
      <c r="Y3215" s="15">
        <v>42211</v>
      </c>
      <c r="Z3215" t="str">
        <f t="shared" si="559"/>
        <v>June</v>
      </c>
      <c r="AA3215" t="str">
        <f t="shared" si="560"/>
        <v>July</v>
      </c>
    </row>
    <row r="3216" spans="1:27" ht="4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14" t="s">
        <v>8219</v>
      </c>
      <c r="G3216" t="s">
        <v>8225</v>
      </c>
      <c r="H3216" t="s">
        <v>8247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550"/>
        <v>102.13333333333334</v>
      </c>
      <c r="P3216" s="6">
        <f t="shared" si="551"/>
        <v>106.57391304347826</v>
      </c>
      <c r="Q3216" t="str">
        <f t="shared" si="552"/>
        <v>theater</v>
      </c>
      <c r="R3216" t="str">
        <f t="shared" si="553"/>
        <v>plays</v>
      </c>
      <c r="S3216" s="28">
        <f t="shared" si="554"/>
        <v>42337.584178240737</v>
      </c>
      <c r="T3216" s="28">
        <f t="shared" si="555"/>
        <v>42374.788194444445</v>
      </c>
      <c r="U3216">
        <f t="shared" si="556"/>
        <v>2015</v>
      </c>
      <c r="V3216" s="15">
        <f t="shared" si="557"/>
        <v>42337</v>
      </c>
      <c r="W3216" s="15">
        <f t="shared" si="558"/>
        <v>42374</v>
      </c>
      <c r="X3216" s="15">
        <v>42337</v>
      </c>
      <c r="Y3216" s="15">
        <v>42374</v>
      </c>
      <c r="Z3216" t="str">
        <f t="shared" si="559"/>
        <v>November</v>
      </c>
      <c r="AA3216" t="str">
        <f t="shared" si="560"/>
        <v>January</v>
      </c>
    </row>
    <row r="3217" spans="1:27" ht="60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14" t="s">
        <v>8219</v>
      </c>
      <c r="G3217" t="s">
        <v>8224</v>
      </c>
      <c r="H3217" t="s">
        <v>8246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550"/>
        <v>100.35142857142858</v>
      </c>
      <c r="P3217" s="6">
        <f t="shared" si="551"/>
        <v>262.11194029850748</v>
      </c>
      <c r="Q3217" t="str">
        <f t="shared" si="552"/>
        <v>theater</v>
      </c>
      <c r="R3217" t="str">
        <f t="shared" si="553"/>
        <v>plays</v>
      </c>
      <c r="S3217" s="28">
        <f t="shared" si="554"/>
        <v>42219.456840277773</v>
      </c>
      <c r="T3217" s="28">
        <f t="shared" si="555"/>
        <v>42256.957638888889</v>
      </c>
      <c r="U3217">
        <f t="shared" si="556"/>
        <v>2015</v>
      </c>
      <c r="V3217" s="15">
        <f t="shared" si="557"/>
        <v>42219</v>
      </c>
      <c r="W3217" s="15">
        <f t="shared" si="558"/>
        <v>42256</v>
      </c>
      <c r="X3217" s="15">
        <v>42219</v>
      </c>
      <c r="Y3217" s="15">
        <v>42256</v>
      </c>
      <c r="Z3217" t="str">
        <f t="shared" si="559"/>
        <v>August</v>
      </c>
      <c r="AA3217" t="str">
        <f t="shared" si="560"/>
        <v>September</v>
      </c>
    </row>
    <row r="3218" spans="1:27" ht="45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14" t="s">
        <v>8219</v>
      </c>
      <c r="G3218" t="s">
        <v>8225</v>
      </c>
      <c r="H3218" t="s">
        <v>8247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550"/>
        <v>100.05</v>
      </c>
      <c r="P3218" s="6">
        <f t="shared" si="551"/>
        <v>57.171428571428571</v>
      </c>
      <c r="Q3218" t="str">
        <f t="shared" si="552"/>
        <v>theater</v>
      </c>
      <c r="R3218" t="str">
        <f t="shared" si="553"/>
        <v>plays</v>
      </c>
      <c r="S3218" s="28">
        <f t="shared" si="554"/>
        <v>42165.254293981481</v>
      </c>
      <c r="T3218" s="28">
        <f t="shared" si="555"/>
        <v>42196.395833333336</v>
      </c>
      <c r="U3218">
        <f t="shared" si="556"/>
        <v>2015</v>
      </c>
      <c r="V3218" s="15">
        <f t="shared" si="557"/>
        <v>42165</v>
      </c>
      <c r="W3218" s="15">
        <f t="shared" si="558"/>
        <v>42196</v>
      </c>
      <c r="X3218" s="15">
        <v>42165</v>
      </c>
      <c r="Y3218" s="15">
        <v>42196</v>
      </c>
      <c r="Z3218" t="str">
        <f t="shared" si="559"/>
        <v>June</v>
      </c>
      <c r="AA3218" t="str">
        <f t="shared" si="560"/>
        <v>July</v>
      </c>
    </row>
    <row r="3219" spans="1:27" ht="3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14" t="s">
        <v>8219</v>
      </c>
      <c r="G3219" t="s">
        <v>8224</v>
      </c>
      <c r="H3219" t="s">
        <v>8246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550"/>
        <v>116.02222222222223</v>
      </c>
      <c r="P3219" s="6">
        <f t="shared" si="551"/>
        <v>50.20192307692308</v>
      </c>
      <c r="Q3219" t="str">
        <f t="shared" si="552"/>
        <v>theater</v>
      </c>
      <c r="R3219" t="str">
        <f t="shared" si="553"/>
        <v>plays</v>
      </c>
      <c r="S3219" s="28">
        <f t="shared" si="554"/>
        <v>42648.337777777771</v>
      </c>
      <c r="T3219" s="28">
        <f t="shared" si="555"/>
        <v>42678.337777777771</v>
      </c>
      <c r="U3219">
        <f t="shared" si="556"/>
        <v>2016</v>
      </c>
      <c r="V3219" s="15">
        <f t="shared" si="557"/>
        <v>42648</v>
      </c>
      <c r="W3219" s="15">
        <f t="shared" si="558"/>
        <v>42678</v>
      </c>
      <c r="X3219" s="15">
        <v>42648</v>
      </c>
      <c r="Y3219" s="15">
        <v>42678</v>
      </c>
      <c r="Z3219" t="str">
        <f t="shared" si="559"/>
        <v>October</v>
      </c>
      <c r="AA3219" t="str">
        <f t="shared" si="560"/>
        <v>November</v>
      </c>
    </row>
    <row r="3220" spans="1:27" ht="4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14" t="s">
        <v>8219</v>
      </c>
      <c r="G3220" t="s">
        <v>8225</v>
      </c>
      <c r="H3220" t="s">
        <v>8247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550"/>
        <v>102.1</v>
      </c>
      <c r="P3220" s="6">
        <f t="shared" si="551"/>
        <v>66.586956521739125</v>
      </c>
      <c r="Q3220" t="str">
        <f t="shared" si="552"/>
        <v>theater</v>
      </c>
      <c r="R3220" t="str">
        <f t="shared" si="553"/>
        <v>plays</v>
      </c>
      <c r="S3220" s="28">
        <f t="shared" si="554"/>
        <v>41970.793819444443</v>
      </c>
      <c r="T3220" s="28">
        <f t="shared" si="555"/>
        <v>42003.791666666664</v>
      </c>
      <c r="U3220">
        <f t="shared" si="556"/>
        <v>2014</v>
      </c>
      <c r="V3220" s="15">
        <f t="shared" si="557"/>
        <v>41970</v>
      </c>
      <c r="W3220" s="15">
        <f t="shared" si="558"/>
        <v>42003</v>
      </c>
      <c r="X3220" s="15">
        <v>41970</v>
      </c>
      <c r="Y3220" s="15">
        <v>42003</v>
      </c>
      <c r="Z3220" t="str">
        <f t="shared" si="559"/>
        <v>November</v>
      </c>
      <c r="AA3220" t="str">
        <f t="shared" si="560"/>
        <v>December</v>
      </c>
    </row>
    <row r="3221" spans="1:27" ht="30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14" t="s">
        <v>8219</v>
      </c>
      <c r="G3221" t="s">
        <v>8224</v>
      </c>
      <c r="H3221" t="s">
        <v>8246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550"/>
        <v>100.11000000000001</v>
      </c>
      <c r="P3221" s="6">
        <f t="shared" si="551"/>
        <v>168.25210084033614</v>
      </c>
      <c r="Q3221" t="str">
        <f t="shared" si="552"/>
        <v>theater</v>
      </c>
      <c r="R3221" t="str">
        <f t="shared" si="553"/>
        <v>plays</v>
      </c>
      <c r="S3221" s="28">
        <f t="shared" si="554"/>
        <v>42050.77484953704</v>
      </c>
      <c r="T3221" s="28">
        <f t="shared" si="555"/>
        <v>42085.733182870368</v>
      </c>
      <c r="U3221">
        <f t="shared" si="556"/>
        <v>2015</v>
      </c>
      <c r="V3221" s="15">
        <f t="shared" si="557"/>
        <v>42050</v>
      </c>
      <c r="W3221" s="15">
        <f t="shared" si="558"/>
        <v>42085</v>
      </c>
      <c r="X3221" s="15">
        <v>42050</v>
      </c>
      <c r="Y3221" s="15">
        <v>42085</v>
      </c>
      <c r="Z3221" t="str">
        <f t="shared" si="559"/>
        <v>February</v>
      </c>
      <c r="AA3221" t="str">
        <f t="shared" si="560"/>
        <v>March</v>
      </c>
    </row>
    <row r="3222" spans="1:27" ht="30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14" t="s">
        <v>8219</v>
      </c>
      <c r="G3222" t="s">
        <v>8224</v>
      </c>
      <c r="H3222" t="s">
        <v>8246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550"/>
        <v>100.84</v>
      </c>
      <c r="P3222" s="6">
        <f t="shared" si="551"/>
        <v>256.37288135593218</v>
      </c>
      <c r="Q3222" t="str">
        <f t="shared" si="552"/>
        <v>theater</v>
      </c>
      <c r="R3222" t="str">
        <f t="shared" si="553"/>
        <v>plays</v>
      </c>
      <c r="S3222" s="28">
        <f t="shared" si="554"/>
        <v>42772.625046296293</v>
      </c>
      <c r="T3222" s="28">
        <f t="shared" si="555"/>
        <v>42806.666666666664</v>
      </c>
      <c r="U3222">
        <f t="shared" si="556"/>
        <v>2017</v>
      </c>
      <c r="V3222" s="15">
        <f t="shared" si="557"/>
        <v>42772</v>
      </c>
      <c r="W3222" s="15">
        <f t="shared" si="558"/>
        <v>42806</v>
      </c>
      <c r="X3222" s="15">
        <v>42772</v>
      </c>
      <c r="Y3222" s="15">
        <v>42806</v>
      </c>
      <c r="Z3222" t="str">
        <f t="shared" si="559"/>
        <v>February</v>
      </c>
      <c r="AA3222" t="str">
        <f t="shared" si="560"/>
        <v>March</v>
      </c>
    </row>
    <row r="3223" spans="1:27" ht="45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14" t="s">
        <v>8219</v>
      </c>
      <c r="G3223" t="s">
        <v>8225</v>
      </c>
      <c r="H3223" t="s">
        <v>8247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550"/>
        <v>103.42499999999998</v>
      </c>
      <c r="P3223" s="6">
        <f t="shared" si="551"/>
        <v>36.610619469026545</v>
      </c>
      <c r="Q3223" t="str">
        <f t="shared" si="552"/>
        <v>theater</v>
      </c>
      <c r="R3223" t="str">
        <f t="shared" si="553"/>
        <v>plays</v>
      </c>
      <c r="S3223" s="28">
        <f t="shared" si="554"/>
        <v>42155.488460648143</v>
      </c>
      <c r="T3223" s="28">
        <f t="shared" si="555"/>
        <v>42190.488460648143</v>
      </c>
      <c r="U3223">
        <f t="shared" si="556"/>
        <v>2015</v>
      </c>
      <c r="V3223" s="15">
        <f t="shared" si="557"/>
        <v>42155</v>
      </c>
      <c r="W3223" s="15">
        <f t="shared" si="558"/>
        <v>42190</v>
      </c>
      <c r="X3223" s="15">
        <v>42155</v>
      </c>
      <c r="Y3223" s="15">
        <v>42190</v>
      </c>
      <c r="Z3223" t="str">
        <f t="shared" si="559"/>
        <v>May</v>
      </c>
      <c r="AA3223" t="str">
        <f t="shared" si="560"/>
        <v>July</v>
      </c>
    </row>
    <row r="3224" spans="1:27" ht="30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14" t="s">
        <v>8219</v>
      </c>
      <c r="G3224" t="s">
        <v>8224</v>
      </c>
      <c r="H3224" t="s">
        <v>8246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550"/>
        <v>124.8</v>
      </c>
      <c r="P3224" s="6">
        <f t="shared" si="551"/>
        <v>37.142857142857146</v>
      </c>
      <c r="Q3224" t="str">
        <f t="shared" si="552"/>
        <v>theater</v>
      </c>
      <c r="R3224" t="str">
        <f t="shared" si="553"/>
        <v>plays</v>
      </c>
      <c r="S3224" s="28">
        <f t="shared" si="554"/>
        <v>42270.373807870368</v>
      </c>
      <c r="T3224" s="28">
        <f t="shared" si="555"/>
        <v>42301.686805555553</v>
      </c>
      <c r="U3224">
        <f t="shared" si="556"/>
        <v>2015</v>
      </c>
      <c r="V3224" s="15">
        <f t="shared" si="557"/>
        <v>42270</v>
      </c>
      <c r="W3224" s="15">
        <f t="shared" si="558"/>
        <v>42301</v>
      </c>
      <c r="X3224" s="15">
        <v>42270</v>
      </c>
      <c r="Y3224" s="15">
        <v>42301</v>
      </c>
      <c r="Z3224" t="str">
        <f t="shared" si="559"/>
        <v>September</v>
      </c>
      <c r="AA3224" t="str">
        <f t="shared" si="560"/>
        <v>October</v>
      </c>
    </row>
    <row r="3225" spans="1:27" ht="30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14" t="s">
        <v>8219</v>
      </c>
      <c r="G3225" t="s">
        <v>8224</v>
      </c>
      <c r="H3225" t="s">
        <v>8246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550"/>
        <v>109.51612903225806</v>
      </c>
      <c r="P3225" s="6">
        <f t="shared" si="551"/>
        <v>45.878378378378379</v>
      </c>
      <c r="Q3225" t="str">
        <f t="shared" si="552"/>
        <v>theater</v>
      </c>
      <c r="R3225" t="str">
        <f t="shared" si="553"/>
        <v>plays</v>
      </c>
      <c r="S3225" s="28">
        <f t="shared" si="554"/>
        <v>42206.627037037033</v>
      </c>
      <c r="T3225" s="28">
        <f t="shared" si="555"/>
        <v>42236.627037037033</v>
      </c>
      <c r="U3225">
        <f t="shared" si="556"/>
        <v>2015</v>
      </c>
      <c r="V3225" s="15">
        <f t="shared" si="557"/>
        <v>42206</v>
      </c>
      <c r="W3225" s="15">
        <f t="shared" si="558"/>
        <v>42236</v>
      </c>
      <c r="X3225" s="15">
        <v>42206</v>
      </c>
      <c r="Y3225" s="15">
        <v>42236</v>
      </c>
      <c r="Z3225" t="str">
        <f t="shared" si="559"/>
        <v>July</v>
      </c>
      <c r="AA3225" t="str">
        <f t="shared" si="560"/>
        <v>August</v>
      </c>
    </row>
    <row r="3226" spans="1:27" ht="4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14" t="s">
        <v>8219</v>
      </c>
      <c r="G3226" t="s">
        <v>8224</v>
      </c>
      <c r="H3226" t="s">
        <v>8246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550"/>
        <v>102.03333333333333</v>
      </c>
      <c r="P3226" s="6">
        <f t="shared" si="551"/>
        <v>141.71296296296296</v>
      </c>
      <c r="Q3226" t="str">
        <f t="shared" si="552"/>
        <v>theater</v>
      </c>
      <c r="R3226" t="str">
        <f t="shared" si="553"/>
        <v>plays</v>
      </c>
      <c r="S3226" s="28">
        <f t="shared" si="554"/>
        <v>42697.642511574071</v>
      </c>
      <c r="T3226" s="28">
        <f t="shared" si="555"/>
        <v>42744.999999999993</v>
      </c>
      <c r="U3226">
        <f t="shared" si="556"/>
        <v>2016</v>
      </c>
      <c r="V3226" s="15">
        <f t="shared" si="557"/>
        <v>42697</v>
      </c>
      <c r="W3226" s="15">
        <f t="shared" si="558"/>
        <v>42745</v>
      </c>
      <c r="X3226" s="15">
        <v>42697</v>
      </c>
      <c r="Y3226" s="15">
        <v>42745</v>
      </c>
      <c r="Z3226" t="str">
        <f t="shared" si="559"/>
        <v>November</v>
      </c>
      <c r="AA3226" t="str">
        <f t="shared" si="560"/>
        <v>January</v>
      </c>
    </row>
    <row r="3227" spans="1:27" ht="45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14" t="s">
        <v>8219</v>
      </c>
      <c r="G3227" t="s">
        <v>8224</v>
      </c>
      <c r="H3227" t="s">
        <v>8246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550"/>
        <v>102.35000000000001</v>
      </c>
      <c r="P3227" s="6">
        <f t="shared" si="551"/>
        <v>52.487179487179489</v>
      </c>
      <c r="Q3227" t="str">
        <f t="shared" si="552"/>
        <v>theater</v>
      </c>
      <c r="R3227" t="str">
        <f t="shared" si="553"/>
        <v>plays</v>
      </c>
      <c r="S3227" s="28">
        <f t="shared" si="554"/>
        <v>42503.351134259261</v>
      </c>
      <c r="T3227" s="28">
        <f t="shared" si="555"/>
        <v>42524.666666666664</v>
      </c>
      <c r="U3227">
        <f t="shared" si="556"/>
        <v>2016</v>
      </c>
      <c r="V3227" s="15">
        <f t="shared" si="557"/>
        <v>42503</v>
      </c>
      <c r="W3227" s="15">
        <f t="shared" si="558"/>
        <v>42524</v>
      </c>
      <c r="X3227" s="15">
        <v>42503</v>
      </c>
      <c r="Y3227" s="15">
        <v>42524</v>
      </c>
      <c r="Z3227" t="str">
        <f t="shared" si="559"/>
        <v>May</v>
      </c>
      <c r="AA3227" t="str">
        <f t="shared" si="560"/>
        <v>June</v>
      </c>
    </row>
    <row r="3228" spans="1:27" ht="45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14" t="s">
        <v>8219</v>
      </c>
      <c r="G3228" t="s">
        <v>8225</v>
      </c>
      <c r="H3228" t="s">
        <v>8247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550"/>
        <v>104.16666666666667</v>
      </c>
      <c r="P3228" s="6">
        <f t="shared" si="551"/>
        <v>59.523809523809526</v>
      </c>
      <c r="Q3228" t="str">
        <f t="shared" si="552"/>
        <v>theater</v>
      </c>
      <c r="R3228" t="str">
        <f t="shared" si="553"/>
        <v>plays</v>
      </c>
      <c r="S3228" s="28">
        <f t="shared" si="554"/>
        <v>42277.375138888885</v>
      </c>
      <c r="T3228" s="28">
        <f t="shared" si="555"/>
        <v>42307.375138888885</v>
      </c>
      <c r="U3228">
        <f t="shared" si="556"/>
        <v>2015</v>
      </c>
      <c r="V3228" s="15">
        <f t="shared" si="557"/>
        <v>42277</v>
      </c>
      <c r="W3228" s="15">
        <f t="shared" si="558"/>
        <v>42307</v>
      </c>
      <c r="X3228" s="15">
        <v>42277</v>
      </c>
      <c r="Y3228" s="15">
        <v>42307</v>
      </c>
      <c r="Z3228" t="str">
        <f t="shared" si="559"/>
        <v>September</v>
      </c>
      <c r="AA3228" t="str">
        <f t="shared" si="560"/>
        <v>October</v>
      </c>
    </row>
    <row r="3229" spans="1:27" ht="45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14" t="s">
        <v>8219</v>
      </c>
      <c r="G3229" t="s">
        <v>8225</v>
      </c>
      <c r="H3229" t="s">
        <v>8247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550"/>
        <v>125</v>
      </c>
      <c r="P3229" s="6">
        <f t="shared" si="551"/>
        <v>50</v>
      </c>
      <c r="Q3229" t="str">
        <f t="shared" si="552"/>
        <v>theater</v>
      </c>
      <c r="R3229" t="str">
        <f t="shared" si="553"/>
        <v>plays</v>
      </c>
      <c r="S3229" s="28">
        <f t="shared" si="554"/>
        <v>42722.674027777779</v>
      </c>
      <c r="T3229" s="28">
        <f t="shared" si="555"/>
        <v>42752.674027777779</v>
      </c>
      <c r="U3229">
        <f t="shared" si="556"/>
        <v>2016</v>
      </c>
      <c r="V3229" s="15">
        <f t="shared" si="557"/>
        <v>42722</v>
      </c>
      <c r="W3229" s="15">
        <f t="shared" si="558"/>
        <v>42752</v>
      </c>
      <c r="X3229" s="15">
        <v>42722</v>
      </c>
      <c r="Y3229" s="15">
        <v>42752</v>
      </c>
      <c r="Z3229" t="str">
        <f t="shared" si="559"/>
        <v>December</v>
      </c>
      <c r="AA3229" t="str">
        <f t="shared" si="560"/>
        <v>January</v>
      </c>
    </row>
    <row r="3230" spans="1:27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14" t="s">
        <v>8219</v>
      </c>
      <c r="G3230" t="s">
        <v>8224</v>
      </c>
      <c r="H3230" t="s">
        <v>8246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550"/>
        <v>102.34285714285714</v>
      </c>
      <c r="P3230" s="6">
        <f t="shared" si="551"/>
        <v>193.62162162162161</v>
      </c>
      <c r="Q3230" t="str">
        <f t="shared" si="552"/>
        <v>theater</v>
      </c>
      <c r="R3230" t="str">
        <f t="shared" si="553"/>
        <v>plays</v>
      </c>
      <c r="S3230" s="28">
        <f t="shared" si="554"/>
        <v>42323.500972222224</v>
      </c>
      <c r="T3230" s="28">
        <f t="shared" si="555"/>
        <v>42354.999305555553</v>
      </c>
      <c r="U3230">
        <f t="shared" si="556"/>
        <v>2015</v>
      </c>
      <c r="V3230" s="15">
        <f t="shared" si="557"/>
        <v>42323</v>
      </c>
      <c r="W3230" s="15">
        <f t="shared" si="558"/>
        <v>42354</v>
      </c>
      <c r="X3230" s="15">
        <v>42323</v>
      </c>
      <c r="Y3230" s="15">
        <v>42354</v>
      </c>
      <c r="Z3230" t="str">
        <f t="shared" si="559"/>
        <v>November</v>
      </c>
      <c r="AA3230" t="str">
        <f t="shared" si="560"/>
        <v>December</v>
      </c>
    </row>
    <row r="3231" spans="1:27" ht="4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14" t="s">
        <v>8219</v>
      </c>
      <c r="G3231" t="s">
        <v>8224</v>
      </c>
      <c r="H3231" t="s">
        <v>8246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550"/>
        <v>107.86500000000001</v>
      </c>
      <c r="P3231" s="6">
        <f t="shared" si="551"/>
        <v>106.79702970297029</v>
      </c>
      <c r="Q3231" t="str">
        <f t="shared" si="552"/>
        <v>theater</v>
      </c>
      <c r="R3231" t="str">
        <f t="shared" si="553"/>
        <v>plays</v>
      </c>
      <c r="S3231" s="28">
        <f t="shared" si="554"/>
        <v>41933.083310185182</v>
      </c>
      <c r="T3231" s="28">
        <f t="shared" si="555"/>
        <v>41963.124976851854</v>
      </c>
      <c r="U3231">
        <f t="shared" si="556"/>
        <v>2014</v>
      </c>
      <c r="V3231" s="15">
        <f t="shared" si="557"/>
        <v>41933</v>
      </c>
      <c r="W3231" s="15">
        <f t="shared" si="558"/>
        <v>41963</v>
      </c>
      <c r="X3231" s="15">
        <v>41933</v>
      </c>
      <c r="Y3231" s="15">
        <v>41963</v>
      </c>
      <c r="Z3231" t="str">
        <f t="shared" si="559"/>
        <v>October</v>
      </c>
      <c r="AA3231" t="str">
        <f t="shared" si="560"/>
        <v>November</v>
      </c>
    </row>
    <row r="3232" spans="1:27" ht="45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14" t="s">
        <v>8219</v>
      </c>
      <c r="G3232" t="s">
        <v>8224</v>
      </c>
      <c r="H3232" t="s">
        <v>8246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550"/>
        <v>109.88461538461539</v>
      </c>
      <c r="P3232" s="6">
        <f t="shared" si="551"/>
        <v>77.21621621621621</v>
      </c>
      <c r="Q3232" t="str">
        <f t="shared" si="552"/>
        <v>theater</v>
      </c>
      <c r="R3232" t="str">
        <f t="shared" si="553"/>
        <v>plays</v>
      </c>
      <c r="S3232" s="28">
        <f t="shared" si="554"/>
        <v>41897.959791666661</v>
      </c>
      <c r="T3232" s="28">
        <f t="shared" si="555"/>
        <v>41912.957638888889</v>
      </c>
      <c r="U3232">
        <f t="shared" si="556"/>
        <v>2014</v>
      </c>
      <c r="V3232" s="15">
        <f t="shared" si="557"/>
        <v>41897</v>
      </c>
      <c r="W3232" s="15">
        <f t="shared" si="558"/>
        <v>41912</v>
      </c>
      <c r="X3232" s="15">
        <v>41897</v>
      </c>
      <c r="Y3232" s="15">
        <v>41912</v>
      </c>
      <c r="Z3232" t="str">
        <f t="shared" si="559"/>
        <v>September</v>
      </c>
      <c r="AA3232" t="str">
        <f t="shared" si="560"/>
        <v>September</v>
      </c>
    </row>
    <row r="3233" spans="1:27" ht="45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14" t="s">
        <v>8219</v>
      </c>
      <c r="G3233" t="s">
        <v>8224</v>
      </c>
      <c r="H3233" t="s">
        <v>8246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550"/>
        <v>161</v>
      </c>
      <c r="P3233" s="6">
        <f t="shared" si="551"/>
        <v>57.5</v>
      </c>
      <c r="Q3233" t="str">
        <f t="shared" si="552"/>
        <v>theater</v>
      </c>
      <c r="R3233" t="str">
        <f t="shared" si="553"/>
        <v>plays</v>
      </c>
      <c r="S3233" s="28">
        <f t="shared" si="554"/>
        <v>42446.735497685186</v>
      </c>
      <c r="T3233" s="28">
        <f t="shared" si="555"/>
        <v>42476.735497685186</v>
      </c>
      <c r="U3233">
        <f t="shared" si="556"/>
        <v>2016</v>
      </c>
      <c r="V3233" s="15">
        <f t="shared" si="557"/>
        <v>42446</v>
      </c>
      <c r="W3233" s="15">
        <f t="shared" si="558"/>
        <v>42476</v>
      </c>
      <c r="X3233" s="15">
        <v>42446</v>
      </c>
      <c r="Y3233" s="15">
        <v>42476</v>
      </c>
      <c r="Z3233" t="str">
        <f t="shared" si="559"/>
        <v>March</v>
      </c>
      <c r="AA3233" t="str">
        <f t="shared" si="560"/>
        <v>April</v>
      </c>
    </row>
    <row r="3234" spans="1:27" ht="45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14" t="s">
        <v>8219</v>
      </c>
      <c r="G3234" t="s">
        <v>8224</v>
      </c>
      <c r="H3234" t="s">
        <v>8246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550"/>
        <v>131.20000000000002</v>
      </c>
      <c r="P3234" s="6">
        <f t="shared" si="551"/>
        <v>50.46153846153846</v>
      </c>
      <c r="Q3234" t="str">
        <f t="shared" si="552"/>
        <v>theater</v>
      </c>
      <c r="R3234" t="str">
        <f t="shared" si="553"/>
        <v>plays</v>
      </c>
      <c r="S3234" s="28">
        <f t="shared" si="554"/>
        <v>42463.605520833335</v>
      </c>
      <c r="T3234" s="28">
        <f t="shared" si="555"/>
        <v>42493.957638888889</v>
      </c>
      <c r="U3234">
        <f t="shared" si="556"/>
        <v>2016</v>
      </c>
      <c r="V3234" s="15">
        <f t="shared" si="557"/>
        <v>42463</v>
      </c>
      <c r="W3234" s="15">
        <f t="shared" si="558"/>
        <v>42493</v>
      </c>
      <c r="X3234" s="15">
        <v>42463</v>
      </c>
      <c r="Y3234" s="15">
        <v>42493</v>
      </c>
      <c r="Z3234" t="str">
        <f t="shared" si="559"/>
        <v>April</v>
      </c>
      <c r="AA3234" t="str">
        <f t="shared" si="560"/>
        <v>May</v>
      </c>
    </row>
    <row r="3235" spans="1:27" ht="45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14" t="s">
        <v>8219</v>
      </c>
      <c r="G3235" t="s">
        <v>8224</v>
      </c>
      <c r="H3235" t="s">
        <v>8246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550"/>
        <v>118.8</v>
      </c>
      <c r="P3235" s="6">
        <f t="shared" si="551"/>
        <v>97.377049180327873</v>
      </c>
      <c r="Q3235" t="str">
        <f t="shared" si="552"/>
        <v>theater</v>
      </c>
      <c r="R3235" t="str">
        <f t="shared" si="553"/>
        <v>plays</v>
      </c>
      <c r="S3235" s="28">
        <f t="shared" si="554"/>
        <v>42766.596701388888</v>
      </c>
      <c r="T3235" s="28">
        <f t="shared" si="555"/>
        <v>42796.596701388888</v>
      </c>
      <c r="U3235">
        <f t="shared" si="556"/>
        <v>2017</v>
      </c>
      <c r="V3235" s="15">
        <f t="shared" si="557"/>
        <v>42766</v>
      </c>
      <c r="W3235" s="15">
        <f t="shared" si="558"/>
        <v>42796</v>
      </c>
      <c r="X3235" s="15">
        <v>42766</v>
      </c>
      <c r="Y3235" s="15">
        <v>42796</v>
      </c>
      <c r="Z3235" t="str">
        <f t="shared" si="559"/>
        <v>January</v>
      </c>
      <c r="AA3235" t="str">
        <f t="shared" si="560"/>
        <v>March</v>
      </c>
    </row>
    <row r="3236" spans="1:27" ht="45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14" t="s">
        <v>8219</v>
      </c>
      <c r="G3236" t="s">
        <v>8225</v>
      </c>
      <c r="H3236" t="s">
        <v>8247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550"/>
        <v>100.39275000000001</v>
      </c>
      <c r="P3236" s="6">
        <f t="shared" si="551"/>
        <v>34.91921739130435</v>
      </c>
      <c r="Q3236" t="str">
        <f t="shared" si="552"/>
        <v>theater</v>
      </c>
      <c r="R3236" t="str">
        <f t="shared" si="553"/>
        <v>plays</v>
      </c>
      <c r="S3236" s="28">
        <f t="shared" si="554"/>
        <v>42734.581111111103</v>
      </c>
      <c r="T3236" s="28">
        <f t="shared" si="555"/>
        <v>42767.771527777775</v>
      </c>
      <c r="U3236">
        <f t="shared" si="556"/>
        <v>2016</v>
      </c>
      <c r="V3236" s="15">
        <f t="shared" si="557"/>
        <v>42734</v>
      </c>
      <c r="W3236" s="15">
        <f t="shared" si="558"/>
        <v>42767</v>
      </c>
      <c r="X3236" s="15">
        <v>42734</v>
      </c>
      <c r="Y3236" s="15">
        <v>42767</v>
      </c>
      <c r="Z3236" t="str">
        <f t="shared" si="559"/>
        <v>December</v>
      </c>
      <c r="AA3236" t="str">
        <f t="shared" si="560"/>
        <v>February</v>
      </c>
    </row>
    <row r="3237" spans="1:27" ht="4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14" t="s">
        <v>8219</v>
      </c>
      <c r="G3237" t="s">
        <v>8224</v>
      </c>
      <c r="H3237" t="s">
        <v>8246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550"/>
        <v>103.20666666666666</v>
      </c>
      <c r="P3237" s="6">
        <f t="shared" si="551"/>
        <v>85.530386740331494</v>
      </c>
      <c r="Q3237" t="str">
        <f t="shared" si="552"/>
        <v>theater</v>
      </c>
      <c r="R3237" t="str">
        <f t="shared" si="553"/>
        <v>plays</v>
      </c>
      <c r="S3237" s="28">
        <f t="shared" si="554"/>
        <v>42522.139479166661</v>
      </c>
      <c r="T3237" s="28">
        <f t="shared" si="555"/>
        <v>42552.139479166661</v>
      </c>
      <c r="U3237">
        <f t="shared" si="556"/>
        <v>2016</v>
      </c>
      <c r="V3237" s="15">
        <f t="shared" si="557"/>
        <v>42522</v>
      </c>
      <c r="W3237" s="15">
        <f t="shared" si="558"/>
        <v>42552</v>
      </c>
      <c r="X3237" s="15">
        <v>42522</v>
      </c>
      <c r="Y3237" s="15">
        <v>42552</v>
      </c>
      <c r="Z3237" t="str">
        <f t="shared" si="559"/>
        <v>June</v>
      </c>
      <c r="AA3237" t="str">
        <f t="shared" si="560"/>
        <v>July</v>
      </c>
    </row>
    <row r="3238" spans="1:27" ht="4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14" t="s">
        <v>8219</v>
      </c>
      <c r="G3238" t="s">
        <v>8224</v>
      </c>
      <c r="H3238" t="s">
        <v>8246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550"/>
        <v>100.6</v>
      </c>
      <c r="P3238" s="6">
        <f t="shared" si="551"/>
        <v>182.90909090909091</v>
      </c>
      <c r="Q3238" t="str">
        <f t="shared" si="552"/>
        <v>theater</v>
      </c>
      <c r="R3238" t="str">
        <f t="shared" si="553"/>
        <v>plays</v>
      </c>
      <c r="S3238" s="28">
        <f t="shared" si="554"/>
        <v>42702.708715277775</v>
      </c>
      <c r="T3238" s="28">
        <f t="shared" si="555"/>
        <v>42732.708715277775</v>
      </c>
      <c r="U3238">
        <f t="shared" si="556"/>
        <v>2016</v>
      </c>
      <c r="V3238" s="15">
        <f t="shared" si="557"/>
        <v>42702</v>
      </c>
      <c r="W3238" s="15">
        <f t="shared" si="558"/>
        <v>42732</v>
      </c>
      <c r="X3238" s="15">
        <v>42702</v>
      </c>
      <c r="Y3238" s="15">
        <v>42732</v>
      </c>
      <c r="Z3238" t="str">
        <f t="shared" si="559"/>
        <v>November</v>
      </c>
      <c r="AA3238" t="str">
        <f t="shared" si="560"/>
        <v>December</v>
      </c>
    </row>
    <row r="3239" spans="1:27" ht="30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14" t="s">
        <v>8219</v>
      </c>
      <c r="G3239" t="s">
        <v>8224</v>
      </c>
      <c r="H3239" t="s">
        <v>8246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550"/>
        <v>100.78754285714287</v>
      </c>
      <c r="P3239" s="6">
        <f t="shared" si="551"/>
        <v>131.13620817843866</v>
      </c>
      <c r="Q3239" t="str">
        <f t="shared" si="552"/>
        <v>theater</v>
      </c>
      <c r="R3239" t="str">
        <f t="shared" si="553"/>
        <v>plays</v>
      </c>
      <c r="S3239" s="28">
        <f t="shared" si="554"/>
        <v>42252.266018518516</v>
      </c>
      <c r="T3239" s="28">
        <f t="shared" si="555"/>
        <v>42275.957638888889</v>
      </c>
      <c r="U3239">
        <f t="shared" si="556"/>
        <v>2015</v>
      </c>
      <c r="V3239" s="15">
        <f t="shared" si="557"/>
        <v>42252</v>
      </c>
      <c r="W3239" s="15">
        <f t="shared" si="558"/>
        <v>42275</v>
      </c>
      <c r="X3239" s="15">
        <v>42252</v>
      </c>
      <c r="Y3239" s="15">
        <v>42275</v>
      </c>
      <c r="Z3239" t="str">
        <f t="shared" si="559"/>
        <v>September</v>
      </c>
      <c r="AA3239" t="str">
        <f t="shared" si="560"/>
        <v>September</v>
      </c>
    </row>
    <row r="3240" spans="1:27" ht="45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14" t="s">
        <v>8219</v>
      </c>
      <c r="G3240" t="s">
        <v>8225</v>
      </c>
      <c r="H3240" t="s">
        <v>8247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550"/>
        <v>112.32142857142857</v>
      </c>
      <c r="P3240" s="6">
        <f t="shared" si="551"/>
        <v>39.810126582278478</v>
      </c>
      <c r="Q3240" t="str">
        <f t="shared" si="552"/>
        <v>theater</v>
      </c>
      <c r="R3240" t="str">
        <f t="shared" si="553"/>
        <v>plays</v>
      </c>
      <c r="S3240" s="28">
        <f t="shared" si="554"/>
        <v>42156.302060185182</v>
      </c>
      <c r="T3240" s="28">
        <f t="shared" si="555"/>
        <v>42186.302060185182</v>
      </c>
      <c r="U3240">
        <f t="shared" si="556"/>
        <v>2015</v>
      </c>
      <c r="V3240" s="15">
        <f t="shared" si="557"/>
        <v>42156</v>
      </c>
      <c r="W3240" s="15">
        <f t="shared" si="558"/>
        <v>42186</v>
      </c>
      <c r="X3240" s="15">
        <v>42156</v>
      </c>
      <c r="Y3240" s="15">
        <v>42186</v>
      </c>
      <c r="Z3240" t="str">
        <f t="shared" si="559"/>
        <v>June</v>
      </c>
      <c r="AA3240" t="str">
        <f t="shared" si="560"/>
        <v>July</v>
      </c>
    </row>
    <row r="3241" spans="1:27" ht="45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14" t="s">
        <v>8219</v>
      </c>
      <c r="G3241" t="s">
        <v>8225</v>
      </c>
      <c r="H3241" t="s">
        <v>8247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550"/>
        <v>105.91914022517912</v>
      </c>
      <c r="P3241" s="6">
        <f t="shared" si="551"/>
        <v>59.701730769230764</v>
      </c>
      <c r="Q3241" t="str">
        <f t="shared" si="552"/>
        <v>theater</v>
      </c>
      <c r="R3241" t="str">
        <f t="shared" si="553"/>
        <v>plays</v>
      </c>
      <c r="S3241" s="28">
        <f t="shared" si="554"/>
        <v>42277.880706018514</v>
      </c>
      <c r="T3241" s="28">
        <f t="shared" si="555"/>
        <v>42302.790972222218</v>
      </c>
      <c r="U3241">
        <f t="shared" si="556"/>
        <v>2015</v>
      </c>
      <c r="V3241" s="15">
        <f t="shared" si="557"/>
        <v>42277</v>
      </c>
      <c r="W3241" s="15">
        <f t="shared" si="558"/>
        <v>42302</v>
      </c>
      <c r="X3241" s="15">
        <v>42277</v>
      </c>
      <c r="Y3241" s="15">
        <v>42302</v>
      </c>
      <c r="Z3241" t="str">
        <f t="shared" si="559"/>
        <v>September</v>
      </c>
      <c r="AA3241" t="str">
        <f t="shared" si="560"/>
        <v>October</v>
      </c>
    </row>
    <row r="3242" spans="1:27" ht="45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14" t="s">
        <v>8219</v>
      </c>
      <c r="G3242" t="s">
        <v>8225</v>
      </c>
      <c r="H3242" t="s">
        <v>8247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550"/>
        <v>100.56666666666668</v>
      </c>
      <c r="P3242" s="6">
        <f t="shared" si="551"/>
        <v>88.735294117647058</v>
      </c>
      <c r="Q3242" t="str">
        <f t="shared" si="552"/>
        <v>theater</v>
      </c>
      <c r="R3242" t="str">
        <f t="shared" si="553"/>
        <v>plays</v>
      </c>
      <c r="S3242" s="28">
        <f t="shared" si="554"/>
        <v>42754.485509259255</v>
      </c>
      <c r="T3242" s="28">
        <f t="shared" si="555"/>
        <v>42782.749999999993</v>
      </c>
      <c r="U3242">
        <f t="shared" si="556"/>
        <v>2017</v>
      </c>
      <c r="V3242" s="15">
        <f t="shared" si="557"/>
        <v>42754</v>
      </c>
      <c r="W3242" s="15">
        <f t="shared" si="558"/>
        <v>42782</v>
      </c>
      <c r="X3242" s="15">
        <v>42754</v>
      </c>
      <c r="Y3242" s="15">
        <v>42782</v>
      </c>
      <c r="Z3242" t="str">
        <f t="shared" si="559"/>
        <v>January</v>
      </c>
      <c r="AA3242" t="str">
        <f t="shared" si="560"/>
        <v>February</v>
      </c>
    </row>
    <row r="3243" spans="1:27" ht="60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14" t="s">
        <v>8219</v>
      </c>
      <c r="G3243" t="s">
        <v>8224</v>
      </c>
      <c r="H3243" t="s">
        <v>8246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550"/>
        <v>115.30588235294117</v>
      </c>
      <c r="P3243" s="6">
        <f t="shared" si="551"/>
        <v>58.688622754491021</v>
      </c>
      <c r="Q3243" t="str">
        <f t="shared" si="552"/>
        <v>theater</v>
      </c>
      <c r="R3243" t="str">
        <f t="shared" si="553"/>
        <v>plays</v>
      </c>
      <c r="S3243" s="28">
        <f t="shared" si="554"/>
        <v>41893.116550925923</v>
      </c>
      <c r="T3243" s="28">
        <f t="shared" si="555"/>
        <v>41926.082638888889</v>
      </c>
      <c r="U3243">
        <f t="shared" si="556"/>
        <v>2014</v>
      </c>
      <c r="V3243" s="15">
        <f t="shared" si="557"/>
        <v>41893</v>
      </c>
      <c r="W3243" s="15">
        <f t="shared" si="558"/>
        <v>41926</v>
      </c>
      <c r="X3243" s="15">
        <v>41893</v>
      </c>
      <c r="Y3243" s="15">
        <v>41926</v>
      </c>
      <c r="Z3243" t="str">
        <f t="shared" si="559"/>
        <v>September</v>
      </c>
      <c r="AA3243" t="str">
        <f t="shared" si="560"/>
        <v>October</v>
      </c>
    </row>
    <row r="3244" spans="1:27" ht="30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14" t="s">
        <v>8219</v>
      </c>
      <c r="G3244" t="s">
        <v>8224</v>
      </c>
      <c r="H3244" t="s">
        <v>8246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550"/>
        <v>127.30419999999999</v>
      </c>
      <c r="P3244" s="6">
        <f t="shared" si="551"/>
        <v>69.56513661202186</v>
      </c>
      <c r="Q3244" t="str">
        <f t="shared" si="552"/>
        <v>theater</v>
      </c>
      <c r="R3244" t="str">
        <f t="shared" si="553"/>
        <v>plays</v>
      </c>
      <c r="S3244" s="28">
        <f t="shared" si="554"/>
        <v>41871.547361111108</v>
      </c>
      <c r="T3244" s="28">
        <f t="shared" si="555"/>
        <v>41901.547361111108</v>
      </c>
      <c r="U3244">
        <f t="shared" si="556"/>
        <v>2014</v>
      </c>
      <c r="V3244" s="15">
        <f t="shared" si="557"/>
        <v>41871</v>
      </c>
      <c r="W3244" s="15">
        <f t="shared" si="558"/>
        <v>41901</v>
      </c>
      <c r="X3244" s="15">
        <v>41871</v>
      </c>
      <c r="Y3244" s="15">
        <v>41901</v>
      </c>
      <c r="Z3244" t="str">
        <f t="shared" si="559"/>
        <v>August</v>
      </c>
      <c r="AA3244" t="str">
        <f t="shared" si="560"/>
        <v>September</v>
      </c>
    </row>
    <row r="3245" spans="1:27" ht="45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14" t="s">
        <v>8219</v>
      </c>
      <c r="G3245" t="s">
        <v>8224</v>
      </c>
      <c r="H3245" t="s">
        <v>8246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550"/>
        <v>102.83750000000001</v>
      </c>
      <c r="P3245" s="6">
        <f t="shared" si="551"/>
        <v>115.87323943661971</v>
      </c>
      <c r="Q3245" t="str">
        <f t="shared" si="552"/>
        <v>theater</v>
      </c>
      <c r="R3245" t="str">
        <f t="shared" si="553"/>
        <v>plays</v>
      </c>
      <c r="S3245" s="28">
        <f t="shared" si="554"/>
        <v>42261.888449074067</v>
      </c>
      <c r="T3245" s="28">
        <f t="shared" si="555"/>
        <v>42285.791666666664</v>
      </c>
      <c r="U3245">
        <f t="shared" si="556"/>
        <v>2015</v>
      </c>
      <c r="V3245" s="15">
        <f t="shared" si="557"/>
        <v>42261</v>
      </c>
      <c r="W3245" s="15">
        <f t="shared" si="558"/>
        <v>42285</v>
      </c>
      <c r="X3245" s="15">
        <v>42261</v>
      </c>
      <c r="Y3245" s="15">
        <v>42285</v>
      </c>
      <c r="Z3245" t="str">
        <f t="shared" si="559"/>
        <v>September</v>
      </c>
      <c r="AA3245" t="str">
        <f t="shared" si="560"/>
        <v>October</v>
      </c>
    </row>
    <row r="3246" spans="1:27" ht="45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14" t="s">
        <v>8219</v>
      </c>
      <c r="G3246" t="s">
        <v>8225</v>
      </c>
      <c r="H3246" t="s">
        <v>8247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550"/>
        <v>102.9375</v>
      </c>
      <c r="P3246" s="6">
        <f t="shared" si="551"/>
        <v>23.869565217391305</v>
      </c>
      <c r="Q3246" t="str">
        <f t="shared" si="552"/>
        <v>theater</v>
      </c>
      <c r="R3246" t="str">
        <f t="shared" si="553"/>
        <v>plays</v>
      </c>
      <c r="S3246" s="28">
        <f t="shared" si="554"/>
        <v>42675.485902777778</v>
      </c>
      <c r="T3246" s="28">
        <f t="shared" si="555"/>
        <v>42705.527569444443</v>
      </c>
      <c r="U3246">
        <f t="shared" si="556"/>
        <v>2016</v>
      </c>
      <c r="V3246" s="15">
        <f t="shared" si="557"/>
        <v>42675</v>
      </c>
      <c r="W3246" s="15">
        <f t="shared" si="558"/>
        <v>42705</v>
      </c>
      <c r="X3246" s="15">
        <v>42675</v>
      </c>
      <c r="Y3246" s="15">
        <v>42705</v>
      </c>
      <c r="Z3246" t="str">
        <f t="shared" si="559"/>
        <v>November</v>
      </c>
      <c r="AA3246" t="str">
        <f t="shared" si="560"/>
        <v>December</v>
      </c>
    </row>
    <row r="3247" spans="1:27" ht="4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14" t="s">
        <v>8219</v>
      </c>
      <c r="G3247" t="s">
        <v>8224</v>
      </c>
      <c r="H3247" t="s">
        <v>8246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550"/>
        <v>104.3047619047619</v>
      </c>
      <c r="P3247" s="6">
        <f t="shared" si="551"/>
        <v>81.125925925925927</v>
      </c>
      <c r="Q3247" t="str">
        <f t="shared" si="552"/>
        <v>theater</v>
      </c>
      <c r="R3247" t="str">
        <f t="shared" si="553"/>
        <v>plays</v>
      </c>
      <c r="S3247" s="28">
        <f t="shared" si="554"/>
        <v>42135.391874999994</v>
      </c>
      <c r="T3247" s="28">
        <f t="shared" si="555"/>
        <v>42166.874999999993</v>
      </c>
      <c r="U3247">
        <f t="shared" si="556"/>
        <v>2015</v>
      </c>
      <c r="V3247" s="15">
        <f t="shared" si="557"/>
        <v>42135</v>
      </c>
      <c r="W3247" s="15">
        <f t="shared" si="558"/>
        <v>42166</v>
      </c>
      <c r="X3247" s="15">
        <v>42135</v>
      </c>
      <c r="Y3247" s="15">
        <v>42166</v>
      </c>
      <c r="Z3247" t="str">
        <f t="shared" si="559"/>
        <v>May</v>
      </c>
      <c r="AA3247" t="str">
        <f t="shared" si="560"/>
        <v>June</v>
      </c>
    </row>
    <row r="3248" spans="1:27" ht="45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14" t="s">
        <v>8219</v>
      </c>
      <c r="G3248" t="s">
        <v>8224</v>
      </c>
      <c r="H3248" t="s">
        <v>8246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550"/>
        <v>111.22000000000001</v>
      </c>
      <c r="P3248" s="6">
        <f t="shared" si="551"/>
        <v>57.626943005181346</v>
      </c>
      <c r="Q3248" t="str">
        <f t="shared" si="552"/>
        <v>theater</v>
      </c>
      <c r="R3248" t="str">
        <f t="shared" si="553"/>
        <v>plays</v>
      </c>
      <c r="S3248" s="28">
        <f t="shared" si="554"/>
        <v>42230.263888888883</v>
      </c>
      <c r="T3248" s="28">
        <f t="shared" si="555"/>
        <v>42258.957638888889</v>
      </c>
      <c r="U3248">
        <f t="shared" si="556"/>
        <v>2015</v>
      </c>
      <c r="V3248" s="15">
        <f t="shared" si="557"/>
        <v>42230</v>
      </c>
      <c r="W3248" s="15">
        <f t="shared" si="558"/>
        <v>42258</v>
      </c>
      <c r="X3248" s="15">
        <v>42230</v>
      </c>
      <c r="Y3248" s="15">
        <v>42258</v>
      </c>
      <c r="Z3248" t="str">
        <f t="shared" si="559"/>
        <v>August</v>
      </c>
      <c r="AA3248" t="str">
        <f t="shared" si="560"/>
        <v>September</v>
      </c>
    </row>
    <row r="3249" spans="1:27" ht="45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14" t="s">
        <v>8219</v>
      </c>
      <c r="G3249" t="s">
        <v>8225</v>
      </c>
      <c r="H3249" t="s">
        <v>8247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550"/>
        <v>105.86</v>
      </c>
      <c r="P3249" s="6">
        <f t="shared" si="551"/>
        <v>46.429824561403507</v>
      </c>
      <c r="Q3249" t="str">
        <f t="shared" si="552"/>
        <v>theater</v>
      </c>
      <c r="R3249" t="str">
        <f t="shared" si="553"/>
        <v>plays</v>
      </c>
      <c r="S3249" s="28">
        <f t="shared" si="554"/>
        <v>42167.22583333333</v>
      </c>
      <c r="T3249" s="28">
        <f t="shared" si="555"/>
        <v>42197.22583333333</v>
      </c>
      <c r="U3249">
        <f t="shared" si="556"/>
        <v>2015</v>
      </c>
      <c r="V3249" s="15">
        <f t="shared" si="557"/>
        <v>42167</v>
      </c>
      <c r="W3249" s="15">
        <f t="shared" si="558"/>
        <v>42197</v>
      </c>
      <c r="X3249" s="15">
        <v>42167</v>
      </c>
      <c r="Y3249" s="15">
        <v>42197</v>
      </c>
      <c r="Z3249" t="str">
        <f t="shared" si="559"/>
        <v>June</v>
      </c>
      <c r="AA3249" t="str">
        <f t="shared" si="560"/>
        <v>July</v>
      </c>
    </row>
    <row r="3250" spans="1:27" ht="30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14" t="s">
        <v>8219</v>
      </c>
      <c r="G3250" t="s">
        <v>8224</v>
      </c>
      <c r="H3250" t="s">
        <v>8246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550"/>
        <v>100.79166666666666</v>
      </c>
      <c r="P3250" s="6">
        <f t="shared" si="551"/>
        <v>60.475000000000001</v>
      </c>
      <c r="Q3250" t="str">
        <f t="shared" si="552"/>
        <v>theater</v>
      </c>
      <c r="R3250" t="str">
        <f t="shared" si="553"/>
        <v>plays</v>
      </c>
      <c r="S3250" s="28">
        <f t="shared" si="554"/>
        <v>42068.68005787037</v>
      </c>
      <c r="T3250" s="28">
        <f t="shared" si="555"/>
        <v>42098.638391203705</v>
      </c>
      <c r="U3250">
        <f t="shared" si="556"/>
        <v>2015</v>
      </c>
      <c r="V3250" s="15">
        <f t="shared" si="557"/>
        <v>42068</v>
      </c>
      <c r="W3250" s="15">
        <f t="shared" si="558"/>
        <v>42098</v>
      </c>
      <c r="X3250" s="15">
        <v>42068</v>
      </c>
      <c r="Y3250" s="15">
        <v>42098</v>
      </c>
      <c r="Z3250" t="str">
        <f t="shared" si="559"/>
        <v>March</v>
      </c>
      <c r="AA3250" t="str">
        <f t="shared" si="560"/>
        <v>April</v>
      </c>
    </row>
    <row r="3251" spans="1:27" ht="45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14" t="s">
        <v>8219</v>
      </c>
      <c r="G3251" t="s">
        <v>8224</v>
      </c>
      <c r="H3251" t="s">
        <v>8246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550"/>
        <v>104.92727272727274</v>
      </c>
      <c r="P3251" s="6">
        <f t="shared" si="551"/>
        <v>65.579545454545453</v>
      </c>
      <c r="Q3251" t="str">
        <f t="shared" si="552"/>
        <v>theater</v>
      </c>
      <c r="R3251" t="str">
        <f t="shared" si="553"/>
        <v>plays</v>
      </c>
      <c r="S3251" s="28">
        <f t="shared" si="554"/>
        <v>42145.538356481477</v>
      </c>
      <c r="T3251" s="28">
        <f t="shared" si="555"/>
        <v>42175.538356481477</v>
      </c>
      <c r="U3251">
        <f t="shared" si="556"/>
        <v>2015</v>
      </c>
      <c r="V3251" s="15">
        <f t="shared" si="557"/>
        <v>42145</v>
      </c>
      <c r="W3251" s="15">
        <f t="shared" si="558"/>
        <v>42175</v>
      </c>
      <c r="X3251" s="15">
        <v>42145</v>
      </c>
      <c r="Y3251" s="15">
        <v>42175</v>
      </c>
      <c r="Z3251" t="str">
        <f t="shared" si="559"/>
        <v>May</v>
      </c>
      <c r="AA3251" t="str">
        <f t="shared" si="560"/>
        <v>June</v>
      </c>
    </row>
    <row r="3252" spans="1:27" ht="4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14" t="s">
        <v>8219</v>
      </c>
      <c r="G3252" t="s">
        <v>8224</v>
      </c>
      <c r="H3252" t="s">
        <v>8246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550"/>
        <v>101.55199999999999</v>
      </c>
      <c r="P3252" s="6">
        <f t="shared" si="551"/>
        <v>119.1924882629108</v>
      </c>
      <c r="Q3252" t="str">
        <f t="shared" si="552"/>
        <v>theater</v>
      </c>
      <c r="R3252" t="str">
        <f t="shared" si="553"/>
        <v>plays</v>
      </c>
      <c r="S3252" s="28">
        <f t="shared" si="554"/>
        <v>41918.533842592587</v>
      </c>
      <c r="T3252" s="28">
        <f t="shared" si="555"/>
        <v>41948.575509259259</v>
      </c>
      <c r="U3252">
        <f t="shared" si="556"/>
        <v>2014</v>
      </c>
      <c r="V3252" s="15">
        <f t="shared" si="557"/>
        <v>41918</v>
      </c>
      <c r="W3252" s="15">
        <f t="shared" si="558"/>
        <v>41948</v>
      </c>
      <c r="X3252" s="15">
        <v>41918</v>
      </c>
      <c r="Y3252" s="15">
        <v>41948</v>
      </c>
      <c r="Z3252" t="str">
        <f t="shared" si="559"/>
        <v>October</v>
      </c>
      <c r="AA3252" t="str">
        <f t="shared" si="560"/>
        <v>November</v>
      </c>
    </row>
    <row r="3253" spans="1:27" ht="45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14" t="s">
        <v>8219</v>
      </c>
      <c r="G3253" t="s">
        <v>8224</v>
      </c>
      <c r="H3253" t="s">
        <v>8246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550"/>
        <v>110.73333333333333</v>
      </c>
      <c r="P3253" s="6">
        <f t="shared" si="551"/>
        <v>83.05</v>
      </c>
      <c r="Q3253" t="str">
        <f t="shared" si="552"/>
        <v>theater</v>
      </c>
      <c r="R3253" t="str">
        <f t="shared" si="553"/>
        <v>plays</v>
      </c>
      <c r="S3253" s="28">
        <f t="shared" si="554"/>
        <v>42146.52275462963</v>
      </c>
      <c r="T3253" s="28">
        <f t="shared" si="555"/>
        <v>42176.52275462963</v>
      </c>
      <c r="U3253">
        <f t="shared" si="556"/>
        <v>2015</v>
      </c>
      <c r="V3253" s="15">
        <f t="shared" si="557"/>
        <v>42146</v>
      </c>
      <c r="W3253" s="15">
        <f t="shared" si="558"/>
        <v>42176</v>
      </c>
      <c r="X3253" s="15">
        <v>42146</v>
      </c>
      <c r="Y3253" s="15">
        <v>42176</v>
      </c>
      <c r="Z3253" t="str">
        <f t="shared" si="559"/>
        <v>May</v>
      </c>
      <c r="AA3253" t="str">
        <f t="shared" si="560"/>
        <v>June</v>
      </c>
    </row>
    <row r="3254" spans="1:27" ht="3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14" t="s">
        <v>8219</v>
      </c>
      <c r="G3254" t="s">
        <v>8225</v>
      </c>
      <c r="H3254" t="s">
        <v>8247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550"/>
        <v>127.82222222222221</v>
      </c>
      <c r="P3254" s="6">
        <f t="shared" si="551"/>
        <v>57.52</v>
      </c>
      <c r="Q3254" t="str">
        <f t="shared" si="552"/>
        <v>theater</v>
      </c>
      <c r="R3254" t="str">
        <f t="shared" si="553"/>
        <v>plays</v>
      </c>
      <c r="S3254" s="28">
        <f t="shared" si="554"/>
        <v>42590.264351851853</v>
      </c>
      <c r="T3254" s="28">
        <f t="shared" si="555"/>
        <v>42620.264351851853</v>
      </c>
      <c r="U3254">
        <f t="shared" si="556"/>
        <v>2016</v>
      </c>
      <c r="V3254" s="15">
        <f t="shared" si="557"/>
        <v>42590</v>
      </c>
      <c r="W3254" s="15">
        <f t="shared" si="558"/>
        <v>42620</v>
      </c>
      <c r="X3254" s="15">
        <v>42590</v>
      </c>
      <c r="Y3254" s="15">
        <v>42620</v>
      </c>
      <c r="Z3254" t="str">
        <f t="shared" si="559"/>
        <v>August</v>
      </c>
      <c r="AA3254" t="str">
        <f t="shared" si="560"/>
        <v>September</v>
      </c>
    </row>
    <row r="3255" spans="1:27" ht="4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14" t="s">
        <v>8219</v>
      </c>
      <c r="G3255" t="s">
        <v>8224</v>
      </c>
      <c r="H3255" t="s">
        <v>8246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550"/>
        <v>101.82500000000002</v>
      </c>
      <c r="P3255" s="6">
        <f t="shared" si="551"/>
        <v>177.08695652173913</v>
      </c>
      <c r="Q3255" t="str">
        <f t="shared" si="552"/>
        <v>theater</v>
      </c>
      <c r="R3255" t="str">
        <f t="shared" si="553"/>
        <v>plays</v>
      </c>
      <c r="S3255" s="28">
        <f t="shared" si="554"/>
        <v>42602.368379629632</v>
      </c>
      <c r="T3255" s="28">
        <f t="shared" si="555"/>
        <v>42620.947916666664</v>
      </c>
      <c r="U3255">
        <f t="shared" si="556"/>
        <v>2016</v>
      </c>
      <c r="V3255" s="15">
        <f t="shared" si="557"/>
        <v>42602</v>
      </c>
      <c r="W3255" s="15">
        <f t="shared" si="558"/>
        <v>42620</v>
      </c>
      <c r="X3255" s="15">
        <v>42602</v>
      </c>
      <c r="Y3255" s="15">
        <v>42620</v>
      </c>
      <c r="Z3255" t="str">
        <f t="shared" si="559"/>
        <v>August</v>
      </c>
      <c r="AA3255" t="str">
        <f t="shared" si="560"/>
        <v>September</v>
      </c>
    </row>
    <row r="3256" spans="1:27" ht="4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14" t="s">
        <v>8219</v>
      </c>
      <c r="G3256" t="s">
        <v>8225</v>
      </c>
      <c r="H3256" t="s">
        <v>8247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550"/>
        <v>101.25769230769231</v>
      </c>
      <c r="P3256" s="6">
        <f t="shared" si="551"/>
        <v>70.771505376344081</v>
      </c>
      <c r="Q3256" t="str">
        <f t="shared" si="552"/>
        <v>theater</v>
      </c>
      <c r="R3256" t="str">
        <f t="shared" si="553"/>
        <v>plays</v>
      </c>
      <c r="S3256" s="28">
        <f t="shared" si="554"/>
        <v>42058.877418981479</v>
      </c>
      <c r="T3256" s="28">
        <f t="shared" si="555"/>
        <v>42088.835752314808</v>
      </c>
      <c r="U3256">
        <f t="shared" si="556"/>
        <v>2015</v>
      </c>
      <c r="V3256" s="15">
        <f t="shared" si="557"/>
        <v>42058</v>
      </c>
      <c r="W3256" s="15">
        <f t="shared" si="558"/>
        <v>42088</v>
      </c>
      <c r="X3256" s="15">
        <v>42058</v>
      </c>
      <c r="Y3256" s="15">
        <v>42088</v>
      </c>
      <c r="Z3256" t="str">
        <f t="shared" si="559"/>
        <v>February</v>
      </c>
      <c r="AA3256" t="str">
        <f t="shared" si="560"/>
        <v>March</v>
      </c>
    </row>
    <row r="3257" spans="1:27" ht="4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14" t="s">
        <v>8219</v>
      </c>
      <c r="G3257" t="s">
        <v>8225</v>
      </c>
      <c r="H3257" t="s">
        <v>8247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550"/>
        <v>175</v>
      </c>
      <c r="P3257" s="6">
        <f t="shared" si="551"/>
        <v>29.166666666666668</v>
      </c>
      <c r="Q3257" t="str">
        <f t="shared" si="552"/>
        <v>theater</v>
      </c>
      <c r="R3257" t="str">
        <f t="shared" si="553"/>
        <v>plays</v>
      </c>
      <c r="S3257" s="28">
        <f t="shared" si="554"/>
        <v>41889.559895833328</v>
      </c>
      <c r="T3257" s="28">
        <f t="shared" si="555"/>
        <v>41919.559895833328</v>
      </c>
      <c r="U3257">
        <f t="shared" si="556"/>
        <v>2014</v>
      </c>
      <c r="V3257" s="15">
        <f t="shared" si="557"/>
        <v>41889</v>
      </c>
      <c r="W3257" s="15">
        <f t="shared" si="558"/>
        <v>41919</v>
      </c>
      <c r="X3257" s="15">
        <v>41889</v>
      </c>
      <c r="Y3257" s="15">
        <v>41919</v>
      </c>
      <c r="Z3257" t="str">
        <f t="shared" si="559"/>
        <v>September</v>
      </c>
      <c r="AA3257" t="str">
        <f t="shared" si="560"/>
        <v>October</v>
      </c>
    </row>
    <row r="3258" spans="1:27" ht="45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14" t="s">
        <v>8219</v>
      </c>
      <c r="G3258" t="s">
        <v>8224</v>
      </c>
      <c r="H3258" t="s">
        <v>8246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550"/>
        <v>128.06</v>
      </c>
      <c r="P3258" s="6">
        <f t="shared" si="551"/>
        <v>72.76136363636364</v>
      </c>
      <c r="Q3258" t="str">
        <f t="shared" si="552"/>
        <v>theater</v>
      </c>
      <c r="R3258" t="str">
        <f t="shared" si="553"/>
        <v>plays</v>
      </c>
      <c r="S3258" s="28">
        <f t="shared" si="554"/>
        <v>42144.365474537037</v>
      </c>
      <c r="T3258" s="28">
        <f t="shared" si="555"/>
        <v>42165.957638888889</v>
      </c>
      <c r="U3258">
        <f t="shared" si="556"/>
        <v>2015</v>
      </c>
      <c r="V3258" s="15">
        <f t="shared" si="557"/>
        <v>42144</v>
      </c>
      <c r="W3258" s="15">
        <f t="shared" si="558"/>
        <v>42165</v>
      </c>
      <c r="X3258" s="15">
        <v>42144</v>
      </c>
      <c r="Y3258" s="15">
        <v>42165</v>
      </c>
      <c r="Z3258" t="str">
        <f t="shared" si="559"/>
        <v>May</v>
      </c>
      <c r="AA3258" t="str">
        <f t="shared" si="560"/>
        <v>June</v>
      </c>
    </row>
    <row r="3259" spans="1:27" ht="45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14" t="s">
        <v>8219</v>
      </c>
      <c r="G3259" t="s">
        <v>8225</v>
      </c>
      <c r="H3259" t="s">
        <v>8247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550"/>
        <v>106.29949999999999</v>
      </c>
      <c r="P3259" s="6">
        <f t="shared" si="551"/>
        <v>51.853414634146333</v>
      </c>
      <c r="Q3259" t="str">
        <f t="shared" si="552"/>
        <v>theater</v>
      </c>
      <c r="R3259" t="str">
        <f t="shared" si="553"/>
        <v>plays</v>
      </c>
      <c r="S3259" s="28">
        <f t="shared" si="554"/>
        <v>42758.351296296292</v>
      </c>
      <c r="T3259" s="28">
        <f t="shared" si="555"/>
        <v>42788.351296296292</v>
      </c>
      <c r="U3259">
        <f t="shared" si="556"/>
        <v>2017</v>
      </c>
      <c r="V3259" s="15">
        <f t="shared" si="557"/>
        <v>42758</v>
      </c>
      <c r="W3259" s="15">
        <f t="shared" si="558"/>
        <v>42788</v>
      </c>
      <c r="X3259" s="15">
        <v>42758</v>
      </c>
      <c r="Y3259" s="15">
        <v>42788</v>
      </c>
      <c r="Z3259" t="str">
        <f t="shared" si="559"/>
        <v>January</v>
      </c>
      <c r="AA3259" t="str">
        <f t="shared" si="560"/>
        <v>February</v>
      </c>
    </row>
    <row r="3260" spans="1:27" ht="30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14" t="s">
        <v>8219</v>
      </c>
      <c r="G3260" t="s">
        <v>8224</v>
      </c>
      <c r="H3260" t="s">
        <v>8246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550"/>
        <v>105.21428571428571</v>
      </c>
      <c r="P3260" s="6">
        <f t="shared" si="551"/>
        <v>98.2</v>
      </c>
      <c r="Q3260" t="str">
        <f t="shared" si="552"/>
        <v>theater</v>
      </c>
      <c r="R3260" t="str">
        <f t="shared" si="553"/>
        <v>plays</v>
      </c>
      <c r="S3260" s="28">
        <f t="shared" si="554"/>
        <v>41982.678946759253</v>
      </c>
      <c r="T3260" s="28">
        <f t="shared" si="555"/>
        <v>42012.678946759253</v>
      </c>
      <c r="U3260">
        <f t="shared" si="556"/>
        <v>2014</v>
      </c>
      <c r="V3260" s="15">
        <f t="shared" si="557"/>
        <v>41982</v>
      </c>
      <c r="W3260" s="15">
        <f t="shared" si="558"/>
        <v>42012</v>
      </c>
      <c r="X3260" s="15">
        <v>41982</v>
      </c>
      <c r="Y3260" s="15">
        <v>42012</v>
      </c>
      <c r="Z3260" t="str">
        <f t="shared" si="559"/>
        <v>December</v>
      </c>
      <c r="AA3260" t="str">
        <f t="shared" si="560"/>
        <v>January</v>
      </c>
    </row>
    <row r="3261" spans="1:27" ht="4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14" t="s">
        <v>8219</v>
      </c>
      <c r="G3261" t="s">
        <v>8224</v>
      </c>
      <c r="H3261" t="s">
        <v>8246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550"/>
        <v>106.16782608695652</v>
      </c>
      <c r="P3261" s="6">
        <f t="shared" si="551"/>
        <v>251.7381443298969</v>
      </c>
      <c r="Q3261" t="str">
        <f t="shared" si="552"/>
        <v>theater</v>
      </c>
      <c r="R3261" t="str">
        <f t="shared" si="553"/>
        <v>plays</v>
      </c>
      <c r="S3261" s="28">
        <f t="shared" si="554"/>
        <v>42614.552604166667</v>
      </c>
      <c r="T3261" s="28">
        <f t="shared" si="555"/>
        <v>42643.957638888889</v>
      </c>
      <c r="U3261">
        <f t="shared" si="556"/>
        <v>2016</v>
      </c>
      <c r="V3261" s="15">
        <f t="shared" si="557"/>
        <v>42614</v>
      </c>
      <c r="W3261" s="15">
        <f t="shared" si="558"/>
        <v>42643</v>
      </c>
      <c r="X3261" s="15">
        <v>42614</v>
      </c>
      <c r="Y3261" s="15">
        <v>42643</v>
      </c>
      <c r="Z3261" t="str">
        <f t="shared" si="559"/>
        <v>September</v>
      </c>
      <c r="AA3261" t="str">
        <f t="shared" si="560"/>
        <v>September</v>
      </c>
    </row>
    <row r="3262" spans="1:27" ht="45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14" t="s">
        <v>8219</v>
      </c>
      <c r="G3262" t="s">
        <v>8224</v>
      </c>
      <c r="H3262" t="s">
        <v>8246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550"/>
        <v>109.24000000000001</v>
      </c>
      <c r="P3262" s="6">
        <f t="shared" si="551"/>
        <v>74.821917808219183</v>
      </c>
      <c r="Q3262" t="str">
        <f t="shared" si="552"/>
        <v>theater</v>
      </c>
      <c r="R3262" t="str">
        <f t="shared" si="553"/>
        <v>plays</v>
      </c>
      <c r="S3262" s="28">
        <f t="shared" si="554"/>
        <v>42303.464328703696</v>
      </c>
      <c r="T3262" s="28">
        <f t="shared" si="555"/>
        <v>42338.505995370368</v>
      </c>
      <c r="U3262">
        <f t="shared" si="556"/>
        <v>2015</v>
      </c>
      <c r="V3262" s="15">
        <f t="shared" si="557"/>
        <v>42303</v>
      </c>
      <c r="W3262" s="15">
        <f t="shared" si="558"/>
        <v>42338</v>
      </c>
      <c r="X3262" s="15">
        <v>42303</v>
      </c>
      <c r="Y3262" s="15">
        <v>42338</v>
      </c>
      <c r="Z3262" t="str">
        <f t="shared" si="559"/>
        <v>October</v>
      </c>
      <c r="AA3262" t="str">
        <f t="shared" si="560"/>
        <v>November</v>
      </c>
    </row>
    <row r="3263" spans="1:27" ht="45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14" t="s">
        <v>8219</v>
      </c>
      <c r="G3263" t="s">
        <v>8224</v>
      </c>
      <c r="H3263" t="s">
        <v>8246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550"/>
        <v>100.45454545454547</v>
      </c>
      <c r="P3263" s="6">
        <f t="shared" si="551"/>
        <v>67.65306122448979</v>
      </c>
      <c r="Q3263" t="str">
        <f t="shared" si="552"/>
        <v>theater</v>
      </c>
      <c r="R3263" t="str">
        <f t="shared" si="553"/>
        <v>plays</v>
      </c>
      <c r="S3263" s="28">
        <f t="shared" si="554"/>
        <v>42171.517083333332</v>
      </c>
      <c r="T3263" s="28">
        <f t="shared" si="555"/>
        <v>42201.517083333332</v>
      </c>
      <c r="U3263">
        <f t="shared" si="556"/>
        <v>2015</v>
      </c>
      <c r="V3263" s="15">
        <f t="shared" si="557"/>
        <v>42171</v>
      </c>
      <c r="W3263" s="15">
        <f t="shared" si="558"/>
        <v>42201</v>
      </c>
      <c r="X3263" s="15">
        <v>42171</v>
      </c>
      <c r="Y3263" s="15">
        <v>42201</v>
      </c>
      <c r="Z3263" t="str">
        <f t="shared" si="559"/>
        <v>June</v>
      </c>
      <c r="AA3263" t="str">
        <f t="shared" si="560"/>
        <v>July</v>
      </c>
    </row>
    <row r="3264" spans="1:27" ht="30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14" t="s">
        <v>8219</v>
      </c>
      <c r="G3264" t="s">
        <v>8224</v>
      </c>
      <c r="H3264" t="s">
        <v>8246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550"/>
        <v>103.04098360655738</v>
      </c>
      <c r="P3264" s="6">
        <f t="shared" si="551"/>
        <v>93.81343283582089</v>
      </c>
      <c r="Q3264" t="str">
        <f t="shared" si="552"/>
        <v>theater</v>
      </c>
      <c r="R3264" t="str">
        <f t="shared" si="553"/>
        <v>plays</v>
      </c>
      <c r="S3264" s="28">
        <f t="shared" si="554"/>
        <v>41964.107199074067</v>
      </c>
      <c r="T3264" s="28">
        <f t="shared" si="555"/>
        <v>41994.958333333336</v>
      </c>
      <c r="U3264">
        <f t="shared" si="556"/>
        <v>2014</v>
      </c>
      <c r="V3264" s="15">
        <f t="shared" si="557"/>
        <v>41964</v>
      </c>
      <c r="W3264" s="15">
        <f t="shared" si="558"/>
        <v>41994</v>
      </c>
      <c r="X3264" s="15">
        <v>41964</v>
      </c>
      <c r="Y3264" s="15">
        <v>41994</v>
      </c>
      <c r="Z3264" t="str">
        <f t="shared" si="559"/>
        <v>November</v>
      </c>
      <c r="AA3264" t="str">
        <f t="shared" si="560"/>
        <v>December</v>
      </c>
    </row>
    <row r="3265" spans="1:27" ht="30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14" t="s">
        <v>8219</v>
      </c>
      <c r="G3265" t="s">
        <v>8224</v>
      </c>
      <c r="H3265" t="s">
        <v>8246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550"/>
        <v>112.1664</v>
      </c>
      <c r="P3265" s="6">
        <f t="shared" si="551"/>
        <v>41.237647058823526</v>
      </c>
      <c r="Q3265" t="str">
        <f t="shared" si="552"/>
        <v>theater</v>
      </c>
      <c r="R3265" t="str">
        <f t="shared" si="553"/>
        <v>plays</v>
      </c>
      <c r="S3265" s="28">
        <f t="shared" si="554"/>
        <v>42284.30773148148</v>
      </c>
      <c r="T3265" s="28">
        <f t="shared" si="555"/>
        <v>42307.666666666664</v>
      </c>
      <c r="U3265">
        <f t="shared" si="556"/>
        <v>2015</v>
      </c>
      <c r="V3265" s="15">
        <f t="shared" si="557"/>
        <v>42284</v>
      </c>
      <c r="W3265" s="15">
        <f t="shared" si="558"/>
        <v>42307</v>
      </c>
      <c r="X3265" s="15">
        <v>42284</v>
      </c>
      <c r="Y3265" s="15">
        <v>42307</v>
      </c>
      <c r="Z3265" t="str">
        <f t="shared" si="559"/>
        <v>October</v>
      </c>
      <c r="AA3265" t="str">
        <f t="shared" si="560"/>
        <v>October</v>
      </c>
    </row>
    <row r="3266" spans="1:27" ht="3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14" t="s">
        <v>8219</v>
      </c>
      <c r="G3266" t="s">
        <v>8224</v>
      </c>
      <c r="H3266" t="s">
        <v>8246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ref="O3266:O3329" si="561">SUM(E3266/D3266)*100</f>
        <v>103</v>
      </c>
      <c r="P3266" s="6">
        <f t="shared" ref="P3266:P3329" si="562">SUM(E3266/L3266)</f>
        <v>52.551020408163268</v>
      </c>
      <c r="Q3266" t="str">
        <f t="shared" si="552"/>
        <v>theater</v>
      </c>
      <c r="R3266" t="str">
        <f t="shared" si="553"/>
        <v>plays</v>
      </c>
      <c r="S3266" s="28">
        <f t="shared" si="554"/>
        <v>42016.591874999998</v>
      </c>
      <c r="T3266" s="28">
        <f t="shared" si="555"/>
        <v>42032.708333333336</v>
      </c>
      <c r="U3266">
        <f t="shared" si="556"/>
        <v>2015</v>
      </c>
      <c r="V3266" s="15">
        <f t="shared" si="557"/>
        <v>42016</v>
      </c>
      <c r="W3266" s="15">
        <f t="shared" si="558"/>
        <v>42032</v>
      </c>
      <c r="X3266" s="15">
        <v>42016</v>
      </c>
      <c r="Y3266" s="15">
        <v>42032</v>
      </c>
      <c r="Z3266" t="str">
        <f t="shared" si="559"/>
        <v>January</v>
      </c>
      <c r="AA3266" t="str">
        <f t="shared" si="560"/>
        <v>January</v>
      </c>
    </row>
    <row r="3267" spans="1:27" ht="45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14" t="s">
        <v>8219</v>
      </c>
      <c r="G3267" t="s">
        <v>8241</v>
      </c>
      <c r="H3267" t="s">
        <v>8249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si="561"/>
        <v>164</v>
      </c>
      <c r="P3267" s="6">
        <f t="shared" si="562"/>
        <v>70.285714285714292</v>
      </c>
      <c r="Q3267" t="str">
        <f t="shared" ref="Q3267:Q3330" si="563">LEFT(N3267,FIND("/", N3267) - 1)</f>
        <v>theater</v>
      </c>
      <c r="R3267" t="str">
        <f t="shared" ref="R3267:R3330" si="564">RIGHT(N3267,LEN(N3267) - FIND("/",N3267))</f>
        <v>plays</v>
      </c>
      <c r="S3267" s="28">
        <f t="shared" ref="S3267:S3330" si="565">(J3267/86400)+25569+(-5/24)</f>
        <v>42311.503645833327</v>
      </c>
      <c r="T3267" s="28">
        <f t="shared" ref="T3267:T3330" si="566">(I3267/86400)+25569+(-5/24)</f>
        <v>42341.499999999993</v>
      </c>
      <c r="U3267">
        <f t="shared" ref="U3267:U3330" si="567">YEAR(S3267)</f>
        <v>2015</v>
      </c>
      <c r="V3267" s="15">
        <f t="shared" ref="V3267:V3330" si="568">INT(S3267)</f>
        <v>42311</v>
      </c>
      <c r="W3267" s="15">
        <f t="shared" ref="W3267:W3330" si="569">INT(T3267)</f>
        <v>42341</v>
      </c>
      <c r="X3267" s="15">
        <v>42311</v>
      </c>
      <c r="Y3267" s="15">
        <v>42341</v>
      </c>
      <c r="Z3267" t="str">
        <f t="shared" ref="Z3267:Z3330" si="570">TEXT(V3267, "mmmm")</f>
        <v>November</v>
      </c>
      <c r="AA3267" t="str">
        <f t="shared" ref="AA3267:AA3330" si="571">TEXT(W3267, "mmmm")</f>
        <v>December</v>
      </c>
    </row>
    <row r="3268" spans="1:27" ht="45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14" t="s">
        <v>8219</v>
      </c>
      <c r="G3268" t="s">
        <v>8224</v>
      </c>
      <c r="H3268" t="s">
        <v>8246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561"/>
        <v>131.28333333333333</v>
      </c>
      <c r="P3268" s="6">
        <f t="shared" si="562"/>
        <v>48.325153374233132</v>
      </c>
      <c r="Q3268" t="str">
        <f t="shared" si="563"/>
        <v>theater</v>
      </c>
      <c r="R3268" t="str">
        <f t="shared" si="564"/>
        <v>plays</v>
      </c>
      <c r="S3268" s="28">
        <f t="shared" si="565"/>
        <v>42136.327800925923</v>
      </c>
      <c r="T3268" s="28">
        <f t="shared" si="566"/>
        <v>42167.666666666664</v>
      </c>
      <c r="U3268">
        <f t="shared" si="567"/>
        <v>2015</v>
      </c>
      <c r="V3268" s="15">
        <f t="shared" si="568"/>
        <v>42136</v>
      </c>
      <c r="W3268" s="15">
        <f t="shared" si="569"/>
        <v>42167</v>
      </c>
      <c r="X3268" s="15">
        <v>42136</v>
      </c>
      <c r="Y3268" s="15">
        <v>42167</v>
      </c>
      <c r="Z3268" t="str">
        <f t="shared" si="570"/>
        <v>May</v>
      </c>
      <c r="AA3268" t="str">
        <f t="shared" si="571"/>
        <v>June</v>
      </c>
    </row>
    <row r="3269" spans="1:27" ht="4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14" t="s">
        <v>8219</v>
      </c>
      <c r="G3269" t="s">
        <v>8224</v>
      </c>
      <c r="H3269" t="s">
        <v>8246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561"/>
        <v>102.1</v>
      </c>
      <c r="P3269" s="6">
        <f t="shared" si="562"/>
        <v>53.177083333333336</v>
      </c>
      <c r="Q3269" t="str">
        <f t="shared" si="563"/>
        <v>theater</v>
      </c>
      <c r="R3269" t="str">
        <f t="shared" si="564"/>
        <v>plays</v>
      </c>
      <c r="S3269" s="28">
        <f t="shared" si="565"/>
        <v>42172.549305555549</v>
      </c>
      <c r="T3269" s="28">
        <f t="shared" si="566"/>
        <v>42202.549305555549</v>
      </c>
      <c r="U3269">
        <f t="shared" si="567"/>
        <v>2015</v>
      </c>
      <c r="V3269" s="15">
        <f t="shared" si="568"/>
        <v>42172</v>
      </c>
      <c r="W3269" s="15">
        <f t="shared" si="569"/>
        <v>42202</v>
      </c>
      <c r="X3269" s="15">
        <v>42172</v>
      </c>
      <c r="Y3269" s="15">
        <v>42202</v>
      </c>
      <c r="Z3269" t="str">
        <f t="shared" si="570"/>
        <v>June</v>
      </c>
      <c r="AA3269" t="str">
        <f t="shared" si="571"/>
        <v>July</v>
      </c>
    </row>
    <row r="3270" spans="1:27" ht="45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14" t="s">
        <v>8219</v>
      </c>
      <c r="G3270" t="s">
        <v>8224</v>
      </c>
      <c r="H3270" t="s">
        <v>8246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561"/>
        <v>128</v>
      </c>
      <c r="P3270" s="6">
        <f t="shared" si="562"/>
        <v>60.952380952380949</v>
      </c>
      <c r="Q3270" t="str">
        <f t="shared" si="563"/>
        <v>theater</v>
      </c>
      <c r="R3270" t="str">
        <f t="shared" si="564"/>
        <v>plays</v>
      </c>
      <c r="S3270" s="28">
        <f t="shared" si="565"/>
        <v>42590.695925925924</v>
      </c>
      <c r="T3270" s="28">
        <f t="shared" si="566"/>
        <v>42606.695925925924</v>
      </c>
      <c r="U3270">
        <f t="shared" si="567"/>
        <v>2016</v>
      </c>
      <c r="V3270" s="15">
        <f t="shared" si="568"/>
        <v>42590</v>
      </c>
      <c r="W3270" s="15">
        <f t="shared" si="569"/>
        <v>42606</v>
      </c>
      <c r="X3270" s="15">
        <v>42590</v>
      </c>
      <c r="Y3270" s="15">
        <v>42606</v>
      </c>
      <c r="Z3270" t="str">
        <f t="shared" si="570"/>
        <v>August</v>
      </c>
      <c r="AA3270" t="str">
        <f t="shared" si="571"/>
        <v>August</v>
      </c>
    </row>
    <row r="3271" spans="1:27" ht="45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14" t="s">
        <v>8219</v>
      </c>
      <c r="G3271" t="s">
        <v>8225</v>
      </c>
      <c r="H3271" t="s">
        <v>8247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561"/>
        <v>101.49999999999999</v>
      </c>
      <c r="P3271" s="6">
        <f t="shared" si="562"/>
        <v>116</v>
      </c>
      <c r="Q3271" t="str">
        <f t="shared" si="563"/>
        <v>theater</v>
      </c>
      <c r="R3271" t="str">
        <f t="shared" si="564"/>
        <v>plays</v>
      </c>
      <c r="S3271" s="28">
        <f t="shared" si="565"/>
        <v>42137.187465277777</v>
      </c>
      <c r="T3271" s="28">
        <f t="shared" si="566"/>
        <v>42171.249999999993</v>
      </c>
      <c r="U3271">
        <f t="shared" si="567"/>
        <v>2015</v>
      </c>
      <c r="V3271" s="15">
        <f t="shared" si="568"/>
        <v>42137</v>
      </c>
      <c r="W3271" s="15">
        <f t="shared" si="569"/>
        <v>42171</v>
      </c>
      <c r="X3271" s="15">
        <v>42137</v>
      </c>
      <c r="Y3271" s="15">
        <v>42171</v>
      </c>
      <c r="Z3271" t="str">
        <f t="shared" si="570"/>
        <v>May</v>
      </c>
      <c r="AA3271" t="str">
        <f t="shared" si="571"/>
        <v>June</v>
      </c>
    </row>
    <row r="3272" spans="1:27" ht="45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14" t="s">
        <v>8219</v>
      </c>
      <c r="G3272" t="s">
        <v>8225</v>
      </c>
      <c r="H3272" t="s">
        <v>8247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561"/>
        <v>101.66666666666666</v>
      </c>
      <c r="P3272" s="6">
        <f t="shared" si="562"/>
        <v>61</v>
      </c>
      <c r="Q3272" t="str">
        <f t="shared" si="563"/>
        <v>theater</v>
      </c>
      <c r="R3272" t="str">
        <f t="shared" si="564"/>
        <v>plays</v>
      </c>
      <c r="S3272" s="28">
        <f t="shared" si="565"/>
        <v>42167.324826388889</v>
      </c>
      <c r="T3272" s="28">
        <f t="shared" si="566"/>
        <v>42197.324826388889</v>
      </c>
      <c r="U3272">
        <f t="shared" si="567"/>
        <v>2015</v>
      </c>
      <c r="V3272" s="15">
        <f t="shared" si="568"/>
        <v>42167</v>
      </c>
      <c r="W3272" s="15">
        <f t="shared" si="569"/>
        <v>42197</v>
      </c>
      <c r="X3272" s="15">
        <v>42167</v>
      </c>
      <c r="Y3272" s="15">
        <v>42197</v>
      </c>
      <c r="Z3272" t="str">
        <f t="shared" si="570"/>
        <v>June</v>
      </c>
      <c r="AA3272" t="str">
        <f t="shared" si="571"/>
        <v>July</v>
      </c>
    </row>
    <row r="3273" spans="1:27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14" t="s">
        <v>8219</v>
      </c>
      <c r="G3273" t="s">
        <v>8225</v>
      </c>
      <c r="H3273" t="s">
        <v>8247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561"/>
        <v>130</v>
      </c>
      <c r="P3273" s="6">
        <f t="shared" si="562"/>
        <v>38.235294117647058</v>
      </c>
      <c r="Q3273" t="str">
        <f t="shared" si="563"/>
        <v>theater</v>
      </c>
      <c r="R3273" t="str">
        <f t="shared" si="564"/>
        <v>plays</v>
      </c>
      <c r="S3273" s="28">
        <f t="shared" si="565"/>
        <v>41915.22887731481</v>
      </c>
      <c r="T3273" s="28">
        <f t="shared" si="566"/>
        <v>41945.270543981482</v>
      </c>
      <c r="U3273">
        <f t="shared" si="567"/>
        <v>2014</v>
      </c>
      <c r="V3273" s="15">
        <f t="shared" si="568"/>
        <v>41915</v>
      </c>
      <c r="W3273" s="15">
        <f t="shared" si="569"/>
        <v>41945</v>
      </c>
      <c r="X3273" s="15">
        <v>41915</v>
      </c>
      <c r="Y3273" s="15">
        <v>41945</v>
      </c>
      <c r="Z3273" t="str">
        <f t="shared" si="570"/>
        <v>October</v>
      </c>
      <c r="AA3273" t="str">
        <f t="shared" si="571"/>
        <v>November</v>
      </c>
    </row>
    <row r="3274" spans="1:27" ht="45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14" t="s">
        <v>8219</v>
      </c>
      <c r="G3274" t="s">
        <v>8224</v>
      </c>
      <c r="H3274" t="s">
        <v>8246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561"/>
        <v>154.43</v>
      </c>
      <c r="P3274" s="6">
        <f t="shared" si="562"/>
        <v>106.50344827586207</v>
      </c>
      <c r="Q3274" t="str">
        <f t="shared" si="563"/>
        <v>theater</v>
      </c>
      <c r="R3274" t="str">
        <f t="shared" si="564"/>
        <v>plays</v>
      </c>
      <c r="S3274" s="28">
        <f t="shared" si="565"/>
        <v>42284.291770833333</v>
      </c>
      <c r="T3274" s="28">
        <f t="shared" si="566"/>
        <v>42314.333437499998</v>
      </c>
      <c r="U3274">
        <f t="shared" si="567"/>
        <v>2015</v>
      </c>
      <c r="V3274" s="15">
        <f t="shared" si="568"/>
        <v>42284</v>
      </c>
      <c r="W3274" s="15">
        <f t="shared" si="569"/>
        <v>42314</v>
      </c>
      <c r="X3274" s="15">
        <v>42284</v>
      </c>
      <c r="Y3274" s="15">
        <v>42314</v>
      </c>
      <c r="Z3274" t="str">
        <f t="shared" si="570"/>
        <v>October</v>
      </c>
      <c r="AA3274" t="str">
        <f t="shared" si="571"/>
        <v>November</v>
      </c>
    </row>
    <row r="3275" spans="1:27" ht="45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14" t="s">
        <v>8219</v>
      </c>
      <c r="G3275" t="s">
        <v>8224</v>
      </c>
      <c r="H3275" t="s">
        <v>8246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561"/>
        <v>107.4</v>
      </c>
      <c r="P3275" s="6">
        <f t="shared" si="562"/>
        <v>204.57142857142858</v>
      </c>
      <c r="Q3275" t="str">
        <f t="shared" si="563"/>
        <v>theater</v>
      </c>
      <c r="R3275" t="str">
        <f t="shared" si="564"/>
        <v>plays</v>
      </c>
      <c r="S3275" s="28">
        <f t="shared" si="565"/>
        <v>42611.5930787037</v>
      </c>
      <c r="T3275" s="28">
        <f t="shared" si="566"/>
        <v>42627.583333333336</v>
      </c>
      <c r="U3275">
        <f t="shared" si="567"/>
        <v>2016</v>
      </c>
      <c r="V3275" s="15">
        <f t="shared" si="568"/>
        <v>42611</v>
      </c>
      <c r="W3275" s="15">
        <f t="shared" si="569"/>
        <v>42627</v>
      </c>
      <c r="X3275" s="15">
        <v>42611</v>
      </c>
      <c r="Y3275" s="15">
        <v>42627</v>
      </c>
      <c r="Z3275" t="str">
        <f t="shared" si="570"/>
        <v>August</v>
      </c>
      <c r="AA3275" t="str">
        <f t="shared" si="571"/>
        <v>September</v>
      </c>
    </row>
    <row r="3276" spans="1:27" ht="4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14" t="s">
        <v>8219</v>
      </c>
      <c r="G3276" t="s">
        <v>8224</v>
      </c>
      <c r="H3276" t="s">
        <v>8246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561"/>
        <v>101.32258064516128</v>
      </c>
      <c r="P3276" s="6">
        <f t="shared" si="562"/>
        <v>54.912587412587413</v>
      </c>
      <c r="Q3276" t="str">
        <f t="shared" si="563"/>
        <v>theater</v>
      </c>
      <c r="R3276" t="str">
        <f t="shared" si="564"/>
        <v>plays</v>
      </c>
      <c r="S3276" s="28">
        <f t="shared" si="565"/>
        <v>42400.496203703697</v>
      </c>
      <c r="T3276" s="28">
        <f t="shared" si="566"/>
        <v>42444.666666666664</v>
      </c>
      <c r="U3276">
        <f t="shared" si="567"/>
        <v>2016</v>
      </c>
      <c r="V3276" s="15">
        <f t="shared" si="568"/>
        <v>42400</v>
      </c>
      <c r="W3276" s="15">
        <f t="shared" si="569"/>
        <v>42444</v>
      </c>
      <c r="X3276" s="15">
        <v>42400</v>
      </c>
      <c r="Y3276" s="15">
        <v>42444</v>
      </c>
      <c r="Z3276" t="str">
        <f t="shared" si="570"/>
        <v>January</v>
      </c>
      <c r="AA3276" t="str">
        <f t="shared" si="571"/>
        <v>March</v>
      </c>
    </row>
    <row r="3277" spans="1:27" ht="45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14" t="s">
        <v>8219</v>
      </c>
      <c r="G3277" t="s">
        <v>8224</v>
      </c>
      <c r="H3277" t="s">
        <v>8246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561"/>
        <v>100.27777777777777</v>
      </c>
      <c r="P3277" s="6">
        <f t="shared" si="562"/>
        <v>150.41666666666666</v>
      </c>
      <c r="Q3277" t="str">
        <f t="shared" si="563"/>
        <v>theater</v>
      </c>
      <c r="R3277" t="str">
        <f t="shared" si="564"/>
        <v>plays</v>
      </c>
      <c r="S3277" s="28">
        <f t="shared" si="565"/>
        <v>42017.672118055554</v>
      </c>
      <c r="T3277" s="28">
        <f t="shared" si="566"/>
        <v>42043.979166666664</v>
      </c>
      <c r="U3277">
        <f t="shared" si="567"/>
        <v>2015</v>
      </c>
      <c r="V3277" s="15">
        <f t="shared" si="568"/>
        <v>42017</v>
      </c>
      <c r="W3277" s="15">
        <f t="shared" si="569"/>
        <v>42043</v>
      </c>
      <c r="X3277" s="15">
        <v>42017</v>
      </c>
      <c r="Y3277" s="15">
        <v>42043</v>
      </c>
      <c r="Z3277" t="str">
        <f t="shared" si="570"/>
        <v>January</v>
      </c>
      <c r="AA3277" t="str">
        <f t="shared" si="571"/>
        <v>February</v>
      </c>
    </row>
    <row r="3278" spans="1:27" ht="45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14" t="s">
        <v>8219</v>
      </c>
      <c r="G3278" t="s">
        <v>8229</v>
      </c>
      <c r="H3278" t="s">
        <v>8251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561"/>
        <v>116.84444444444443</v>
      </c>
      <c r="P3278" s="6">
        <f t="shared" si="562"/>
        <v>52.58</v>
      </c>
      <c r="Q3278" t="str">
        <f t="shared" si="563"/>
        <v>theater</v>
      </c>
      <c r="R3278" t="str">
        <f t="shared" si="564"/>
        <v>plays</v>
      </c>
      <c r="S3278" s="28">
        <f t="shared" si="565"/>
        <v>42426.741655092592</v>
      </c>
      <c r="T3278" s="28">
        <f t="shared" si="566"/>
        <v>42460.957638888889</v>
      </c>
      <c r="U3278">
        <f t="shared" si="567"/>
        <v>2016</v>
      </c>
      <c r="V3278" s="15">
        <f t="shared" si="568"/>
        <v>42426</v>
      </c>
      <c r="W3278" s="15">
        <f t="shared" si="569"/>
        <v>42460</v>
      </c>
      <c r="X3278" s="15">
        <v>42426</v>
      </c>
      <c r="Y3278" s="15">
        <v>42460</v>
      </c>
      <c r="Z3278" t="str">
        <f t="shared" si="570"/>
        <v>February</v>
      </c>
      <c r="AA3278" t="str">
        <f t="shared" si="571"/>
        <v>March</v>
      </c>
    </row>
    <row r="3279" spans="1:27" ht="45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14" t="s">
        <v>8219</v>
      </c>
      <c r="G3279" t="s">
        <v>8225</v>
      </c>
      <c r="H3279" t="s">
        <v>8247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561"/>
        <v>108.60000000000001</v>
      </c>
      <c r="P3279" s="6">
        <f t="shared" si="562"/>
        <v>54.3</v>
      </c>
      <c r="Q3279" t="str">
        <f t="shared" si="563"/>
        <v>theater</v>
      </c>
      <c r="R3279" t="str">
        <f t="shared" si="564"/>
        <v>plays</v>
      </c>
      <c r="S3279" s="28">
        <f t="shared" si="565"/>
        <v>41931.474606481475</v>
      </c>
      <c r="T3279" s="28">
        <f t="shared" si="566"/>
        <v>41961.516273148147</v>
      </c>
      <c r="U3279">
        <f t="shared" si="567"/>
        <v>2014</v>
      </c>
      <c r="V3279" s="15">
        <f t="shared" si="568"/>
        <v>41931</v>
      </c>
      <c r="W3279" s="15">
        <f t="shared" si="569"/>
        <v>41961</v>
      </c>
      <c r="X3279" s="15">
        <v>41931</v>
      </c>
      <c r="Y3279" s="15">
        <v>41961</v>
      </c>
      <c r="Z3279" t="str">
        <f t="shared" si="570"/>
        <v>October</v>
      </c>
      <c r="AA3279" t="str">
        <f t="shared" si="571"/>
        <v>November</v>
      </c>
    </row>
    <row r="3280" spans="1:27" ht="45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14" t="s">
        <v>8219</v>
      </c>
      <c r="G3280" t="s">
        <v>8225</v>
      </c>
      <c r="H3280" t="s">
        <v>8247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561"/>
        <v>103.4</v>
      </c>
      <c r="P3280" s="6">
        <f t="shared" si="562"/>
        <v>76.029411764705884</v>
      </c>
      <c r="Q3280" t="str">
        <f t="shared" si="563"/>
        <v>theater</v>
      </c>
      <c r="R3280" t="str">
        <f t="shared" si="564"/>
        <v>plays</v>
      </c>
      <c r="S3280" s="28">
        <f t="shared" si="565"/>
        <v>42124.640081018515</v>
      </c>
      <c r="T3280" s="28">
        <f t="shared" si="566"/>
        <v>42154.640081018515</v>
      </c>
      <c r="U3280">
        <f t="shared" si="567"/>
        <v>2015</v>
      </c>
      <c r="V3280" s="15">
        <f t="shared" si="568"/>
        <v>42124</v>
      </c>
      <c r="W3280" s="15">
        <f t="shared" si="569"/>
        <v>42154</v>
      </c>
      <c r="X3280" s="15">
        <v>42124</v>
      </c>
      <c r="Y3280" s="15">
        <v>42154</v>
      </c>
      <c r="Z3280" t="str">
        <f t="shared" si="570"/>
        <v>April</v>
      </c>
      <c r="AA3280" t="str">
        <f t="shared" si="571"/>
        <v>May</v>
      </c>
    </row>
    <row r="3281" spans="1:27" ht="45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14" t="s">
        <v>8219</v>
      </c>
      <c r="G3281" t="s">
        <v>8224</v>
      </c>
      <c r="H3281" t="s">
        <v>8246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561"/>
        <v>114.27586206896552</v>
      </c>
      <c r="P3281" s="6">
        <f t="shared" si="562"/>
        <v>105.2063492063492</v>
      </c>
      <c r="Q3281" t="str">
        <f t="shared" si="563"/>
        <v>theater</v>
      </c>
      <c r="R3281" t="str">
        <f t="shared" si="564"/>
        <v>plays</v>
      </c>
      <c r="S3281" s="28">
        <f t="shared" si="565"/>
        <v>42430.894201388888</v>
      </c>
      <c r="T3281" s="28">
        <f t="shared" si="566"/>
        <v>42460.852534722224</v>
      </c>
      <c r="U3281">
        <f t="shared" si="567"/>
        <v>2016</v>
      </c>
      <c r="V3281" s="15">
        <f t="shared" si="568"/>
        <v>42430</v>
      </c>
      <c r="W3281" s="15">
        <f t="shared" si="569"/>
        <v>42460</v>
      </c>
      <c r="X3281" s="15">
        <v>42430</v>
      </c>
      <c r="Y3281" s="15">
        <v>42460</v>
      </c>
      <c r="Z3281" t="str">
        <f t="shared" si="570"/>
        <v>March</v>
      </c>
      <c r="AA3281" t="str">
        <f t="shared" si="571"/>
        <v>March</v>
      </c>
    </row>
    <row r="3282" spans="1:27" ht="45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14" t="s">
        <v>8219</v>
      </c>
      <c r="G3282" t="s">
        <v>8224</v>
      </c>
      <c r="H3282" t="s">
        <v>8246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561"/>
        <v>103</v>
      </c>
      <c r="P3282" s="6">
        <f t="shared" si="562"/>
        <v>68.666666666666671</v>
      </c>
      <c r="Q3282" t="str">
        <f t="shared" si="563"/>
        <v>theater</v>
      </c>
      <c r="R3282" t="str">
        <f t="shared" si="564"/>
        <v>plays</v>
      </c>
      <c r="S3282" s="28">
        <f t="shared" si="565"/>
        <v>42121.548587962963</v>
      </c>
      <c r="T3282" s="28">
        <f t="shared" si="566"/>
        <v>42155.999999999993</v>
      </c>
      <c r="U3282">
        <f t="shared" si="567"/>
        <v>2015</v>
      </c>
      <c r="V3282" s="15">
        <f t="shared" si="568"/>
        <v>42121</v>
      </c>
      <c r="W3282" s="15">
        <f t="shared" si="569"/>
        <v>42156</v>
      </c>
      <c r="X3282" s="15">
        <v>42121</v>
      </c>
      <c r="Y3282" s="15">
        <v>42156</v>
      </c>
      <c r="Z3282" t="str">
        <f t="shared" si="570"/>
        <v>April</v>
      </c>
      <c r="AA3282" t="str">
        <f t="shared" si="571"/>
        <v>June</v>
      </c>
    </row>
    <row r="3283" spans="1:27" ht="30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14" t="s">
        <v>8219</v>
      </c>
      <c r="G3283" t="s">
        <v>8224</v>
      </c>
      <c r="H3283" t="s">
        <v>8246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561"/>
        <v>121.6</v>
      </c>
      <c r="P3283" s="6">
        <f t="shared" si="562"/>
        <v>129.36170212765958</v>
      </c>
      <c r="Q3283" t="str">
        <f t="shared" si="563"/>
        <v>theater</v>
      </c>
      <c r="R3283" t="str">
        <f t="shared" si="564"/>
        <v>plays</v>
      </c>
      <c r="S3283" s="28">
        <f t="shared" si="565"/>
        <v>42218.811400462961</v>
      </c>
      <c r="T3283" s="28">
        <f t="shared" si="566"/>
        <v>42248.811400462961</v>
      </c>
      <c r="U3283">
        <f t="shared" si="567"/>
        <v>2015</v>
      </c>
      <c r="V3283" s="15">
        <f t="shared" si="568"/>
        <v>42218</v>
      </c>
      <c r="W3283" s="15">
        <f t="shared" si="569"/>
        <v>42248</v>
      </c>
      <c r="X3283" s="15">
        <v>42218</v>
      </c>
      <c r="Y3283" s="15">
        <v>42248</v>
      </c>
      <c r="Z3283" t="str">
        <f t="shared" si="570"/>
        <v>August</v>
      </c>
      <c r="AA3283" t="str">
        <f t="shared" si="571"/>
        <v>September</v>
      </c>
    </row>
    <row r="3284" spans="1:27" ht="4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14" t="s">
        <v>8219</v>
      </c>
      <c r="G3284" t="s">
        <v>8224</v>
      </c>
      <c r="H3284" t="s">
        <v>8246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561"/>
        <v>102.6467741935484</v>
      </c>
      <c r="P3284" s="6">
        <f t="shared" si="562"/>
        <v>134.26371308016877</v>
      </c>
      <c r="Q3284" t="str">
        <f t="shared" si="563"/>
        <v>theater</v>
      </c>
      <c r="R3284" t="str">
        <f t="shared" si="564"/>
        <v>plays</v>
      </c>
      <c r="S3284" s="28">
        <f t="shared" si="565"/>
        <v>42444.985972222225</v>
      </c>
      <c r="T3284" s="28">
        <f t="shared" si="566"/>
        <v>42488.985972222225</v>
      </c>
      <c r="U3284">
        <f t="shared" si="567"/>
        <v>2016</v>
      </c>
      <c r="V3284" s="15">
        <f t="shared" si="568"/>
        <v>42444</v>
      </c>
      <c r="W3284" s="15">
        <f t="shared" si="569"/>
        <v>42488</v>
      </c>
      <c r="X3284" s="15">
        <v>42444</v>
      </c>
      <c r="Y3284" s="15">
        <v>42488</v>
      </c>
      <c r="Z3284" t="str">
        <f t="shared" si="570"/>
        <v>March</v>
      </c>
      <c r="AA3284" t="str">
        <f t="shared" si="571"/>
        <v>April</v>
      </c>
    </row>
    <row r="3285" spans="1:27" ht="45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14" t="s">
        <v>8219</v>
      </c>
      <c r="G3285" t="s">
        <v>8225</v>
      </c>
      <c r="H3285" t="s">
        <v>8247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561"/>
        <v>104.75000000000001</v>
      </c>
      <c r="P3285" s="6">
        <f t="shared" si="562"/>
        <v>17.829787234042552</v>
      </c>
      <c r="Q3285" t="str">
        <f t="shared" si="563"/>
        <v>theater</v>
      </c>
      <c r="R3285" t="str">
        <f t="shared" si="564"/>
        <v>plays</v>
      </c>
      <c r="S3285" s="28">
        <f t="shared" si="565"/>
        <v>42379.535856481474</v>
      </c>
      <c r="T3285" s="28">
        <f t="shared" si="566"/>
        <v>42410.666666666664</v>
      </c>
      <c r="U3285">
        <f t="shared" si="567"/>
        <v>2016</v>
      </c>
      <c r="V3285" s="15">
        <f t="shared" si="568"/>
        <v>42379</v>
      </c>
      <c r="W3285" s="15">
        <f t="shared" si="569"/>
        <v>42410</v>
      </c>
      <c r="X3285" s="15">
        <v>42379</v>
      </c>
      <c r="Y3285" s="15">
        <v>42410</v>
      </c>
      <c r="Z3285" t="str">
        <f t="shared" si="570"/>
        <v>January</v>
      </c>
      <c r="AA3285" t="str">
        <f t="shared" si="571"/>
        <v>February</v>
      </c>
    </row>
    <row r="3286" spans="1:27" ht="45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14" t="s">
        <v>8219</v>
      </c>
      <c r="G3286" t="s">
        <v>8224</v>
      </c>
      <c r="H3286" t="s">
        <v>8246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561"/>
        <v>101.6</v>
      </c>
      <c r="P3286" s="6">
        <f t="shared" si="562"/>
        <v>203.2</v>
      </c>
      <c r="Q3286" t="str">
        <f t="shared" si="563"/>
        <v>theater</v>
      </c>
      <c r="R3286" t="str">
        <f t="shared" si="564"/>
        <v>plays</v>
      </c>
      <c r="S3286" s="28">
        <f t="shared" si="565"/>
        <v>42380.676539351851</v>
      </c>
      <c r="T3286" s="28">
        <f t="shared" si="566"/>
        <v>42398.040972222218</v>
      </c>
      <c r="U3286">
        <f t="shared" si="567"/>
        <v>2016</v>
      </c>
      <c r="V3286" s="15">
        <f t="shared" si="568"/>
        <v>42380</v>
      </c>
      <c r="W3286" s="15">
        <f t="shared" si="569"/>
        <v>42398</v>
      </c>
      <c r="X3286" s="15">
        <v>42380</v>
      </c>
      <c r="Y3286" s="15">
        <v>42398</v>
      </c>
      <c r="Z3286" t="str">
        <f t="shared" si="570"/>
        <v>January</v>
      </c>
      <c r="AA3286" t="str">
        <f t="shared" si="571"/>
        <v>January</v>
      </c>
    </row>
    <row r="3287" spans="1:27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14" t="s">
        <v>8219</v>
      </c>
      <c r="G3287" t="s">
        <v>8224</v>
      </c>
      <c r="H3287" t="s">
        <v>8246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561"/>
        <v>112.10242048409683</v>
      </c>
      <c r="P3287" s="6">
        <f t="shared" si="562"/>
        <v>69.18518518518519</v>
      </c>
      <c r="Q3287" t="str">
        <f t="shared" si="563"/>
        <v>theater</v>
      </c>
      <c r="R3287" t="str">
        <f t="shared" si="564"/>
        <v>plays</v>
      </c>
      <c r="S3287" s="28">
        <f t="shared" si="565"/>
        <v>42762.734097222223</v>
      </c>
      <c r="T3287" s="28">
        <f t="shared" si="566"/>
        <v>42793.999999999993</v>
      </c>
      <c r="U3287">
        <f t="shared" si="567"/>
        <v>2017</v>
      </c>
      <c r="V3287" s="15">
        <f t="shared" si="568"/>
        <v>42762</v>
      </c>
      <c r="W3287" s="15">
        <f t="shared" si="569"/>
        <v>42794</v>
      </c>
      <c r="X3287" s="15">
        <v>42762</v>
      </c>
      <c r="Y3287" s="15">
        <v>42794</v>
      </c>
      <c r="Z3287" t="str">
        <f t="shared" si="570"/>
        <v>January</v>
      </c>
      <c r="AA3287" t="str">
        <f t="shared" si="571"/>
        <v>February</v>
      </c>
    </row>
    <row r="3288" spans="1:27" ht="4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14" t="s">
        <v>8219</v>
      </c>
      <c r="G3288" t="s">
        <v>8224</v>
      </c>
      <c r="H3288" t="s">
        <v>8246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561"/>
        <v>101.76666666666667</v>
      </c>
      <c r="P3288" s="6">
        <f t="shared" si="562"/>
        <v>125.12295081967213</v>
      </c>
      <c r="Q3288" t="str">
        <f t="shared" si="563"/>
        <v>theater</v>
      </c>
      <c r="R3288" t="str">
        <f t="shared" si="564"/>
        <v>plays</v>
      </c>
      <c r="S3288" s="28">
        <f t="shared" si="565"/>
        <v>42567.631736111107</v>
      </c>
      <c r="T3288" s="28">
        <f t="shared" si="566"/>
        <v>42597.631736111107</v>
      </c>
      <c r="U3288">
        <f t="shared" si="567"/>
        <v>2016</v>
      </c>
      <c r="V3288" s="15">
        <f t="shared" si="568"/>
        <v>42567</v>
      </c>
      <c r="W3288" s="15">
        <f t="shared" si="569"/>
        <v>42597</v>
      </c>
      <c r="X3288" s="15">
        <v>42567</v>
      </c>
      <c r="Y3288" s="15">
        <v>42597</v>
      </c>
      <c r="Z3288" t="str">
        <f t="shared" si="570"/>
        <v>July</v>
      </c>
      <c r="AA3288" t="str">
        <f t="shared" si="571"/>
        <v>August</v>
      </c>
    </row>
    <row r="3289" spans="1:27" ht="30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14" t="s">
        <v>8219</v>
      </c>
      <c r="G3289" t="s">
        <v>8229</v>
      </c>
      <c r="H3289" t="s">
        <v>8251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561"/>
        <v>100</v>
      </c>
      <c r="P3289" s="6">
        <f t="shared" si="562"/>
        <v>73.529411764705884</v>
      </c>
      <c r="Q3289" t="str">
        <f t="shared" si="563"/>
        <v>theater</v>
      </c>
      <c r="R3289" t="str">
        <f t="shared" si="564"/>
        <v>plays</v>
      </c>
      <c r="S3289" s="28">
        <f t="shared" si="565"/>
        <v>42311.541990740741</v>
      </c>
      <c r="T3289" s="28">
        <f t="shared" si="566"/>
        <v>42336.541990740741</v>
      </c>
      <c r="U3289">
        <f t="shared" si="567"/>
        <v>2015</v>
      </c>
      <c r="V3289" s="15">
        <f t="shared" si="568"/>
        <v>42311</v>
      </c>
      <c r="W3289" s="15">
        <f t="shared" si="569"/>
        <v>42336</v>
      </c>
      <c r="X3289" s="15">
        <v>42311</v>
      </c>
      <c r="Y3289" s="15">
        <v>42336</v>
      </c>
      <c r="Z3289" t="str">
        <f t="shared" si="570"/>
        <v>November</v>
      </c>
      <c r="AA3289" t="str">
        <f t="shared" si="571"/>
        <v>November</v>
      </c>
    </row>
    <row r="3290" spans="1:27" ht="45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14" t="s">
        <v>8219</v>
      </c>
      <c r="G3290" t="s">
        <v>8225</v>
      </c>
      <c r="H3290" t="s">
        <v>8247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561"/>
        <v>100.26489999999998</v>
      </c>
      <c r="P3290" s="6">
        <f t="shared" si="562"/>
        <v>48.437149758454105</v>
      </c>
      <c r="Q3290" t="str">
        <f t="shared" si="563"/>
        <v>theater</v>
      </c>
      <c r="R3290" t="str">
        <f t="shared" si="564"/>
        <v>plays</v>
      </c>
      <c r="S3290" s="28">
        <f t="shared" si="565"/>
        <v>42505.566145833327</v>
      </c>
      <c r="T3290" s="28">
        <f t="shared" si="566"/>
        <v>42541.749999999993</v>
      </c>
      <c r="U3290">
        <f t="shared" si="567"/>
        <v>2016</v>
      </c>
      <c r="V3290" s="15">
        <f t="shared" si="568"/>
        <v>42505</v>
      </c>
      <c r="W3290" s="15">
        <f t="shared" si="569"/>
        <v>42541</v>
      </c>
      <c r="X3290" s="15">
        <v>42505</v>
      </c>
      <c r="Y3290" s="15">
        <v>42541</v>
      </c>
      <c r="Z3290" t="str">
        <f t="shared" si="570"/>
        <v>May</v>
      </c>
      <c r="AA3290" t="str">
        <f t="shared" si="571"/>
        <v>June</v>
      </c>
    </row>
    <row r="3291" spans="1:27" ht="45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14" t="s">
        <v>8219</v>
      </c>
      <c r="G3291" t="s">
        <v>8225</v>
      </c>
      <c r="H3291" t="s">
        <v>8247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561"/>
        <v>133.04200000000003</v>
      </c>
      <c r="P3291" s="6">
        <f t="shared" si="562"/>
        <v>26.608400000000003</v>
      </c>
      <c r="Q3291" t="str">
        <f t="shared" si="563"/>
        <v>theater</v>
      </c>
      <c r="R3291" t="str">
        <f t="shared" si="564"/>
        <v>plays</v>
      </c>
      <c r="S3291" s="28">
        <f t="shared" si="565"/>
        <v>42758.159745370365</v>
      </c>
      <c r="T3291" s="28">
        <f t="shared" si="566"/>
        <v>42786.159745370365</v>
      </c>
      <c r="U3291">
        <f t="shared" si="567"/>
        <v>2017</v>
      </c>
      <c r="V3291" s="15">
        <f t="shared" si="568"/>
        <v>42758</v>
      </c>
      <c r="W3291" s="15">
        <f t="shared" si="569"/>
        <v>42786</v>
      </c>
      <c r="X3291" s="15">
        <v>42758</v>
      </c>
      <c r="Y3291" s="15">
        <v>42786</v>
      </c>
      <c r="Z3291" t="str">
        <f t="shared" si="570"/>
        <v>January</v>
      </c>
      <c r="AA3291" t="str">
        <f t="shared" si="571"/>
        <v>February</v>
      </c>
    </row>
    <row r="3292" spans="1:27" ht="75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14" t="s">
        <v>8219</v>
      </c>
      <c r="G3292" t="s">
        <v>8225</v>
      </c>
      <c r="H3292" t="s">
        <v>8247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561"/>
        <v>121.2</v>
      </c>
      <c r="P3292" s="6">
        <f t="shared" si="562"/>
        <v>33.666666666666664</v>
      </c>
      <c r="Q3292" t="str">
        <f t="shared" si="563"/>
        <v>theater</v>
      </c>
      <c r="R3292" t="str">
        <f t="shared" si="564"/>
        <v>plays</v>
      </c>
      <c r="S3292" s="28">
        <f t="shared" si="565"/>
        <v>42775.306608796294</v>
      </c>
      <c r="T3292" s="28">
        <f t="shared" si="566"/>
        <v>42805.306608796294</v>
      </c>
      <c r="U3292">
        <f t="shared" si="567"/>
        <v>2017</v>
      </c>
      <c r="V3292" s="15">
        <f t="shared" si="568"/>
        <v>42775</v>
      </c>
      <c r="W3292" s="15">
        <f t="shared" si="569"/>
        <v>42805</v>
      </c>
      <c r="X3292" s="15">
        <v>42775</v>
      </c>
      <c r="Y3292" s="15">
        <v>42805</v>
      </c>
      <c r="Z3292" t="str">
        <f t="shared" si="570"/>
        <v>February</v>
      </c>
      <c r="AA3292" t="str">
        <f t="shared" si="571"/>
        <v>March</v>
      </c>
    </row>
    <row r="3293" spans="1:27" ht="45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14" t="s">
        <v>8219</v>
      </c>
      <c r="G3293" t="s">
        <v>8224</v>
      </c>
      <c r="H3293" t="s">
        <v>8246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561"/>
        <v>113.99999999999999</v>
      </c>
      <c r="P3293" s="6">
        <f t="shared" si="562"/>
        <v>40.714285714285715</v>
      </c>
      <c r="Q3293" t="str">
        <f t="shared" si="563"/>
        <v>theater</v>
      </c>
      <c r="R3293" t="str">
        <f t="shared" si="564"/>
        <v>plays</v>
      </c>
      <c r="S3293" s="28">
        <f t="shared" si="565"/>
        <v>42232.494212962956</v>
      </c>
      <c r="T3293" s="28">
        <f t="shared" si="566"/>
        <v>42263.957638888889</v>
      </c>
      <c r="U3293">
        <f t="shared" si="567"/>
        <v>2015</v>
      </c>
      <c r="V3293" s="15">
        <f t="shared" si="568"/>
        <v>42232</v>
      </c>
      <c r="W3293" s="15">
        <f t="shared" si="569"/>
        <v>42263</v>
      </c>
      <c r="X3293" s="15">
        <v>42232</v>
      </c>
      <c r="Y3293" s="15">
        <v>42263</v>
      </c>
      <c r="Z3293" t="str">
        <f t="shared" si="570"/>
        <v>August</v>
      </c>
      <c r="AA3293" t="str">
        <f t="shared" si="571"/>
        <v>September</v>
      </c>
    </row>
    <row r="3294" spans="1:27" ht="45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14" t="s">
        <v>8219</v>
      </c>
      <c r="G3294" t="s">
        <v>8225</v>
      </c>
      <c r="H3294" t="s">
        <v>8247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561"/>
        <v>286.13861386138615</v>
      </c>
      <c r="P3294" s="6">
        <f t="shared" si="562"/>
        <v>19.266666666666666</v>
      </c>
      <c r="Q3294" t="str">
        <f t="shared" si="563"/>
        <v>theater</v>
      </c>
      <c r="R3294" t="str">
        <f t="shared" si="564"/>
        <v>plays</v>
      </c>
      <c r="S3294" s="28">
        <f t="shared" si="565"/>
        <v>42282.561898148146</v>
      </c>
      <c r="T3294" s="28">
        <f t="shared" si="566"/>
        <v>42342.603564814817</v>
      </c>
      <c r="U3294">
        <f t="shared" si="567"/>
        <v>2015</v>
      </c>
      <c r="V3294" s="15">
        <f t="shared" si="568"/>
        <v>42282</v>
      </c>
      <c r="W3294" s="15">
        <f t="shared" si="569"/>
        <v>42342</v>
      </c>
      <c r="X3294" s="15">
        <v>42282</v>
      </c>
      <c r="Y3294" s="15">
        <v>42342</v>
      </c>
      <c r="Z3294" t="str">
        <f t="shared" si="570"/>
        <v>October</v>
      </c>
      <c r="AA3294" t="str">
        <f t="shared" si="571"/>
        <v>December</v>
      </c>
    </row>
    <row r="3295" spans="1:27" ht="45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14" t="s">
        <v>8219</v>
      </c>
      <c r="G3295" t="s">
        <v>8228</v>
      </c>
      <c r="H3295" t="s">
        <v>8250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561"/>
        <v>170.44444444444446</v>
      </c>
      <c r="P3295" s="6">
        <f t="shared" si="562"/>
        <v>84.285714285714292</v>
      </c>
      <c r="Q3295" t="str">
        <f t="shared" si="563"/>
        <v>theater</v>
      </c>
      <c r="R3295" t="str">
        <f t="shared" si="564"/>
        <v>plays</v>
      </c>
      <c r="S3295" s="28">
        <f t="shared" si="565"/>
        <v>42768.217037037037</v>
      </c>
      <c r="T3295" s="28">
        <f t="shared" si="566"/>
        <v>42798.217037037037</v>
      </c>
      <c r="U3295">
        <f t="shared" si="567"/>
        <v>2017</v>
      </c>
      <c r="V3295" s="15">
        <f t="shared" si="568"/>
        <v>42768</v>
      </c>
      <c r="W3295" s="15">
        <f t="shared" si="569"/>
        <v>42798</v>
      </c>
      <c r="X3295" s="15">
        <v>42768</v>
      </c>
      <c r="Y3295" s="15">
        <v>42798</v>
      </c>
      <c r="Z3295" t="str">
        <f t="shared" si="570"/>
        <v>February</v>
      </c>
      <c r="AA3295" t="str">
        <f t="shared" si="571"/>
        <v>March</v>
      </c>
    </row>
    <row r="3296" spans="1:27" ht="45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14" t="s">
        <v>8219</v>
      </c>
      <c r="G3296" t="s">
        <v>8225</v>
      </c>
      <c r="H3296" t="s">
        <v>8247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561"/>
        <v>118.33333333333333</v>
      </c>
      <c r="P3296" s="6">
        <f t="shared" si="562"/>
        <v>29.583333333333332</v>
      </c>
      <c r="Q3296" t="str">
        <f t="shared" si="563"/>
        <v>theater</v>
      </c>
      <c r="R3296" t="str">
        <f t="shared" si="564"/>
        <v>plays</v>
      </c>
      <c r="S3296" s="28">
        <f t="shared" si="565"/>
        <v>42141.33280092592</v>
      </c>
      <c r="T3296" s="28">
        <f t="shared" si="566"/>
        <v>42171.33280092592</v>
      </c>
      <c r="U3296">
        <f t="shared" si="567"/>
        <v>2015</v>
      </c>
      <c r="V3296" s="15">
        <f t="shared" si="568"/>
        <v>42141</v>
      </c>
      <c r="W3296" s="15">
        <f t="shared" si="569"/>
        <v>42171</v>
      </c>
      <c r="X3296" s="15">
        <v>42141</v>
      </c>
      <c r="Y3296" s="15">
        <v>42171</v>
      </c>
      <c r="Z3296" t="str">
        <f t="shared" si="570"/>
        <v>May</v>
      </c>
      <c r="AA3296" t="str">
        <f t="shared" si="571"/>
        <v>June</v>
      </c>
    </row>
    <row r="3297" spans="1:27" ht="45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14" t="s">
        <v>8219</v>
      </c>
      <c r="G3297" t="s">
        <v>8225</v>
      </c>
      <c r="H3297" t="s">
        <v>8247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561"/>
        <v>102.85857142857142</v>
      </c>
      <c r="P3297" s="6">
        <f t="shared" si="562"/>
        <v>26.667037037037037</v>
      </c>
      <c r="Q3297" t="str">
        <f t="shared" si="563"/>
        <v>theater</v>
      </c>
      <c r="R3297" t="str">
        <f t="shared" si="564"/>
        <v>plays</v>
      </c>
      <c r="S3297" s="28">
        <f t="shared" si="565"/>
        <v>42609.234131944446</v>
      </c>
      <c r="T3297" s="28">
        <f t="shared" si="566"/>
        <v>42639.234131944446</v>
      </c>
      <c r="U3297">
        <f t="shared" si="567"/>
        <v>2016</v>
      </c>
      <c r="V3297" s="15">
        <f t="shared" si="568"/>
        <v>42609</v>
      </c>
      <c r="W3297" s="15">
        <f t="shared" si="569"/>
        <v>42639</v>
      </c>
      <c r="X3297" s="15">
        <v>42609</v>
      </c>
      <c r="Y3297" s="15">
        <v>42639</v>
      </c>
      <c r="Z3297" t="str">
        <f t="shared" si="570"/>
        <v>August</v>
      </c>
      <c r="AA3297" t="str">
        <f t="shared" si="571"/>
        <v>September</v>
      </c>
    </row>
    <row r="3298" spans="1:27" ht="45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14" t="s">
        <v>8219</v>
      </c>
      <c r="G3298" t="s">
        <v>8225</v>
      </c>
      <c r="H3298" t="s">
        <v>8247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561"/>
        <v>144.06666666666666</v>
      </c>
      <c r="P3298" s="6">
        <f t="shared" si="562"/>
        <v>45.978723404255319</v>
      </c>
      <c r="Q3298" t="str">
        <f t="shared" si="563"/>
        <v>theater</v>
      </c>
      <c r="R3298" t="str">
        <f t="shared" si="564"/>
        <v>plays</v>
      </c>
      <c r="S3298" s="28">
        <f t="shared" si="565"/>
        <v>42309.54828703704</v>
      </c>
      <c r="T3298" s="28">
        <f t="shared" si="566"/>
        <v>42330.708333333336</v>
      </c>
      <c r="U3298">
        <f t="shared" si="567"/>
        <v>2015</v>
      </c>
      <c r="V3298" s="15">
        <f t="shared" si="568"/>
        <v>42309</v>
      </c>
      <c r="W3298" s="15">
        <f t="shared" si="569"/>
        <v>42330</v>
      </c>
      <c r="X3298" s="15">
        <v>42309</v>
      </c>
      <c r="Y3298" s="15">
        <v>42330</v>
      </c>
      <c r="Z3298" t="str">
        <f t="shared" si="570"/>
        <v>November</v>
      </c>
      <c r="AA3298" t="str">
        <f t="shared" si="571"/>
        <v>November</v>
      </c>
    </row>
    <row r="3299" spans="1:27" ht="45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14" t="s">
        <v>8219</v>
      </c>
      <c r="G3299" t="s">
        <v>8225</v>
      </c>
      <c r="H3299" t="s">
        <v>8247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561"/>
        <v>100.07272727272726</v>
      </c>
      <c r="P3299" s="6">
        <f t="shared" si="562"/>
        <v>125.09090909090909</v>
      </c>
      <c r="Q3299" t="str">
        <f t="shared" si="563"/>
        <v>theater</v>
      </c>
      <c r="R3299" t="str">
        <f t="shared" si="564"/>
        <v>plays</v>
      </c>
      <c r="S3299" s="28">
        <f t="shared" si="565"/>
        <v>42193.563148148147</v>
      </c>
      <c r="T3299" s="28">
        <f t="shared" si="566"/>
        <v>42212.749305555553</v>
      </c>
      <c r="U3299">
        <f t="shared" si="567"/>
        <v>2015</v>
      </c>
      <c r="V3299" s="15">
        <f t="shared" si="568"/>
        <v>42193</v>
      </c>
      <c r="W3299" s="15">
        <f t="shared" si="569"/>
        <v>42212</v>
      </c>
      <c r="X3299" s="15">
        <v>42193</v>
      </c>
      <c r="Y3299" s="15">
        <v>42212</v>
      </c>
      <c r="Z3299" t="str">
        <f t="shared" si="570"/>
        <v>July</v>
      </c>
      <c r="AA3299" t="str">
        <f t="shared" si="571"/>
        <v>July</v>
      </c>
    </row>
    <row r="3300" spans="1:27" ht="45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14" t="s">
        <v>8219</v>
      </c>
      <c r="G3300" t="s">
        <v>8224</v>
      </c>
      <c r="H3300" t="s">
        <v>8246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561"/>
        <v>101.73</v>
      </c>
      <c r="P3300" s="6">
        <f t="shared" si="562"/>
        <v>141.29166666666666</v>
      </c>
      <c r="Q3300" t="str">
        <f t="shared" si="563"/>
        <v>theater</v>
      </c>
      <c r="R3300" t="str">
        <f t="shared" si="564"/>
        <v>plays</v>
      </c>
      <c r="S3300" s="28">
        <f t="shared" si="565"/>
        <v>42239.749629629623</v>
      </c>
      <c r="T3300" s="28">
        <f t="shared" si="566"/>
        <v>42259.791666666664</v>
      </c>
      <c r="U3300">
        <f t="shared" si="567"/>
        <v>2015</v>
      </c>
      <c r="V3300" s="15">
        <f t="shared" si="568"/>
        <v>42239</v>
      </c>
      <c r="W3300" s="15">
        <f t="shared" si="569"/>
        <v>42259</v>
      </c>
      <c r="X3300" s="15">
        <v>42239</v>
      </c>
      <c r="Y3300" s="15">
        <v>42259</v>
      </c>
      <c r="Z3300" t="str">
        <f t="shared" si="570"/>
        <v>August</v>
      </c>
      <c r="AA3300" t="str">
        <f t="shared" si="571"/>
        <v>September</v>
      </c>
    </row>
    <row r="3301" spans="1:27" ht="45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14" t="s">
        <v>8219</v>
      </c>
      <c r="G3301" t="s">
        <v>8224</v>
      </c>
      <c r="H3301" t="s">
        <v>8246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561"/>
        <v>116.19999999999999</v>
      </c>
      <c r="P3301" s="6">
        <f t="shared" si="562"/>
        <v>55.333333333333336</v>
      </c>
      <c r="Q3301" t="str">
        <f t="shared" si="563"/>
        <v>theater</v>
      </c>
      <c r="R3301" t="str">
        <f t="shared" si="564"/>
        <v>plays</v>
      </c>
      <c r="S3301" s="28">
        <f t="shared" si="565"/>
        <v>42261.709062499998</v>
      </c>
      <c r="T3301" s="28">
        <f t="shared" si="566"/>
        <v>42291.709062499998</v>
      </c>
      <c r="U3301">
        <f t="shared" si="567"/>
        <v>2015</v>
      </c>
      <c r="V3301" s="15">
        <f t="shared" si="568"/>
        <v>42261</v>
      </c>
      <c r="W3301" s="15">
        <f t="shared" si="569"/>
        <v>42291</v>
      </c>
      <c r="X3301" s="15">
        <v>42261</v>
      </c>
      <c r="Y3301" s="15">
        <v>42291</v>
      </c>
      <c r="Z3301" t="str">
        <f t="shared" si="570"/>
        <v>September</v>
      </c>
      <c r="AA3301" t="str">
        <f t="shared" si="571"/>
        <v>October</v>
      </c>
    </row>
    <row r="3302" spans="1:27" ht="45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14" t="s">
        <v>8219</v>
      </c>
      <c r="G3302" t="s">
        <v>8224</v>
      </c>
      <c r="H3302" t="s">
        <v>8246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561"/>
        <v>136.16666666666666</v>
      </c>
      <c r="P3302" s="6">
        <f t="shared" si="562"/>
        <v>46.420454545454547</v>
      </c>
      <c r="Q3302" t="str">
        <f t="shared" si="563"/>
        <v>theater</v>
      </c>
      <c r="R3302" t="str">
        <f t="shared" si="564"/>
        <v>plays</v>
      </c>
      <c r="S3302" s="28">
        <f t="shared" si="565"/>
        <v>42102.535439814812</v>
      </c>
      <c r="T3302" s="28">
        <f t="shared" si="566"/>
        <v>42123.535439814812</v>
      </c>
      <c r="U3302">
        <f t="shared" si="567"/>
        <v>2015</v>
      </c>
      <c r="V3302" s="15">
        <f t="shared" si="568"/>
        <v>42102</v>
      </c>
      <c r="W3302" s="15">
        <f t="shared" si="569"/>
        <v>42123</v>
      </c>
      <c r="X3302" s="15">
        <v>42102</v>
      </c>
      <c r="Y3302" s="15">
        <v>42123</v>
      </c>
      <c r="Z3302" t="str">
        <f t="shared" si="570"/>
        <v>April</v>
      </c>
      <c r="AA3302" t="str">
        <f t="shared" si="571"/>
        <v>April</v>
      </c>
    </row>
    <row r="3303" spans="1:27" ht="45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14" t="s">
        <v>8219</v>
      </c>
      <c r="G3303" t="s">
        <v>8224</v>
      </c>
      <c r="H3303" t="s">
        <v>8246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561"/>
        <v>133.46666666666667</v>
      </c>
      <c r="P3303" s="6">
        <f t="shared" si="562"/>
        <v>57.2</v>
      </c>
      <c r="Q3303" t="str">
        <f t="shared" si="563"/>
        <v>theater</v>
      </c>
      <c r="R3303" t="str">
        <f t="shared" si="564"/>
        <v>plays</v>
      </c>
      <c r="S3303" s="28">
        <f t="shared" si="565"/>
        <v>42538.527499999997</v>
      </c>
      <c r="T3303" s="28">
        <f t="shared" si="566"/>
        <v>42583.082638888889</v>
      </c>
      <c r="U3303">
        <f t="shared" si="567"/>
        <v>2016</v>
      </c>
      <c r="V3303" s="15">
        <f t="shared" si="568"/>
        <v>42538</v>
      </c>
      <c r="W3303" s="15">
        <f t="shared" si="569"/>
        <v>42583</v>
      </c>
      <c r="X3303" s="15">
        <v>42538</v>
      </c>
      <c r="Y3303" s="15">
        <v>42583</v>
      </c>
      <c r="Z3303" t="str">
        <f t="shared" si="570"/>
        <v>June</v>
      </c>
      <c r="AA3303" t="str">
        <f t="shared" si="571"/>
        <v>August</v>
      </c>
    </row>
    <row r="3304" spans="1:27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14" t="s">
        <v>8219</v>
      </c>
      <c r="G3304" t="s">
        <v>8227</v>
      </c>
      <c r="H3304" t="s">
        <v>8249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561"/>
        <v>103.39285714285715</v>
      </c>
      <c r="P3304" s="6">
        <f t="shared" si="562"/>
        <v>173.7</v>
      </c>
      <c r="Q3304" t="str">
        <f t="shared" si="563"/>
        <v>theater</v>
      </c>
      <c r="R3304" t="str">
        <f t="shared" si="564"/>
        <v>plays</v>
      </c>
      <c r="S3304" s="28">
        <f t="shared" si="565"/>
        <v>42681.143240740734</v>
      </c>
      <c r="T3304" s="28">
        <f t="shared" si="566"/>
        <v>42711.143240740734</v>
      </c>
      <c r="U3304">
        <f t="shared" si="567"/>
        <v>2016</v>
      </c>
      <c r="V3304" s="15">
        <f t="shared" si="568"/>
        <v>42681</v>
      </c>
      <c r="W3304" s="15">
        <f t="shared" si="569"/>
        <v>42711</v>
      </c>
      <c r="X3304" s="15">
        <v>42681</v>
      </c>
      <c r="Y3304" s="15">
        <v>42711</v>
      </c>
      <c r="Z3304" t="str">
        <f t="shared" si="570"/>
        <v>November</v>
      </c>
      <c r="AA3304" t="str">
        <f t="shared" si="571"/>
        <v>December</v>
      </c>
    </row>
    <row r="3305" spans="1:27" ht="45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14" t="s">
        <v>8219</v>
      </c>
      <c r="G3305" t="s">
        <v>8224</v>
      </c>
      <c r="H3305" t="s">
        <v>8246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561"/>
        <v>115.88888888888889</v>
      </c>
      <c r="P3305" s="6">
        <f t="shared" si="562"/>
        <v>59.6</v>
      </c>
      <c r="Q3305" t="str">
        <f t="shared" si="563"/>
        <v>theater</v>
      </c>
      <c r="R3305" t="str">
        <f t="shared" si="564"/>
        <v>plays</v>
      </c>
      <c r="S3305" s="28">
        <f t="shared" si="565"/>
        <v>42056.443101851844</v>
      </c>
      <c r="T3305" s="28">
        <f t="shared" si="566"/>
        <v>42091.401435185187</v>
      </c>
      <c r="U3305">
        <f t="shared" si="567"/>
        <v>2015</v>
      </c>
      <c r="V3305" s="15">
        <f t="shared" si="568"/>
        <v>42056</v>
      </c>
      <c r="W3305" s="15">
        <f t="shared" si="569"/>
        <v>42091</v>
      </c>
      <c r="X3305" s="15">
        <v>42056</v>
      </c>
      <c r="Y3305" s="15">
        <v>42091</v>
      </c>
      <c r="Z3305" t="str">
        <f t="shared" si="570"/>
        <v>February</v>
      </c>
      <c r="AA3305" t="str">
        <f t="shared" si="571"/>
        <v>March</v>
      </c>
    </row>
    <row r="3306" spans="1:27" ht="4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14" t="s">
        <v>8219</v>
      </c>
      <c r="G3306" t="s">
        <v>8224</v>
      </c>
      <c r="H3306" t="s">
        <v>8246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561"/>
        <v>104.51666666666665</v>
      </c>
      <c r="P3306" s="6">
        <f t="shared" si="562"/>
        <v>89.585714285714289</v>
      </c>
      <c r="Q3306" t="str">
        <f t="shared" si="563"/>
        <v>theater</v>
      </c>
      <c r="R3306" t="str">
        <f t="shared" si="564"/>
        <v>plays</v>
      </c>
      <c r="S3306" s="28">
        <f t="shared" si="565"/>
        <v>42696.41611111111</v>
      </c>
      <c r="T3306" s="28">
        <f t="shared" si="566"/>
        <v>42726.41611111111</v>
      </c>
      <c r="U3306">
        <f t="shared" si="567"/>
        <v>2016</v>
      </c>
      <c r="V3306" s="15">
        <f t="shared" si="568"/>
        <v>42696</v>
      </c>
      <c r="W3306" s="15">
        <f t="shared" si="569"/>
        <v>42726</v>
      </c>
      <c r="X3306" s="15">
        <v>42696</v>
      </c>
      <c r="Y3306" s="15">
        <v>42726</v>
      </c>
      <c r="Z3306" t="str">
        <f t="shared" si="570"/>
        <v>November</v>
      </c>
      <c r="AA3306" t="str">
        <f t="shared" si="571"/>
        <v>December</v>
      </c>
    </row>
    <row r="3307" spans="1:27" ht="45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14" t="s">
        <v>8219</v>
      </c>
      <c r="G3307" t="s">
        <v>8224</v>
      </c>
      <c r="H3307" t="s">
        <v>8246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561"/>
        <v>102.02500000000001</v>
      </c>
      <c r="P3307" s="6">
        <f t="shared" si="562"/>
        <v>204.05</v>
      </c>
      <c r="Q3307" t="str">
        <f t="shared" si="563"/>
        <v>theater</v>
      </c>
      <c r="R3307" t="str">
        <f t="shared" si="564"/>
        <v>plays</v>
      </c>
      <c r="S3307" s="28">
        <f t="shared" si="565"/>
        <v>42186.647546296292</v>
      </c>
      <c r="T3307" s="28">
        <f t="shared" si="566"/>
        <v>42216.647546296292</v>
      </c>
      <c r="U3307">
        <f t="shared" si="567"/>
        <v>2015</v>
      </c>
      <c r="V3307" s="15">
        <f t="shared" si="568"/>
        <v>42186</v>
      </c>
      <c r="W3307" s="15">
        <f t="shared" si="569"/>
        <v>42216</v>
      </c>
      <c r="X3307" s="15">
        <v>42186</v>
      </c>
      <c r="Y3307" s="15">
        <v>42216</v>
      </c>
      <c r="Z3307" t="str">
        <f t="shared" si="570"/>
        <v>July</v>
      </c>
      <c r="AA3307" t="str">
        <f t="shared" si="571"/>
        <v>July</v>
      </c>
    </row>
    <row r="3308" spans="1:27" ht="45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14" t="s">
        <v>8219</v>
      </c>
      <c r="G3308" t="s">
        <v>8224</v>
      </c>
      <c r="H3308" t="s">
        <v>8246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561"/>
        <v>175.33333333333334</v>
      </c>
      <c r="P3308" s="6">
        <f t="shared" si="562"/>
        <v>48.703703703703702</v>
      </c>
      <c r="Q3308" t="str">
        <f t="shared" si="563"/>
        <v>theater</v>
      </c>
      <c r="R3308" t="str">
        <f t="shared" si="564"/>
        <v>plays</v>
      </c>
      <c r="S3308" s="28">
        <f t="shared" si="565"/>
        <v>42493.010902777773</v>
      </c>
      <c r="T3308" s="28">
        <f t="shared" si="566"/>
        <v>42530.916666666664</v>
      </c>
      <c r="U3308">
        <f t="shared" si="567"/>
        <v>2016</v>
      </c>
      <c r="V3308" s="15">
        <f t="shared" si="568"/>
        <v>42493</v>
      </c>
      <c r="W3308" s="15">
        <f t="shared" si="569"/>
        <v>42530</v>
      </c>
      <c r="X3308" s="15">
        <v>42493</v>
      </c>
      <c r="Y3308" s="15">
        <v>42530</v>
      </c>
      <c r="Z3308" t="str">
        <f t="shared" si="570"/>
        <v>May</v>
      </c>
      <c r="AA3308" t="str">
        <f t="shared" si="571"/>
        <v>June</v>
      </c>
    </row>
    <row r="3309" spans="1:27" ht="45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14" t="s">
        <v>8219</v>
      </c>
      <c r="G3309" t="s">
        <v>8224</v>
      </c>
      <c r="H3309" t="s">
        <v>8246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561"/>
        <v>106.67999999999999</v>
      </c>
      <c r="P3309" s="6">
        <f t="shared" si="562"/>
        <v>53.339999999999996</v>
      </c>
      <c r="Q3309" t="str">
        <f t="shared" si="563"/>
        <v>theater</v>
      </c>
      <c r="R3309" t="str">
        <f t="shared" si="564"/>
        <v>plays</v>
      </c>
      <c r="S3309" s="28">
        <f t="shared" si="565"/>
        <v>42474.848831018513</v>
      </c>
      <c r="T3309" s="28">
        <f t="shared" si="566"/>
        <v>42504.848831018513</v>
      </c>
      <c r="U3309">
        <f t="shared" si="567"/>
        <v>2016</v>
      </c>
      <c r="V3309" s="15">
        <f t="shared" si="568"/>
        <v>42474</v>
      </c>
      <c r="W3309" s="15">
        <f t="shared" si="569"/>
        <v>42504</v>
      </c>
      <c r="X3309" s="15">
        <v>42474</v>
      </c>
      <c r="Y3309" s="15">
        <v>42504</v>
      </c>
      <c r="Z3309" t="str">
        <f t="shared" si="570"/>
        <v>April</v>
      </c>
      <c r="AA3309" t="str">
        <f t="shared" si="571"/>
        <v>May</v>
      </c>
    </row>
    <row r="3310" spans="1:27" ht="45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14" t="s">
        <v>8219</v>
      </c>
      <c r="G3310" t="s">
        <v>8224</v>
      </c>
      <c r="H3310" t="s">
        <v>8246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561"/>
        <v>122.28571428571429</v>
      </c>
      <c r="P3310" s="6">
        <f t="shared" si="562"/>
        <v>75.087719298245617</v>
      </c>
      <c r="Q3310" t="str">
        <f t="shared" si="563"/>
        <v>theater</v>
      </c>
      <c r="R3310" t="str">
        <f t="shared" si="564"/>
        <v>plays</v>
      </c>
      <c r="S3310" s="28">
        <f t="shared" si="565"/>
        <v>42452.668576388889</v>
      </c>
      <c r="T3310" s="28">
        <f t="shared" si="566"/>
        <v>42473.668576388889</v>
      </c>
      <c r="U3310">
        <f t="shared" si="567"/>
        <v>2016</v>
      </c>
      <c r="V3310" s="15">
        <f t="shared" si="568"/>
        <v>42452</v>
      </c>
      <c r="W3310" s="15">
        <f t="shared" si="569"/>
        <v>42473</v>
      </c>
      <c r="X3310" s="15">
        <v>42452</v>
      </c>
      <c r="Y3310" s="15">
        <v>42473</v>
      </c>
      <c r="Z3310" t="str">
        <f t="shared" si="570"/>
        <v>March</v>
      </c>
      <c r="AA3310" t="str">
        <f t="shared" si="571"/>
        <v>April</v>
      </c>
    </row>
    <row r="3311" spans="1:27" ht="30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14" t="s">
        <v>8219</v>
      </c>
      <c r="G3311" t="s">
        <v>8225</v>
      </c>
      <c r="H3311" t="s">
        <v>8247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561"/>
        <v>159.42857142857144</v>
      </c>
      <c r="P3311" s="6">
        <f t="shared" si="562"/>
        <v>18</v>
      </c>
      <c r="Q3311" t="str">
        <f t="shared" si="563"/>
        <v>theater</v>
      </c>
      <c r="R3311" t="str">
        <f t="shared" si="564"/>
        <v>plays</v>
      </c>
      <c r="S3311" s="28">
        <f t="shared" si="565"/>
        <v>42628.441874999997</v>
      </c>
      <c r="T3311" s="28">
        <f t="shared" si="566"/>
        <v>42659.441874999997</v>
      </c>
      <c r="U3311">
        <f t="shared" si="567"/>
        <v>2016</v>
      </c>
      <c r="V3311" s="15">
        <f t="shared" si="568"/>
        <v>42628</v>
      </c>
      <c r="W3311" s="15">
        <f t="shared" si="569"/>
        <v>42659</v>
      </c>
      <c r="X3311" s="15">
        <v>42628</v>
      </c>
      <c r="Y3311" s="15">
        <v>42659</v>
      </c>
      <c r="Z3311" t="str">
        <f t="shared" si="570"/>
        <v>September</v>
      </c>
      <c r="AA3311" t="str">
        <f t="shared" si="571"/>
        <v>October</v>
      </c>
    </row>
    <row r="3312" spans="1:27" ht="30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14" t="s">
        <v>8219</v>
      </c>
      <c r="G3312" t="s">
        <v>8224</v>
      </c>
      <c r="H3312" t="s">
        <v>8246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561"/>
        <v>100.07692307692308</v>
      </c>
      <c r="P3312" s="6">
        <f t="shared" si="562"/>
        <v>209.83870967741936</v>
      </c>
      <c r="Q3312" t="str">
        <f t="shared" si="563"/>
        <v>theater</v>
      </c>
      <c r="R3312" t="str">
        <f t="shared" si="564"/>
        <v>plays</v>
      </c>
      <c r="S3312" s="28">
        <f t="shared" si="565"/>
        <v>42253.720196759255</v>
      </c>
      <c r="T3312" s="28">
        <f t="shared" si="566"/>
        <v>42283.720196759255</v>
      </c>
      <c r="U3312">
        <f t="shared" si="567"/>
        <v>2015</v>
      </c>
      <c r="V3312" s="15">
        <f t="shared" si="568"/>
        <v>42253</v>
      </c>
      <c r="W3312" s="15">
        <f t="shared" si="569"/>
        <v>42283</v>
      </c>
      <c r="X3312" s="15">
        <v>42253</v>
      </c>
      <c r="Y3312" s="15">
        <v>42283</v>
      </c>
      <c r="Z3312" t="str">
        <f t="shared" si="570"/>
        <v>September</v>
      </c>
      <c r="AA3312" t="str">
        <f t="shared" si="571"/>
        <v>October</v>
      </c>
    </row>
    <row r="3313" spans="1:27" ht="45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14" t="s">
        <v>8219</v>
      </c>
      <c r="G3313" t="s">
        <v>8224</v>
      </c>
      <c r="H3313" t="s">
        <v>8246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561"/>
        <v>109.84</v>
      </c>
      <c r="P3313" s="6">
        <f t="shared" si="562"/>
        <v>61.022222222222226</v>
      </c>
      <c r="Q3313" t="str">
        <f t="shared" si="563"/>
        <v>theater</v>
      </c>
      <c r="R3313" t="str">
        <f t="shared" si="564"/>
        <v>plays</v>
      </c>
      <c r="S3313" s="28">
        <f t="shared" si="565"/>
        <v>42264.083449074074</v>
      </c>
      <c r="T3313" s="28">
        <f t="shared" si="566"/>
        <v>42294.083449074074</v>
      </c>
      <c r="U3313">
        <f t="shared" si="567"/>
        <v>2015</v>
      </c>
      <c r="V3313" s="15">
        <f t="shared" si="568"/>
        <v>42264</v>
      </c>
      <c r="W3313" s="15">
        <f t="shared" si="569"/>
        <v>42294</v>
      </c>
      <c r="X3313" s="15">
        <v>42264</v>
      </c>
      <c r="Y3313" s="15">
        <v>42294</v>
      </c>
      <c r="Z3313" t="str">
        <f t="shared" si="570"/>
        <v>September</v>
      </c>
      <c r="AA3313" t="str">
        <f t="shared" si="571"/>
        <v>October</v>
      </c>
    </row>
    <row r="3314" spans="1:27" ht="45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14" t="s">
        <v>8219</v>
      </c>
      <c r="G3314" t="s">
        <v>8224</v>
      </c>
      <c r="H3314" t="s">
        <v>8246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561"/>
        <v>100.03999999999999</v>
      </c>
      <c r="P3314" s="6">
        <f t="shared" si="562"/>
        <v>61</v>
      </c>
      <c r="Q3314" t="str">
        <f t="shared" si="563"/>
        <v>theater</v>
      </c>
      <c r="R3314" t="str">
        <f t="shared" si="564"/>
        <v>plays</v>
      </c>
      <c r="S3314" s="28">
        <f t="shared" si="565"/>
        <v>42664.601226851846</v>
      </c>
      <c r="T3314" s="28">
        <f t="shared" si="566"/>
        <v>42685.708333333336</v>
      </c>
      <c r="U3314">
        <f t="shared" si="567"/>
        <v>2016</v>
      </c>
      <c r="V3314" s="15">
        <f t="shared" si="568"/>
        <v>42664</v>
      </c>
      <c r="W3314" s="15">
        <f t="shared" si="569"/>
        <v>42685</v>
      </c>
      <c r="X3314" s="15">
        <v>42664</v>
      </c>
      <c r="Y3314" s="15">
        <v>42685</v>
      </c>
      <c r="Z3314" t="str">
        <f t="shared" si="570"/>
        <v>October</v>
      </c>
      <c r="AA3314" t="str">
        <f t="shared" si="571"/>
        <v>November</v>
      </c>
    </row>
    <row r="3315" spans="1:27" ht="45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14" t="s">
        <v>8219</v>
      </c>
      <c r="G3315" t="s">
        <v>8224</v>
      </c>
      <c r="H3315" t="s">
        <v>8246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561"/>
        <v>116.05000000000001</v>
      </c>
      <c r="P3315" s="6">
        <f t="shared" si="562"/>
        <v>80.034482758620683</v>
      </c>
      <c r="Q3315" t="str">
        <f t="shared" si="563"/>
        <v>theater</v>
      </c>
      <c r="R3315" t="str">
        <f t="shared" si="564"/>
        <v>plays</v>
      </c>
      <c r="S3315" s="28">
        <f t="shared" si="565"/>
        <v>42382.036076388882</v>
      </c>
      <c r="T3315" s="28">
        <f t="shared" si="566"/>
        <v>42395.833333333336</v>
      </c>
      <c r="U3315">
        <f t="shared" si="567"/>
        <v>2016</v>
      </c>
      <c r="V3315" s="15">
        <f t="shared" si="568"/>
        <v>42382</v>
      </c>
      <c r="W3315" s="15">
        <f t="shared" si="569"/>
        <v>42395</v>
      </c>
      <c r="X3315" s="15">
        <v>42382</v>
      </c>
      <c r="Y3315" s="15">
        <v>42395</v>
      </c>
      <c r="Z3315" t="str">
        <f t="shared" si="570"/>
        <v>January</v>
      </c>
      <c r="AA3315" t="str">
        <f t="shared" si="571"/>
        <v>January</v>
      </c>
    </row>
    <row r="3316" spans="1:27" ht="45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14" t="s">
        <v>8219</v>
      </c>
      <c r="G3316" t="s">
        <v>8225</v>
      </c>
      <c r="H3316" t="s">
        <v>8247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561"/>
        <v>210.75</v>
      </c>
      <c r="P3316" s="6">
        <f t="shared" si="562"/>
        <v>29.068965517241381</v>
      </c>
      <c r="Q3316" t="str">
        <f t="shared" si="563"/>
        <v>theater</v>
      </c>
      <c r="R3316" t="str">
        <f t="shared" si="564"/>
        <v>plays</v>
      </c>
      <c r="S3316" s="28">
        <f t="shared" si="565"/>
        <v>42105.059155092589</v>
      </c>
      <c r="T3316" s="28">
        <f t="shared" si="566"/>
        <v>42132.628472222219</v>
      </c>
      <c r="U3316">
        <f t="shared" si="567"/>
        <v>2015</v>
      </c>
      <c r="V3316" s="15">
        <f t="shared" si="568"/>
        <v>42105</v>
      </c>
      <c r="W3316" s="15">
        <f t="shared" si="569"/>
        <v>42132</v>
      </c>
      <c r="X3316" s="15">
        <v>42105</v>
      </c>
      <c r="Y3316" s="15">
        <v>42132</v>
      </c>
      <c r="Z3316" t="str">
        <f t="shared" si="570"/>
        <v>April</v>
      </c>
      <c r="AA3316" t="str">
        <f t="shared" si="571"/>
        <v>May</v>
      </c>
    </row>
    <row r="3317" spans="1:27" ht="45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14" t="s">
        <v>8219</v>
      </c>
      <c r="G3317" t="s">
        <v>8225</v>
      </c>
      <c r="H3317" t="s">
        <v>8247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561"/>
        <v>110.00000000000001</v>
      </c>
      <c r="P3317" s="6">
        <f t="shared" si="562"/>
        <v>49.438202247191015</v>
      </c>
      <c r="Q3317" t="str">
        <f t="shared" si="563"/>
        <v>theater</v>
      </c>
      <c r="R3317" t="str">
        <f t="shared" si="564"/>
        <v>plays</v>
      </c>
      <c r="S3317" s="28">
        <f t="shared" si="565"/>
        <v>42466.09538194444</v>
      </c>
      <c r="T3317" s="28">
        <f t="shared" si="566"/>
        <v>42496.09538194444</v>
      </c>
      <c r="U3317">
        <f t="shared" si="567"/>
        <v>2016</v>
      </c>
      <c r="V3317" s="15">
        <f t="shared" si="568"/>
        <v>42466</v>
      </c>
      <c r="W3317" s="15">
        <f t="shared" si="569"/>
        <v>42496</v>
      </c>
      <c r="X3317" s="15">
        <v>42466</v>
      </c>
      <c r="Y3317" s="15">
        <v>42496</v>
      </c>
      <c r="Z3317" t="str">
        <f t="shared" si="570"/>
        <v>April</v>
      </c>
      <c r="AA3317" t="str">
        <f t="shared" si="571"/>
        <v>May</v>
      </c>
    </row>
    <row r="3318" spans="1:27" ht="7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14" t="s">
        <v>8219</v>
      </c>
      <c r="G3318" t="s">
        <v>8224</v>
      </c>
      <c r="H3318" t="s">
        <v>8246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561"/>
        <v>100.08673425918037</v>
      </c>
      <c r="P3318" s="6">
        <f t="shared" si="562"/>
        <v>93.977440000000001</v>
      </c>
      <c r="Q3318" t="str">
        <f t="shared" si="563"/>
        <v>theater</v>
      </c>
      <c r="R3318" t="str">
        <f t="shared" si="564"/>
        <v>plays</v>
      </c>
      <c r="S3318" s="28">
        <f t="shared" si="565"/>
        <v>41826.662905092591</v>
      </c>
      <c r="T3318" s="28">
        <f t="shared" si="566"/>
        <v>41859.370833333327</v>
      </c>
      <c r="U3318">
        <f t="shared" si="567"/>
        <v>2014</v>
      </c>
      <c r="V3318" s="15">
        <f t="shared" si="568"/>
        <v>41826</v>
      </c>
      <c r="W3318" s="15">
        <f t="shared" si="569"/>
        <v>41859</v>
      </c>
      <c r="X3318" s="15">
        <v>41826</v>
      </c>
      <c r="Y3318" s="15">
        <v>41859</v>
      </c>
      <c r="Z3318" t="str">
        <f t="shared" si="570"/>
        <v>July</v>
      </c>
      <c r="AA3318" t="str">
        <f t="shared" si="571"/>
        <v>August</v>
      </c>
    </row>
    <row r="3319" spans="1:27" ht="45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14" t="s">
        <v>8219</v>
      </c>
      <c r="G3319" t="s">
        <v>8224</v>
      </c>
      <c r="H3319" t="s">
        <v>8246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561"/>
        <v>106.19047619047619</v>
      </c>
      <c r="P3319" s="6">
        <f t="shared" si="562"/>
        <v>61.944444444444443</v>
      </c>
      <c r="Q3319" t="str">
        <f t="shared" si="563"/>
        <v>theater</v>
      </c>
      <c r="R3319" t="str">
        <f t="shared" si="564"/>
        <v>plays</v>
      </c>
      <c r="S3319" s="28">
        <f t="shared" si="565"/>
        <v>42498.831296296295</v>
      </c>
      <c r="T3319" s="28">
        <f t="shared" si="566"/>
        <v>42528.831296296295</v>
      </c>
      <c r="U3319">
        <f t="shared" si="567"/>
        <v>2016</v>
      </c>
      <c r="V3319" s="15">
        <f t="shared" si="568"/>
        <v>42498</v>
      </c>
      <c r="W3319" s="15">
        <f t="shared" si="569"/>
        <v>42528</v>
      </c>
      <c r="X3319" s="15">
        <v>42498</v>
      </c>
      <c r="Y3319" s="15">
        <v>42528</v>
      </c>
      <c r="Z3319" t="str">
        <f t="shared" si="570"/>
        <v>May</v>
      </c>
      <c r="AA3319" t="str">
        <f t="shared" si="571"/>
        <v>June</v>
      </c>
    </row>
    <row r="3320" spans="1:27" ht="30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14" t="s">
        <v>8219</v>
      </c>
      <c r="G3320" t="s">
        <v>8229</v>
      </c>
      <c r="H3320" t="s">
        <v>8251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561"/>
        <v>125.6</v>
      </c>
      <c r="P3320" s="6">
        <f t="shared" si="562"/>
        <v>78.5</v>
      </c>
      <c r="Q3320" t="str">
        <f t="shared" si="563"/>
        <v>theater</v>
      </c>
      <c r="R3320" t="str">
        <f t="shared" si="564"/>
        <v>plays</v>
      </c>
      <c r="S3320" s="28">
        <f t="shared" si="565"/>
        <v>42431.093668981477</v>
      </c>
      <c r="T3320" s="28">
        <f t="shared" si="566"/>
        <v>42470.895833333336</v>
      </c>
      <c r="U3320">
        <f t="shared" si="567"/>
        <v>2016</v>
      </c>
      <c r="V3320" s="15">
        <f t="shared" si="568"/>
        <v>42431</v>
      </c>
      <c r="W3320" s="15">
        <f t="shared" si="569"/>
        <v>42470</v>
      </c>
      <c r="X3320" s="15">
        <v>42431</v>
      </c>
      <c r="Y3320" s="15">
        <v>42470</v>
      </c>
      <c r="Z3320" t="str">
        <f t="shared" si="570"/>
        <v>March</v>
      </c>
      <c r="AA3320" t="str">
        <f t="shared" si="571"/>
        <v>April</v>
      </c>
    </row>
    <row r="3321" spans="1:27" ht="45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14" t="s">
        <v>8219</v>
      </c>
      <c r="G3321" t="s">
        <v>8225</v>
      </c>
      <c r="H3321" t="s">
        <v>8247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561"/>
        <v>108</v>
      </c>
      <c r="P3321" s="6">
        <f t="shared" si="562"/>
        <v>33.75</v>
      </c>
      <c r="Q3321" t="str">
        <f t="shared" si="563"/>
        <v>theater</v>
      </c>
      <c r="R3321" t="str">
        <f t="shared" si="564"/>
        <v>plays</v>
      </c>
      <c r="S3321" s="28">
        <f t="shared" si="565"/>
        <v>41990.377152777779</v>
      </c>
      <c r="T3321" s="28">
        <f t="shared" si="566"/>
        <v>42035.377152777779</v>
      </c>
      <c r="U3321">
        <f t="shared" si="567"/>
        <v>2014</v>
      </c>
      <c r="V3321" s="15">
        <f t="shared" si="568"/>
        <v>41990</v>
      </c>
      <c r="W3321" s="15">
        <f t="shared" si="569"/>
        <v>42035</v>
      </c>
      <c r="X3321" s="15">
        <v>41990</v>
      </c>
      <c r="Y3321" s="15">
        <v>42035</v>
      </c>
      <c r="Z3321" t="str">
        <f t="shared" si="570"/>
        <v>December</v>
      </c>
      <c r="AA3321" t="str">
        <f t="shared" si="571"/>
        <v>January</v>
      </c>
    </row>
    <row r="3322" spans="1:27" ht="45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14" t="s">
        <v>8219</v>
      </c>
      <c r="G3322" t="s">
        <v>8224</v>
      </c>
      <c r="H3322" t="s">
        <v>8246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561"/>
        <v>101</v>
      </c>
      <c r="P3322" s="6">
        <f t="shared" si="562"/>
        <v>66.44736842105263</v>
      </c>
      <c r="Q3322" t="str">
        <f t="shared" si="563"/>
        <v>theater</v>
      </c>
      <c r="R3322" t="str">
        <f t="shared" si="564"/>
        <v>plays</v>
      </c>
      <c r="S3322" s="28">
        <f t="shared" si="565"/>
        <v>42512.837465277778</v>
      </c>
      <c r="T3322" s="28">
        <f t="shared" si="566"/>
        <v>42542.837465277778</v>
      </c>
      <c r="U3322">
        <f t="shared" si="567"/>
        <v>2016</v>
      </c>
      <c r="V3322" s="15">
        <f t="shared" si="568"/>
        <v>42512</v>
      </c>
      <c r="W3322" s="15">
        <f t="shared" si="569"/>
        <v>42542</v>
      </c>
      <c r="X3322" s="15">
        <v>42512</v>
      </c>
      <c r="Y3322" s="15">
        <v>42542</v>
      </c>
      <c r="Z3322" t="str">
        <f t="shared" si="570"/>
        <v>May</v>
      </c>
      <c r="AA3322" t="str">
        <f t="shared" si="571"/>
        <v>June</v>
      </c>
    </row>
    <row r="3323" spans="1:27" ht="45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14" t="s">
        <v>8219</v>
      </c>
      <c r="G3323" t="s">
        <v>8224</v>
      </c>
      <c r="H3323" t="s">
        <v>8246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561"/>
        <v>107.4</v>
      </c>
      <c r="P3323" s="6">
        <f t="shared" si="562"/>
        <v>35.799999999999997</v>
      </c>
      <c r="Q3323" t="str">
        <f t="shared" si="563"/>
        <v>theater</v>
      </c>
      <c r="R3323" t="str">
        <f t="shared" si="564"/>
        <v>plays</v>
      </c>
      <c r="S3323" s="28">
        <f t="shared" si="565"/>
        <v>41913.891956018517</v>
      </c>
      <c r="T3323" s="28">
        <f t="shared" si="566"/>
        <v>41927.957638888889</v>
      </c>
      <c r="U3323">
        <f t="shared" si="567"/>
        <v>2014</v>
      </c>
      <c r="V3323" s="15">
        <f t="shared" si="568"/>
        <v>41913</v>
      </c>
      <c r="W3323" s="15">
        <f t="shared" si="569"/>
        <v>41927</v>
      </c>
      <c r="X3323" s="15">
        <v>41913</v>
      </c>
      <c r="Y3323" s="15">
        <v>41927</v>
      </c>
      <c r="Z3323" t="str">
        <f t="shared" si="570"/>
        <v>October</v>
      </c>
      <c r="AA3323" t="str">
        <f t="shared" si="571"/>
        <v>October</v>
      </c>
    </row>
    <row r="3324" spans="1:27" ht="45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14" t="s">
        <v>8219</v>
      </c>
      <c r="G3324" t="s">
        <v>8224</v>
      </c>
      <c r="H3324" t="s">
        <v>8246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561"/>
        <v>101.51515151515152</v>
      </c>
      <c r="P3324" s="6">
        <f t="shared" si="562"/>
        <v>145.65217391304347</v>
      </c>
      <c r="Q3324" t="str">
        <f t="shared" si="563"/>
        <v>theater</v>
      </c>
      <c r="R3324" t="str">
        <f t="shared" si="564"/>
        <v>plays</v>
      </c>
      <c r="S3324" s="28">
        <f t="shared" si="565"/>
        <v>42520.802037037036</v>
      </c>
      <c r="T3324" s="28">
        <f t="shared" si="566"/>
        <v>42542.954861111109</v>
      </c>
      <c r="U3324">
        <f t="shared" si="567"/>
        <v>2016</v>
      </c>
      <c r="V3324" s="15">
        <f t="shared" si="568"/>
        <v>42520</v>
      </c>
      <c r="W3324" s="15">
        <f t="shared" si="569"/>
        <v>42542</v>
      </c>
      <c r="X3324" s="15">
        <v>42520</v>
      </c>
      <c r="Y3324" s="15">
        <v>42542</v>
      </c>
      <c r="Z3324" t="str">
        <f t="shared" si="570"/>
        <v>May</v>
      </c>
      <c r="AA3324" t="str">
        <f t="shared" si="571"/>
        <v>June</v>
      </c>
    </row>
    <row r="3325" spans="1:27" ht="45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14" t="s">
        <v>8219</v>
      </c>
      <c r="G3325" t="s">
        <v>8225</v>
      </c>
      <c r="H3325" t="s">
        <v>8247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561"/>
        <v>125.89999999999999</v>
      </c>
      <c r="P3325" s="6">
        <f t="shared" si="562"/>
        <v>25.693877551020407</v>
      </c>
      <c r="Q3325" t="str">
        <f t="shared" si="563"/>
        <v>theater</v>
      </c>
      <c r="R3325" t="str">
        <f t="shared" si="564"/>
        <v>plays</v>
      </c>
      <c r="S3325" s="28">
        <f t="shared" si="565"/>
        <v>42608.157499999994</v>
      </c>
      <c r="T3325" s="28">
        <f t="shared" si="566"/>
        <v>42638.157499999994</v>
      </c>
      <c r="U3325">
        <f t="shared" si="567"/>
        <v>2016</v>
      </c>
      <c r="V3325" s="15">
        <f t="shared" si="568"/>
        <v>42608</v>
      </c>
      <c r="W3325" s="15">
        <f t="shared" si="569"/>
        <v>42638</v>
      </c>
      <c r="X3325" s="15">
        <v>42608</v>
      </c>
      <c r="Y3325" s="15">
        <v>42638</v>
      </c>
      <c r="Z3325" t="str">
        <f t="shared" si="570"/>
        <v>August</v>
      </c>
      <c r="AA3325" t="str">
        <f t="shared" si="571"/>
        <v>September</v>
      </c>
    </row>
    <row r="3326" spans="1:27" ht="3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14" t="s">
        <v>8219</v>
      </c>
      <c r="G3326" t="s">
        <v>8241</v>
      </c>
      <c r="H3326" t="s">
        <v>8249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561"/>
        <v>101.66666666666666</v>
      </c>
      <c r="P3326" s="6">
        <f t="shared" si="562"/>
        <v>152.5</v>
      </c>
      <c r="Q3326" t="str">
        <f t="shared" si="563"/>
        <v>theater</v>
      </c>
      <c r="R3326" t="str">
        <f t="shared" si="564"/>
        <v>plays</v>
      </c>
      <c r="S3326" s="28">
        <f t="shared" si="565"/>
        <v>42512.374884259254</v>
      </c>
      <c r="T3326" s="28">
        <f t="shared" si="566"/>
        <v>42526.374884259254</v>
      </c>
      <c r="U3326">
        <f t="shared" si="567"/>
        <v>2016</v>
      </c>
      <c r="V3326" s="15">
        <f t="shared" si="568"/>
        <v>42512</v>
      </c>
      <c r="W3326" s="15">
        <f t="shared" si="569"/>
        <v>42526</v>
      </c>
      <c r="X3326" s="15">
        <v>42512</v>
      </c>
      <c r="Y3326" s="15">
        <v>42526</v>
      </c>
      <c r="Z3326" t="str">
        <f t="shared" si="570"/>
        <v>May</v>
      </c>
      <c r="AA3326" t="str">
        <f t="shared" si="571"/>
        <v>June</v>
      </c>
    </row>
    <row r="3327" spans="1:27" ht="45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14" t="s">
        <v>8219</v>
      </c>
      <c r="G3327" t="s">
        <v>8225</v>
      </c>
      <c r="H3327" t="s">
        <v>8247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561"/>
        <v>112.5</v>
      </c>
      <c r="P3327" s="6">
        <f t="shared" si="562"/>
        <v>30</v>
      </c>
      <c r="Q3327" t="str">
        <f t="shared" si="563"/>
        <v>theater</v>
      </c>
      <c r="R3327" t="str">
        <f t="shared" si="564"/>
        <v>plays</v>
      </c>
      <c r="S3327" s="28">
        <f t="shared" si="565"/>
        <v>42064.577280092592</v>
      </c>
      <c r="T3327" s="28">
        <f t="shared" si="566"/>
        <v>42099.535613425927</v>
      </c>
      <c r="U3327">
        <f t="shared" si="567"/>
        <v>2015</v>
      </c>
      <c r="V3327" s="15">
        <f t="shared" si="568"/>
        <v>42064</v>
      </c>
      <c r="W3327" s="15">
        <f t="shared" si="569"/>
        <v>42099</v>
      </c>
      <c r="X3327" s="15">
        <v>42064</v>
      </c>
      <c r="Y3327" s="15">
        <v>42099</v>
      </c>
      <c r="Z3327" t="str">
        <f t="shared" si="570"/>
        <v>March</v>
      </c>
      <c r="AA3327" t="str">
        <f t="shared" si="571"/>
        <v>April</v>
      </c>
    </row>
    <row r="3328" spans="1:27" ht="45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14" t="s">
        <v>8219</v>
      </c>
      <c r="G3328" t="s">
        <v>8224</v>
      </c>
      <c r="H3328" t="s">
        <v>8246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561"/>
        <v>101.375</v>
      </c>
      <c r="P3328" s="6">
        <f t="shared" si="562"/>
        <v>142.28070175438597</v>
      </c>
      <c r="Q3328" t="str">
        <f t="shared" si="563"/>
        <v>theater</v>
      </c>
      <c r="R3328" t="str">
        <f t="shared" si="564"/>
        <v>plays</v>
      </c>
      <c r="S3328" s="28">
        <f t="shared" si="565"/>
        <v>42041.505844907406</v>
      </c>
      <c r="T3328" s="28">
        <f t="shared" si="566"/>
        <v>42071.464178240734</v>
      </c>
      <c r="U3328">
        <f t="shared" si="567"/>
        <v>2015</v>
      </c>
      <c r="V3328" s="15">
        <f t="shared" si="568"/>
        <v>42041</v>
      </c>
      <c r="W3328" s="15">
        <f t="shared" si="569"/>
        <v>42071</v>
      </c>
      <c r="X3328" s="15">
        <v>42041</v>
      </c>
      <c r="Y3328" s="15">
        <v>42071</v>
      </c>
      <c r="Z3328" t="str">
        <f t="shared" si="570"/>
        <v>February</v>
      </c>
      <c r="AA3328" t="str">
        <f t="shared" si="571"/>
        <v>March</v>
      </c>
    </row>
    <row r="3329" spans="1:27" ht="45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14" t="s">
        <v>8219</v>
      </c>
      <c r="G3329" t="s">
        <v>8225</v>
      </c>
      <c r="H3329" t="s">
        <v>8247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561"/>
        <v>101.25</v>
      </c>
      <c r="P3329" s="6">
        <f t="shared" si="562"/>
        <v>24.545454545454547</v>
      </c>
      <c r="Q3329" t="str">
        <f t="shared" si="563"/>
        <v>theater</v>
      </c>
      <c r="R3329" t="str">
        <f t="shared" si="564"/>
        <v>plays</v>
      </c>
      <c r="S3329" s="28">
        <f t="shared" si="565"/>
        <v>42468.166273148141</v>
      </c>
      <c r="T3329" s="28">
        <f t="shared" si="566"/>
        <v>42498.166273148141</v>
      </c>
      <c r="U3329">
        <f t="shared" si="567"/>
        <v>2016</v>
      </c>
      <c r="V3329" s="15">
        <f t="shared" si="568"/>
        <v>42468</v>
      </c>
      <c r="W3329" s="15">
        <f t="shared" si="569"/>
        <v>42498</v>
      </c>
      <c r="X3329" s="15">
        <v>42468</v>
      </c>
      <c r="Y3329" s="15">
        <v>42498</v>
      </c>
      <c r="Z3329" t="str">
        <f t="shared" si="570"/>
        <v>April</v>
      </c>
      <c r="AA3329" t="str">
        <f t="shared" si="571"/>
        <v>May</v>
      </c>
    </row>
    <row r="3330" spans="1:27" ht="45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14" t="s">
        <v>8219</v>
      </c>
      <c r="G3330" t="s">
        <v>8224</v>
      </c>
      <c r="H3330" t="s">
        <v>8246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ref="O3330:O3393" si="572">SUM(E3330/D3330)*100</f>
        <v>146.38888888888889</v>
      </c>
      <c r="P3330" s="6">
        <f t="shared" ref="P3330:P3393" si="573">SUM(E3330/L3330)</f>
        <v>292.77777777777777</v>
      </c>
      <c r="Q3330" t="str">
        <f t="shared" si="563"/>
        <v>theater</v>
      </c>
      <c r="R3330" t="str">
        <f t="shared" si="564"/>
        <v>plays</v>
      </c>
      <c r="S3330" s="28">
        <f t="shared" si="565"/>
        <v>41822.366701388884</v>
      </c>
      <c r="T3330" s="28">
        <f t="shared" si="566"/>
        <v>41824.833333333328</v>
      </c>
      <c r="U3330">
        <f t="shared" si="567"/>
        <v>2014</v>
      </c>
      <c r="V3330" s="15">
        <f t="shared" si="568"/>
        <v>41822</v>
      </c>
      <c r="W3330" s="15">
        <f t="shared" si="569"/>
        <v>41824</v>
      </c>
      <c r="X3330" s="15">
        <v>41822</v>
      </c>
      <c r="Y3330" s="15">
        <v>41824</v>
      </c>
      <c r="Z3330" t="str">
        <f t="shared" si="570"/>
        <v>July</v>
      </c>
      <c r="AA3330" t="str">
        <f t="shared" si="571"/>
        <v>July</v>
      </c>
    </row>
    <row r="3331" spans="1:27" ht="45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14" t="s">
        <v>8219</v>
      </c>
      <c r="G3331" t="s">
        <v>8225</v>
      </c>
      <c r="H3331" t="s">
        <v>8247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si="572"/>
        <v>116.8</v>
      </c>
      <c r="P3331" s="6">
        <f t="shared" si="573"/>
        <v>44.92307692307692</v>
      </c>
      <c r="Q3331" t="str">
        <f t="shared" ref="Q3331:Q3394" si="574">LEFT(N3331,FIND("/", N3331) - 1)</f>
        <v>theater</v>
      </c>
      <c r="R3331" t="str">
        <f t="shared" ref="R3331:R3394" si="575">RIGHT(N3331,LEN(N3331) - FIND("/",N3331))</f>
        <v>plays</v>
      </c>
      <c r="S3331" s="28">
        <f t="shared" ref="S3331:S3394" si="576">(J3331/86400)+25569+(-5/24)</f>
        <v>41837.114675925921</v>
      </c>
      <c r="T3331" s="28">
        <f t="shared" ref="T3331:T3394" si="577">(I3331/86400)+25569+(-5/24)</f>
        <v>41847.75</v>
      </c>
      <c r="U3331">
        <f t="shared" ref="U3331:U3394" si="578">YEAR(S3331)</f>
        <v>2014</v>
      </c>
      <c r="V3331" s="15">
        <f t="shared" ref="V3331:V3394" si="579">INT(S3331)</f>
        <v>41837</v>
      </c>
      <c r="W3331" s="15">
        <f t="shared" ref="W3331:W3394" si="580">INT(T3331)</f>
        <v>41847</v>
      </c>
      <c r="X3331" s="15">
        <v>41837</v>
      </c>
      <c r="Y3331" s="15">
        <v>41847</v>
      </c>
      <c r="Z3331" t="str">
        <f t="shared" ref="Z3331:Z3394" si="581">TEXT(V3331, "mmmm")</f>
        <v>July</v>
      </c>
      <c r="AA3331" t="str">
        <f t="shared" ref="AA3331:AA3394" si="582">TEXT(W3331, "mmmm")</f>
        <v>July</v>
      </c>
    </row>
    <row r="3332" spans="1:27" ht="45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14" t="s">
        <v>8219</v>
      </c>
      <c r="G3332" t="s">
        <v>8225</v>
      </c>
      <c r="H3332" t="s">
        <v>8247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572"/>
        <v>106.26666666666667</v>
      </c>
      <c r="P3332" s="6">
        <f t="shared" si="573"/>
        <v>23.10144927536232</v>
      </c>
      <c r="Q3332" t="str">
        <f t="shared" si="574"/>
        <v>theater</v>
      </c>
      <c r="R3332" t="str">
        <f t="shared" si="575"/>
        <v>plays</v>
      </c>
      <c r="S3332" s="28">
        <f t="shared" si="576"/>
        <v>42065.679027777776</v>
      </c>
      <c r="T3332" s="28">
        <f t="shared" si="577"/>
        <v>42095.637361111112</v>
      </c>
      <c r="U3332">
        <f t="shared" si="578"/>
        <v>2015</v>
      </c>
      <c r="V3332" s="15">
        <f t="shared" si="579"/>
        <v>42065</v>
      </c>
      <c r="W3332" s="15">
        <f t="shared" si="580"/>
        <v>42095</v>
      </c>
      <c r="X3332" s="15">
        <v>42065</v>
      </c>
      <c r="Y3332" s="15">
        <v>42095</v>
      </c>
      <c r="Z3332" t="str">
        <f t="shared" si="581"/>
        <v>March</v>
      </c>
      <c r="AA3332" t="str">
        <f t="shared" si="582"/>
        <v>April</v>
      </c>
    </row>
    <row r="3333" spans="1:27" ht="45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14" t="s">
        <v>8219</v>
      </c>
      <c r="G3333" t="s">
        <v>8224</v>
      </c>
      <c r="H3333" t="s">
        <v>8246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572"/>
        <v>104.52</v>
      </c>
      <c r="P3333" s="6">
        <f t="shared" si="573"/>
        <v>80.400000000000006</v>
      </c>
      <c r="Q3333" t="str">
        <f t="shared" si="574"/>
        <v>theater</v>
      </c>
      <c r="R3333" t="str">
        <f t="shared" si="575"/>
        <v>plays</v>
      </c>
      <c r="S3333" s="28">
        <f t="shared" si="576"/>
        <v>42248.48942129629</v>
      </c>
      <c r="T3333" s="28">
        <f t="shared" si="577"/>
        <v>42283.48942129629</v>
      </c>
      <c r="U3333">
        <f t="shared" si="578"/>
        <v>2015</v>
      </c>
      <c r="V3333" s="15">
        <f t="shared" si="579"/>
        <v>42248</v>
      </c>
      <c r="W3333" s="15">
        <f t="shared" si="580"/>
        <v>42283</v>
      </c>
      <c r="X3333" s="15">
        <v>42248</v>
      </c>
      <c r="Y3333" s="15">
        <v>42283</v>
      </c>
      <c r="Z3333" t="str">
        <f t="shared" si="581"/>
        <v>September</v>
      </c>
      <c r="AA3333" t="str">
        <f t="shared" si="582"/>
        <v>October</v>
      </c>
    </row>
    <row r="3334" spans="1:27" ht="45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14" t="s">
        <v>8219</v>
      </c>
      <c r="G3334" t="s">
        <v>8224</v>
      </c>
      <c r="H3334" t="s">
        <v>8246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572"/>
        <v>100</v>
      </c>
      <c r="P3334" s="6">
        <f t="shared" si="573"/>
        <v>72.289156626506028</v>
      </c>
      <c r="Q3334" t="str">
        <f t="shared" si="574"/>
        <v>theater</v>
      </c>
      <c r="R3334" t="str">
        <f t="shared" si="575"/>
        <v>plays</v>
      </c>
      <c r="S3334" s="28">
        <f t="shared" si="576"/>
        <v>41809.651967592588</v>
      </c>
      <c r="T3334" s="28">
        <f t="shared" si="577"/>
        <v>41839.651967592588</v>
      </c>
      <c r="U3334">
        <f t="shared" si="578"/>
        <v>2014</v>
      </c>
      <c r="V3334" s="15">
        <f t="shared" si="579"/>
        <v>41809</v>
      </c>
      <c r="W3334" s="15">
        <f t="shared" si="580"/>
        <v>41839</v>
      </c>
      <c r="X3334" s="15">
        <v>41809</v>
      </c>
      <c r="Y3334" s="15">
        <v>41839</v>
      </c>
      <c r="Z3334" t="str">
        <f t="shared" si="581"/>
        <v>June</v>
      </c>
      <c r="AA3334" t="str">
        <f t="shared" si="582"/>
        <v>July</v>
      </c>
    </row>
    <row r="3335" spans="1:27" ht="45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14" t="s">
        <v>8219</v>
      </c>
      <c r="G3335" t="s">
        <v>8224</v>
      </c>
      <c r="H3335" t="s">
        <v>8246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572"/>
        <v>104.57142857142858</v>
      </c>
      <c r="P3335" s="6">
        <f t="shared" si="573"/>
        <v>32.972972972972975</v>
      </c>
      <c r="Q3335" t="str">
        <f t="shared" si="574"/>
        <v>theater</v>
      </c>
      <c r="R3335" t="str">
        <f t="shared" si="575"/>
        <v>plays</v>
      </c>
      <c r="S3335" s="28">
        <f t="shared" si="576"/>
        <v>42148.468518518515</v>
      </c>
      <c r="T3335" s="28">
        <f t="shared" si="577"/>
        <v>42170.468518518515</v>
      </c>
      <c r="U3335">
        <f t="shared" si="578"/>
        <v>2015</v>
      </c>
      <c r="V3335" s="15">
        <f t="shared" si="579"/>
        <v>42148</v>
      </c>
      <c r="W3335" s="15">
        <f t="shared" si="580"/>
        <v>42170</v>
      </c>
      <c r="X3335" s="15">
        <v>42148</v>
      </c>
      <c r="Y3335" s="15">
        <v>42170</v>
      </c>
      <c r="Z3335" t="str">
        <f t="shared" si="581"/>
        <v>May</v>
      </c>
      <c r="AA3335" t="str">
        <f t="shared" si="582"/>
        <v>June</v>
      </c>
    </row>
    <row r="3336" spans="1:27" ht="30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14" t="s">
        <v>8219</v>
      </c>
      <c r="G3336" t="s">
        <v>8224</v>
      </c>
      <c r="H3336" t="s">
        <v>8246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572"/>
        <v>138.62051149573753</v>
      </c>
      <c r="P3336" s="6">
        <f t="shared" si="573"/>
        <v>116.65217391304348</v>
      </c>
      <c r="Q3336" t="str">
        <f t="shared" si="574"/>
        <v>theater</v>
      </c>
      <c r="R3336" t="str">
        <f t="shared" si="575"/>
        <v>plays</v>
      </c>
      <c r="S3336" s="28">
        <f t="shared" si="576"/>
        <v>42185.312754629624</v>
      </c>
      <c r="T3336" s="28">
        <f t="shared" si="577"/>
        <v>42215.312754629624</v>
      </c>
      <c r="U3336">
        <f t="shared" si="578"/>
        <v>2015</v>
      </c>
      <c r="V3336" s="15">
        <f t="shared" si="579"/>
        <v>42185</v>
      </c>
      <c r="W3336" s="15">
        <f t="shared" si="580"/>
        <v>42215</v>
      </c>
      <c r="X3336" s="15">
        <v>42185</v>
      </c>
      <c r="Y3336" s="15">
        <v>42215</v>
      </c>
      <c r="Z3336" t="str">
        <f t="shared" si="581"/>
        <v>June</v>
      </c>
      <c r="AA3336" t="str">
        <f t="shared" si="582"/>
        <v>July</v>
      </c>
    </row>
    <row r="3337" spans="1:27" ht="45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14" t="s">
        <v>8219</v>
      </c>
      <c r="G3337" t="s">
        <v>8225</v>
      </c>
      <c r="H3337" t="s">
        <v>8247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572"/>
        <v>100.32000000000001</v>
      </c>
      <c r="P3337" s="6">
        <f t="shared" si="573"/>
        <v>79.61904761904762</v>
      </c>
      <c r="Q3337" t="str">
        <f t="shared" si="574"/>
        <v>theater</v>
      </c>
      <c r="R3337" t="str">
        <f t="shared" si="575"/>
        <v>plays</v>
      </c>
      <c r="S3337" s="28">
        <f t="shared" si="576"/>
        <v>41827.465810185182</v>
      </c>
      <c r="T3337" s="28">
        <f t="shared" si="577"/>
        <v>41854.75</v>
      </c>
      <c r="U3337">
        <f t="shared" si="578"/>
        <v>2014</v>
      </c>
      <c r="V3337" s="15">
        <f t="shared" si="579"/>
        <v>41827</v>
      </c>
      <c r="W3337" s="15">
        <f t="shared" si="580"/>
        <v>41854</v>
      </c>
      <c r="X3337" s="15">
        <v>41827</v>
      </c>
      <c r="Y3337" s="15">
        <v>41854</v>
      </c>
      <c r="Z3337" t="str">
        <f t="shared" si="581"/>
        <v>July</v>
      </c>
      <c r="AA3337" t="str">
        <f t="shared" si="582"/>
        <v>August</v>
      </c>
    </row>
    <row r="3338" spans="1:27" ht="45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14" t="s">
        <v>8219</v>
      </c>
      <c r="G3338" t="s">
        <v>8225</v>
      </c>
      <c r="H3338" t="s">
        <v>8247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572"/>
        <v>100</v>
      </c>
      <c r="P3338" s="6">
        <f t="shared" si="573"/>
        <v>27.777777777777779</v>
      </c>
      <c r="Q3338" t="str">
        <f t="shared" si="574"/>
        <v>theater</v>
      </c>
      <c r="R3338" t="str">
        <f t="shared" si="575"/>
        <v>plays</v>
      </c>
      <c r="S3338" s="28">
        <f t="shared" si="576"/>
        <v>42437.190347222218</v>
      </c>
      <c r="T3338" s="28">
        <f t="shared" si="577"/>
        <v>42465.148680555554</v>
      </c>
      <c r="U3338">
        <f t="shared" si="578"/>
        <v>2016</v>
      </c>
      <c r="V3338" s="15">
        <f t="shared" si="579"/>
        <v>42437</v>
      </c>
      <c r="W3338" s="15">
        <f t="shared" si="580"/>
        <v>42465</v>
      </c>
      <c r="X3338" s="15">
        <v>42437</v>
      </c>
      <c r="Y3338" s="15">
        <v>42465</v>
      </c>
      <c r="Z3338" t="str">
        <f t="shared" si="581"/>
        <v>March</v>
      </c>
      <c r="AA3338" t="str">
        <f t="shared" si="582"/>
        <v>April</v>
      </c>
    </row>
    <row r="3339" spans="1:27" ht="45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14" t="s">
        <v>8219</v>
      </c>
      <c r="G3339" t="s">
        <v>8225</v>
      </c>
      <c r="H3339" t="s">
        <v>8247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572"/>
        <v>110.2</v>
      </c>
      <c r="P3339" s="6">
        <f t="shared" si="573"/>
        <v>81.029411764705884</v>
      </c>
      <c r="Q3339" t="str">
        <f t="shared" si="574"/>
        <v>theater</v>
      </c>
      <c r="R3339" t="str">
        <f t="shared" si="575"/>
        <v>plays</v>
      </c>
      <c r="S3339" s="28">
        <f t="shared" si="576"/>
        <v>41901.073692129627</v>
      </c>
      <c r="T3339" s="28">
        <f t="shared" si="577"/>
        <v>41922.666666666664</v>
      </c>
      <c r="U3339">
        <f t="shared" si="578"/>
        <v>2014</v>
      </c>
      <c r="V3339" s="15">
        <f t="shared" si="579"/>
        <v>41901</v>
      </c>
      <c r="W3339" s="15">
        <f t="shared" si="580"/>
        <v>41922</v>
      </c>
      <c r="X3339" s="15">
        <v>41901</v>
      </c>
      <c r="Y3339" s="15">
        <v>41922</v>
      </c>
      <c r="Z3339" t="str">
        <f t="shared" si="581"/>
        <v>September</v>
      </c>
      <c r="AA3339" t="str">
        <f t="shared" si="582"/>
        <v>October</v>
      </c>
    </row>
    <row r="3340" spans="1:27" ht="30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14" t="s">
        <v>8219</v>
      </c>
      <c r="G3340" t="s">
        <v>8224</v>
      </c>
      <c r="H3340" t="s">
        <v>8246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572"/>
        <v>102.18</v>
      </c>
      <c r="P3340" s="6">
        <f t="shared" si="573"/>
        <v>136.84821428571428</v>
      </c>
      <c r="Q3340" t="str">
        <f t="shared" si="574"/>
        <v>theater</v>
      </c>
      <c r="R3340" t="str">
        <f t="shared" si="575"/>
        <v>plays</v>
      </c>
      <c r="S3340" s="28">
        <f t="shared" si="576"/>
        <v>42769.366666666661</v>
      </c>
      <c r="T3340" s="28">
        <f t="shared" si="577"/>
        <v>42790.366666666661</v>
      </c>
      <c r="U3340">
        <f t="shared" si="578"/>
        <v>2017</v>
      </c>
      <c r="V3340" s="15">
        <f t="shared" si="579"/>
        <v>42769</v>
      </c>
      <c r="W3340" s="15">
        <f t="shared" si="580"/>
        <v>42790</v>
      </c>
      <c r="X3340" s="15">
        <v>42769</v>
      </c>
      <c r="Y3340" s="15">
        <v>42790</v>
      </c>
      <c r="Z3340" t="str">
        <f t="shared" si="581"/>
        <v>February</v>
      </c>
      <c r="AA3340" t="str">
        <f t="shared" si="582"/>
        <v>February</v>
      </c>
    </row>
    <row r="3341" spans="1:27" ht="3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14" t="s">
        <v>8219</v>
      </c>
      <c r="G3341" t="s">
        <v>8224</v>
      </c>
      <c r="H3341" t="s">
        <v>8246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572"/>
        <v>104.35000000000001</v>
      </c>
      <c r="P3341" s="6">
        <f t="shared" si="573"/>
        <v>177.61702127659575</v>
      </c>
      <c r="Q3341" t="str">
        <f t="shared" si="574"/>
        <v>theater</v>
      </c>
      <c r="R3341" t="str">
        <f t="shared" si="575"/>
        <v>plays</v>
      </c>
      <c r="S3341" s="28">
        <f t="shared" si="576"/>
        <v>42549.457384259258</v>
      </c>
      <c r="T3341" s="28">
        <f t="shared" si="577"/>
        <v>42579.457384259258</v>
      </c>
      <c r="U3341">
        <f t="shared" si="578"/>
        <v>2016</v>
      </c>
      <c r="V3341" s="15">
        <f t="shared" si="579"/>
        <v>42549</v>
      </c>
      <c r="W3341" s="15">
        <f t="shared" si="580"/>
        <v>42579</v>
      </c>
      <c r="X3341" s="15">
        <v>42549</v>
      </c>
      <c r="Y3341" s="15">
        <v>42579</v>
      </c>
      <c r="Z3341" t="str">
        <f t="shared" si="581"/>
        <v>June</v>
      </c>
      <c r="AA3341" t="str">
        <f t="shared" si="582"/>
        <v>July</v>
      </c>
    </row>
    <row r="3342" spans="1:27" ht="45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14" t="s">
        <v>8219</v>
      </c>
      <c r="G3342" t="s">
        <v>8224</v>
      </c>
      <c r="H3342" t="s">
        <v>8246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572"/>
        <v>138.16666666666666</v>
      </c>
      <c r="P3342" s="6">
        <f t="shared" si="573"/>
        <v>109.07894736842105</v>
      </c>
      <c r="Q3342" t="str">
        <f t="shared" si="574"/>
        <v>theater</v>
      </c>
      <c r="R3342" t="str">
        <f t="shared" si="575"/>
        <v>plays</v>
      </c>
      <c r="S3342" s="28">
        <f t="shared" si="576"/>
        <v>42685.765671296293</v>
      </c>
      <c r="T3342" s="28">
        <f t="shared" si="577"/>
        <v>42710.765671296293</v>
      </c>
      <c r="U3342">
        <f t="shared" si="578"/>
        <v>2016</v>
      </c>
      <c r="V3342" s="15">
        <f t="shared" si="579"/>
        <v>42685</v>
      </c>
      <c r="W3342" s="15">
        <f t="shared" si="580"/>
        <v>42710</v>
      </c>
      <c r="X3342" s="15">
        <v>42685</v>
      </c>
      <c r="Y3342" s="15">
        <v>42710</v>
      </c>
      <c r="Z3342" t="str">
        <f t="shared" si="581"/>
        <v>November</v>
      </c>
      <c r="AA3342" t="str">
        <f t="shared" si="582"/>
        <v>December</v>
      </c>
    </row>
    <row r="3343" spans="1:27" ht="45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14" t="s">
        <v>8219</v>
      </c>
      <c r="G3343" t="s">
        <v>8225</v>
      </c>
      <c r="H3343" t="s">
        <v>8247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572"/>
        <v>100</v>
      </c>
      <c r="P3343" s="6">
        <f t="shared" si="573"/>
        <v>119.64285714285714</v>
      </c>
      <c r="Q3343" t="str">
        <f t="shared" si="574"/>
        <v>theater</v>
      </c>
      <c r="R3343" t="str">
        <f t="shared" si="575"/>
        <v>plays</v>
      </c>
      <c r="S3343" s="28">
        <f t="shared" si="576"/>
        <v>42510.590520833335</v>
      </c>
      <c r="T3343" s="28">
        <f t="shared" si="577"/>
        <v>42533.499999999993</v>
      </c>
      <c r="U3343">
        <f t="shared" si="578"/>
        <v>2016</v>
      </c>
      <c r="V3343" s="15">
        <f t="shared" si="579"/>
        <v>42510</v>
      </c>
      <c r="W3343" s="15">
        <f t="shared" si="580"/>
        <v>42533</v>
      </c>
      <c r="X3343" s="15">
        <v>42510</v>
      </c>
      <c r="Y3343" s="15">
        <v>42533</v>
      </c>
      <c r="Z3343" t="str">
        <f t="shared" si="581"/>
        <v>May</v>
      </c>
      <c r="AA3343" t="str">
        <f t="shared" si="582"/>
        <v>June</v>
      </c>
    </row>
    <row r="3344" spans="1:27" ht="30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14" t="s">
        <v>8219</v>
      </c>
      <c r="G3344" t="s">
        <v>8224</v>
      </c>
      <c r="H3344" t="s">
        <v>8246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572"/>
        <v>101.66666666666666</v>
      </c>
      <c r="P3344" s="6">
        <f t="shared" si="573"/>
        <v>78.205128205128204</v>
      </c>
      <c r="Q3344" t="str">
        <f t="shared" si="574"/>
        <v>theater</v>
      </c>
      <c r="R3344" t="str">
        <f t="shared" si="575"/>
        <v>plays</v>
      </c>
      <c r="S3344" s="28">
        <f t="shared" si="576"/>
        <v>42062.088078703702</v>
      </c>
      <c r="T3344" s="28">
        <f t="shared" si="577"/>
        <v>42094.999305555553</v>
      </c>
      <c r="U3344">
        <f t="shared" si="578"/>
        <v>2015</v>
      </c>
      <c r="V3344" s="15">
        <f t="shared" si="579"/>
        <v>42062</v>
      </c>
      <c r="W3344" s="15">
        <f t="shared" si="580"/>
        <v>42094</v>
      </c>
      <c r="X3344" s="15">
        <v>42062</v>
      </c>
      <c r="Y3344" s="15">
        <v>42094</v>
      </c>
      <c r="Z3344" t="str">
        <f t="shared" si="581"/>
        <v>February</v>
      </c>
      <c r="AA3344" t="str">
        <f t="shared" si="582"/>
        <v>March</v>
      </c>
    </row>
    <row r="3345" spans="1:27" ht="45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14" t="s">
        <v>8219</v>
      </c>
      <c r="G3345" t="s">
        <v>8225</v>
      </c>
      <c r="H3345" t="s">
        <v>8247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572"/>
        <v>171.42857142857142</v>
      </c>
      <c r="P3345" s="6">
        <f t="shared" si="573"/>
        <v>52.173913043478258</v>
      </c>
      <c r="Q3345" t="str">
        <f t="shared" si="574"/>
        <v>theater</v>
      </c>
      <c r="R3345" t="str">
        <f t="shared" si="575"/>
        <v>plays</v>
      </c>
      <c r="S3345" s="28">
        <f t="shared" si="576"/>
        <v>42452.708148148151</v>
      </c>
      <c r="T3345" s="28">
        <f t="shared" si="577"/>
        <v>42473.345833333333</v>
      </c>
      <c r="U3345">
        <f t="shared" si="578"/>
        <v>2016</v>
      </c>
      <c r="V3345" s="15">
        <f t="shared" si="579"/>
        <v>42452</v>
      </c>
      <c r="W3345" s="15">
        <f t="shared" si="580"/>
        <v>42473</v>
      </c>
      <c r="X3345" s="15">
        <v>42452</v>
      </c>
      <c r="Y3345" s="15">
        <v>42473</v>
      </c>
      <c r="Z3345" t="str">
        <f t="shared" si="581"/>
        <v>March</v>
      </c>
      <c r="AA3345" t="str">
        <f t="shared" si="582"/>
        <v>April</v>
      </c>
    </row>
    <row r="3346" spans="1:27" ht="45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14" t="s">
        <v>8219</v>
      </c>
      <c r="G3346" t="s">
        <v>8224</v>
      </c>
      <c r="H3346" t="s">
        <v>8246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572"/>
        <v>101.44444444444444</v>
      </c>
      <c r="P3346" s="6">
        <f t="shared" si="573"/>
        <v>114.125</v>
      </c>
      <c r="Q3346" t="str">
        <f t="shared" si="574"/>
        <v>theater</v>
      </c>
      <c r="R3346" t="str">
        <f t="shared" si="575"/>
        <v>plays</v>
      </c>
      <c r="S3346" s="28">
        <f t="shared" si="576"/>
        <v>41850.991817129623</v>
      </c>
      <c r="T3346" s="28">
        <f t="shared" si="577"/>
        <v>41880.991817129623</v>
      </c>
      <c r="U3346">
        <f t="shared" si="578"/>
        <v>2014</v>
      </c>
      <c r="V3346" s="15">
        <f t="shared" si="579"/>
        <v>41850</v>
      </c>
      <c r="W3346" s="15">
        <f t="shared" si="580"/>
        <v>41880</v>
      </c>
      <c r="X3346" s="15">
        <v>41850</v>
      </c>
      <c r="Y3346" s="15">
        <v>41880</v>
      </c>
      <c r="Z3346" t="str">
        <f t="shared" si="581"/>
        <v>July</v>
      </c>
      <c r="AA3346" t="str">
        <f t="shared" si="582"/>
        <v>August</v>
      </c>
    </row>
    <row r="3347" spans="1:27" ht="45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14" t="s">
        <v>8219</v>
      </c>
      <c r="G3347" t="s">
        <v>8224</v>
      </c>
      <c r="H3347" t="s">
        <v>8246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572"/>
        <v>130</v>
      </c>
      <c r="P3347" s="6">
        <f t="shared" si="573"/>
        <v>50</v>
      </c>
      <c r="Q3347" t="str">
        <f t="shared" si="574"/>
        <v>theater</v>
      </c>
      <c r="R3347" t="str">
        <f t="shared" si="575"/>
        <v>plays</v>
      </c>
      <c r="S3347" s="28">
        <f t="shared" si="576"/>
        <v>42052.897777777776</v>
      </c>
      <c r="T3347" s="28">
        <f t="shared" si="577"/>
        <v>42111.817361111105</v>
      </c>
      <c r="U3347">
        <f t="shared" si="578"/>
        <v>2015</v>
      </c>
      <c r="V3347" s="15">
        <f t="shared" si="579"/>
        <v>42052</v>
      </c>
      <c r="W3347" s="15">
        <f t="shared" si="580"/>
        <v>42111</v>
      </c>
      <c r="X3347" s="15">
        <v>42052</v>
      </c>
      <c r="Y3347" s="15">
        <v>42111</v>
      </c>
      <c r="Z3347" t="str">
        <f t="shared" si="581"/>
        <v>February</v>
      </c>
      <c r="AA3347" t="str">
        <f t="shared" si="582"/>
        <v>April</v>
      </c>
    </row>
    <row r="3348" spans="1:27" ht="45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14" t="s">
        <v>8219</v>
      </c>
      <c r="G3348" t="s">
        <v>8224</v>
      </c>
      <c r="H3348" t="s">
        <v>8246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572"/>
        <v>110.00000000000001</v>
      </c>
      <c r="P3348" s="6">
        <f t="shared" si="573"/>
        <v>91.666666666666671</v>
      </c>
      <c r="Q3348" t="str">
        <f t="shared" si="574"/>
        <v>theater</v>
      </c>
      <c r="R3348" t="str">
        <f t="shared" si="575"/>
        <v>plays</v>
      </c>
      <c r="S3348" s="28">
        <f t="shared" si="576"/>
        <v>42053.816087962965</v>
      </c>
      <c r="T3348" s="28">
        <f t="shared" si="577"/>
        <v>42060.816087962965</v>
      </c>
      <c r="U3348">
        <f t="shared" si="578"/>
        <v>2015</v>
      </c>
      <c r="V3348" s="15">
        <f t="shared" si="579"/>
        <v>42053</v>
      </c>
      <c r="W3348" s="15">
        <f t="shared" si="580"/>
        <v>42060</v>
      </c>
      <c r="X3348" s="15">
        <v>42053</v>
      </c>
      <c r="Y3348" s="15">
        <v>42060</v>
      </c>
      <c r="Z3348" t="str">
        <f t="shared" si="581"/>
        <v>February</v>
      </c>
      <c r="AA3348" t="str">
        <f t="shared" si="582"/>
        <v>February</v>
      </c>
    </row>
    <row r="3349" spans="1:27" ht="45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14" t="s">
        <v>8219</v>
      </c>
      <c r="G3349" t="s">
        <v>8225</v>
      </c>
      <c r="H3349" t="s">
        <v>8247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572"/>
        <v>119.44999999999999</v>
      </c>
      <c r="P3349" s="6">
        <f t="shared" si="573"/>
        <v>108.59090909090909</v>
      </c>
      <c r="Q3349" t="str">
        <f t="shared" si="574"/>
        <v>theater</v>
      </c>
      <c r="R3349" t="str">
        <f t="shared" si="575"/>
        <v>plays</v>
      </c>
      <c r="S3349" s="28">
        <f t="shared" si="576"/>
        <v>42484.343217592592</v>
      </c>
      <c r="T3349" s="28">
        <f t="shared" si="577"/>
        <v>42498.666666666664</v>
      </c>
      <c r="U3349">
        <f t="shared" si="578"/>
        <v>2016</v>
      </c>
      <c r="V3349" s="15">
        <f t="shared" si="579"/>
        <v>42484</v>
      </c>
      <c r="W3349" s="15">
        <f t="shared" si="580"/>
        <v>42498</v>
      </c>
      <c r="X3349" s="15">
        <v>42484</v>
      </c>
      <c r="Y3349" s="15">
        <v>42498</v>
      </c>
      <c r="Z3349" t="str">
        <f t="shared" si="581"/>
        <v>April</v>
      </c>
      <c r="AA3349" t="str">
        <f t="shared" si="582"/>
        <v>May</v>
      </c>
    </row>
    <row r="3350" spans="1:27" ht="45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14" t="s">
        <v>8219</v>
      </c>
      <c r="G3350" t="s">
        <v>8224</v>
      </c>
      <c r="H3350" t="s">
        <v>8246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572"/>
        <v>100.2909090909091</v>
      </c>
      <c r="P3350" s="6">
        <f t="shared" si="573"/>
        <v>69.822784810126578</v>
      </c>
      <c r="Q3350" t="str">
        <f t="shared" si="574"/>
        <v>theater</v>
      </c>
      <c r="R3350" t="str">
        <f t="shared" si="575"/>
        <v>plays</v>
      </c>
      <c r="S3350" s="28">
        <f t="shared" si="576"/>
        <v>42466.350462962961</v>
      </c>
      <c r="T3350" s="28">
        <f t="shared" si="577"/>
        <v>42489.957638888889</v>
      </c>
      <c r="U3350">
        <f t="shared" si="578"/>
        <v>2016</v>
      </c>
      <c r="V3350" s="15">
        <f t="shared" si="579"/>
        <v>42466</v>
      </c>
      <c r="W3350" s="15">
        <f t="shared" si="580"/>
        <v>42489</v>
      </c>
      <c r="X3350" s="15">
        <v>42466</v>
      </c>
      <c r="Y3350" s="15">
        <v>42489</v>
      </c>
      <c r="Z3350" t="str">
        <f t="shared" si="581"/>
        <v>April</v>
      </c>
      <c r="AA3350" t="str">
        <f t="shared" si="582"/>
        <v>April</v>
      </c>
    </row>
    <row r="3351" spans="1:27" ht="45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14" t="s">
        <v>8219</v>
      </c>
      <c r="G3351" t="s">
        <v>8224</v>
      </c>
      <c r="H3351" t="s">
        <v>8246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572"/>
        <v>153.4</v>
      </c>
      <c r="P3351" s="6">
        <f t="shared" si="573"/>
        <v>109.57142857142857</v>
      </c>
      <c r="Q3351" t="str">
        <f t="shared" si="574"/>
        <v>theater</v>
      </c>
      <c r="R3351" t="str">
        <f t="shared" si="575"/>
        <v>plays</v>
      </c>
      <c r="S3351" s="28">
        <f t="shared" si="576"/>
        <v>42512.902453703697</v>
      </c>
      <c r="T3351" s="28">
        <f t="shared" si="577"/>
        <v>42534.499999999993</v>
      </c>
      <c r="U3351">
        <f t="shared" si="578"/>
        <v>2016</v>
      </c>
      <c r="V3351" s="15">
        <f t="shared" si="579"/>
        <v>42512</v>
      </c>
      <c r="W3351" s="15">
        <f t="shared" si="580"/>
        <v>42534</v>
      </c>
      <c r="X3351" s="15">
        <v>42512</v>
      </c>
      <c r="Y3351" s="15">
        <v>42534</v>
      </c>
      <c r="Z3351" t="str">
        <f t="shared" si="581"/>
        <v>May</v>
      </c>
      <c r="AA3351" t="str">
        <f t="shared" si="582"/>
        <v>June</v>
      </c>
    </row>
    <row r="3352" spans="1:27" ht="45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14" t="s">
        <v>8219</v>
      </c>
      <c r="G3352" t="s">
        <v>8243</v>
      </c>
      <c r="H3352" t="s">
        <v>8249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572"/>
        <v>104.42857142857143</v>
      </c>
      <c r="P3352" s="6">
        <f t="shared" si="573"/>
        <v>71.666666666666671</v>
      </c>
      <c r="Q3352" t="str">
        <f t="shared" si="574"/>
        <v>theater</v>
      </c>
      <c r="R3352" t="str">
        <f t="shared" si="575"/>
        <v>plays</v>
      </c>
      <c r="S3352" s="28">
        <f t="shared" si="576"/>
        <v>42302.493182870363</v>
      </c>
      <c r="T3352" s="28">
        <f t="shared" si="577"/>
        <v>42337.749999999993</v>
      </c>
      <c r="U3352">
        <f t="shared" si="578"/>
        <v>2015</v>
      </c>
      <c r="V3352" s="15">
        <f t="shared" si="579"/>
        <v>42302</v>
      </c>
      <c r="W3352" s="15">
        <f t="shared" si="580"/>
        <v>42337</v>
      </c>
      <c r="X3352" s="15">
        <v>42302</v>
      </c>
      <c r="Y3352" s="15">
        <v>42337</v>
      </c>
      <c r="Z3352" t="str">
        <f t="shared" si="581"/>
        <v>October</v>
      </c>
      <c r="AA3352" t="str">
        <f t="shared" si="582"/>
        <v>November</v>
      </c>
    </row>
    <row r="3353" spans="1:27" ht="45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14" t="s">
        <v>8219</v>
      </c>
      <c r="G3353" t="s">
        <v>8225</v>
      </c>
      <c r="H3353" t="s">
        <v>8247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572"/>
        <v>101.1</v>
      </c>
      <c r="P3353" s="6">
        <f t="shared" si="573"/>
        <v>93.611111111111114</v>
      </c>
      <c r="Q3353" t="str">
        <f t="shared" si="574"/>
        <v>theater</v>
      </c>
      <c r="R3353" t="str">
        <f t="shared" si="575"/>
        <v>plays</v>
      </c>
      <c r="S3353" s="28">
        <f t="shared" si="576"/>
        <v>41806.187094907407</v>
      </c>
      <c r="T3353" s="28">
        <f t="shared" si="577"/>
        <v>41843.25</v>
      </c>
      <c r="U3353">
        <f t="shared" si="578"/>
        <v>2014</v>
      </c>
      <c r="V3353" s="15">
        <f t="shared" si="579"/>
        <v>41806</v>
      </c>
      <c r="W3353" s="15">
        <f t="shared" si="580"/>
        <v>41843</v>
      </c>
      <c r="X3353" s="15">
        <v>41806</v>
      </c>
      <c r="Y3353" s="15">
        <v>41843</v>
      </c>
      <c r="Z3353" t="str">
        <f t="shared" si="581"/>
        <v>June</v>
      </c>
      <c r="AA3353" t="str">
        <f t="shared" si="582"/>
        <v>July</v>
      </c>
    </row>
    <row r="3354" spans="1:27" ht="45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14" t="s">
        <v>8219</v>
      </c>
      <c r="G3354" t="s">
        <v>8225</v>
      </c>
      <c r="H3354" t="s">
        <v>8247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572"/>
        <v>107.52</v>
      </c>
      <c r="P3354" s="6">
        <f t="shared" si="573"/>
        <v>76.8</v>
      </c>
      <c r="Q3354" t="str">
        <f t="shared" si="574"/>
        <v>theater</v>
      </c>
      <c r="R3354" t="str">
        <f t="shared" si="575"/>
        <v>plays</v>
      </c>
      <c r="S3354" s="28">
        <f t="shared" si="576"/>
        <v>42495.784467592595</v>
      </c>
      <c r="T3354" s="28">
        <f t="shared" si="577"/>
        <v>42552.749999999993</v>
      </c>
      <c r="U3354">
        <f t="shared" si="578"/>
        <v>2016</v>
      </c>
      <c r="V3354" s="15">
        <f t="shared" si="579"/>
        <v>42495</v>
      </c>
      <c r="W3354" s="15">
        <f t="shared" si="580"/>
        <v>42552</v>
      </c>
      <c r="X3354" s="15">
        <v>42495</v>
      </c>
      <c r="Y3354" s="15">
        <v>42552</v>
      </c>
      <c r="Z3354" t="str">
        <f t="shared" si="581"/>
        <v>May</v>
      </c>
      <c r="AA3354" t="str">
        <f t="shared" si="582"/>
        <v>July</v>
      </c>
    </row>
    <row r="3355" spans="1:27" ht="45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14" t="s">
        <v>8219</v>
      </c>
      <c r="G3355" t="s">
        <v>8225</v>
      </c>
      <c r="H3355" t="s">
        <v>8247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572"/>
        <v>315</v>
      </c>
      <c r="P3355" s="6">
        <f t="shared" si="573"/>
        <v>35.795454545454547</v>
      </c>
      <c r="Q3355" t="str">
        <f t="shared" si="574"/>
        <v>theater</v>
      </c>
      <c r="R3355" t="str">
        <f t="shared" si="575"/>
        <v>plays</v>
      </c>
      <c r="S3355" s="28">
        <f t="shared" si="576"/>
        <v>42479.223958333336</v>
      </c>
      <c r="T3355" s="28">
        <f t="shared" si="577"/>
        <v>42492.749999999993</v>
      </c>
      <c r="U3355">
        <f t="shared" si="578"/>
        <v>2016</v>
      </c>
      <c r="V3355" s="15">
        <f t="shared" si="579"/>
        <v>42479</v>
      </c>
      <c r="W3355" s="15">
        <f t="shared" si="580"/>
        <v>42492</v>
      </c>
      <c r="X3355" s="15">
        <v>42479</v>
      </c>
      <c r="Y3355" s="15">
        <v>42492</v>
      </c>
      <c r="Z3355" t="str">
        <f t="shared" si="581"/>
        <v>April</v>
      </c>
      <c r="AA3355" t="str">
        <f t="shared" si="582"/>
        <v>May</v>
      </c>
    </row>
    <row r="3356" spans="1:27" ht="3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14" t="s">
        <v>8219</v>
      </c>
      <c r="G3356" t="s">
        <v>8224</v>
      </c>
      <c r="H3356" t="s">
        <v>8246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572"/>
        <v>101.93333333333334</v>
      </c>
      <c r="P3356" s="6">
        <f t="shared" si="573"/>
        <v>55.6</v>
      </c>
      <c r="Q3356" t="str">
        <f t="shared" si="574"/>
        <v>theater</v>
      </c>
      <c r="R3356" t="str">
        <f t="shared" si="575"/>
        <v>plays</v>
      </c>
      <c r="S3356" s="28">
        <f t="shared" si="576"/>
        <v>42270.518587962964</v>
      </c>
      <c r="T3356" s="28">
        <f t="shared" si="577"/>
        <v>42305.959027777775</v>
      </c>
      <c r="U3356">
        <f t="shared" si="578"/>
        <v>2015</v>
      </c>
      <c r="V3356" s="15">
        <f t="shared" si="579"/>
        <v>42270</v>
      </c>
      <c r="W3356" s="15">
        <f t="shared" si="580"/>
        <v>42305</v>
      </c>
      <c r="X3356" s="15">
        <v>42270</v>
      </c>
      <c r="Y3356" s="15">
        <v>42305</v>
      </c>
      <c r="Z3356" t="str">
        <f t="shared" si="581"/>
        <v>September</v>
      </c>
      <c r="AA3356" t="str">
        <f t="shared" si="582"/>
        <v>October</v>
      </c>
    </row>
    <row r="3357" spans="1:27" ht="45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14" t="s">
        <v>8219</v>
      </c>
      <c r="G3357" t="s">
        <v>8225</v>
      </c>
      <c r="H3357" t="s">
        <v>8247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572"/>
        <v>126.28571428571429</v>
      </c>
      <c r="P3357" s="6">
        <f t="shared" si="573"/>
        <v>147.33333333333334</v>
      </c>
      <c r="Q3357" t="str">
        <f t="shared" si="574"/>
        <v>theater</v>
      </c>
      <c r="R3357" t="str">
        <f t="shared" si="575"/>
        <v>plays</v>
      </c>
      <c r="S3357" s="28">
        <f t="shared" si="576"/>
        <v>42489.411192129628</v>
      </c>
      <c r="T3357" s="28">
        <f t="shared" si="577"/>
        <v>42500.261805555558</v>
      </c>
      <c r="U3357">
        <f t="shared" si="578"/>
        <v>2016</v>
      </c>
      <c r="V3357" s="15">
        <f t="shared" si="579"/>
        <v>42489</v>
      </c>
      <c r="W3357" s="15">
        <f t="shared" si="580"/>
        <v>42500</v>
      </c>
      <c r="X3357" s="15">
        <v>42489</v>
      </c>
      <c r="Y3357" s="15">
        <v>42500</v>
      </c>
      <c r="Z3357" t="str">
        <f t="shared" si="581"/>
        <v>April</v>
      </c>
      <c r="AA3357" t="str">
        <f t="shared" si="582"/>
        <v>May</v>
      </c>
    </row>
    <row r="3358" spans="1:27" ht="45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14" t="s">
        <v>8219</v>
      </c>
      <c r="G3358" t="s">
        <v>8225</v>
      </c>
      <c r="H3358" t="s">
        <v>8247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572"/>
        <v>101.4</v>
      </c>
      <c r="P3358" s="6">
        <f t="shared" si="573"/>
        <v>56.333333333333336</v>
      </c>
      <c r="Q3358" t="str">
        <f t="shared" si="574"/>
        <v>theater</v>
      </c>
      <c r="R3358" t="str">
        <f t="shared" si="575"/>
        <v>plays</v>
      </c>
      <c r="S3358" s="28">
        <f t="shared" si="576"/>
        <v>42536.607314814813</v>
      </c>
      <c r="T3358" s="28">
        <f t="shared" si="577"/>
        <v>42566.607314814813</v>
      </c>
      <c r="U3358">
        <f t="shared" si="578"/>
        <v>2016</v>
      </c>
      <c r="V3358" s="15">
        <f t="shared" si="579"/>
        <v>42536</v>
      </c>
      <c r="W3358" s="15">
        <f t="shared" si="580"/>
        <v>42566</v>
      </c>
      <c r="X3358" s="15">
        <v>42536</v>
      </c>
      <c r="Y3358" s="15">
        <v>42566</v>
      </c>
      <c r="Z3358" t="str">
        <f t="shared" si="581"/>
        <v>June</v>
      </c>
      <c r="AA3358" t="str">
        <f t="shared" si="582"/>
        <v>July</v>
      </c>
    </row>
    <row r="3359" spans="1:27" ht="45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14" t="s">
        <v>8219</v>
      </c>
      <c r="G3359" t="s">
        <v>8225</v>
      </c>
      <c r="H3359" t="s">
        <v>8247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572"/>
        <v>101</v>
      </c>
      <c r="P3359" s="6">
        <f t="shared" si="573"/>
        <v>96.19047619047619</v>
      </c>
      <c r="Q3359" t="str">
        <f t="shared" si="574"/>
        <v>theater</v>
      </c>
      <c r="R3359" t="str">
        <f t="shared" si="575"/>
        <v>plays</v>
      </c>
      <c r="S3359" s="28">
        <f t="shared" si="576"/>
        <v>41822.209606481476</v>
      </c>
      <c r="T3359" s="28">
        <f t="shared" si="577"/>
        <v>41852.209606481476</v>
      </c>
      <c r="U3359">
        <f t="shared" si="578"/>
        <v>2014</v>
      </c>
      <c r="V3359" s="15">
        <f t="shared" si="579"/>
        <v>41822</v>
      </c>
      <c r="W3359" s="15">
        <f t="shared" si="580"/>
        <v>41852</v>
      </c>
      <c r="X3359" s="15">
        <v>41822</v>
      </c>
      <c r="Y3359" s="15">
        <v>41852</v>
      </c>
      <c r="Z3359" t="str">
        <f t="shared" si="581"/>
        <v>July</v>
      </c>
      <c r="AA3359" t="str">
        <f t="shared" si="582"/>
        <v>August</v>
      </c>
    </row>
    <row r="3360" spans="1:27" ht="45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14" t="s">
        <v>8219</v>
      </c>
      <c r="G3360" t="s">
        <v>8224</v>
      </c>
      <c r="H3360" t="s">
        <v>8246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572"/>
        <v>102.99000000000001</v>
      </c>
      <c r="P3360" s="6">
        <f t="shared" si="573"/>
        <v>63.574074074074076</v>
      </c>
      <c r="Q3360" t="str">
        <f t="shared" si="574"/>
        <v>theater</v>
      </c>
      <c r="R3360" t="str">
        <f t="shared" si="575"/>
        <v>plays</v>
      </c>
      <c r="S3360" s="28">
        <f t="shared" si="576"/>
        <v>41932.102766203701</v>
      </c>
      <c r="T3360" s="28">
        <f t="shared" si="577"/>
        <v>41962.144432870373</v>
      </c>
      <c r="U3360">
        <f t="shared" si="578"/>
        <v>2014</v>
      </c>
      <c r="V3360" s="15">
        <f t="shared" si="579"/>
        <v>41932</v>
      </c>
      <c r="W3360" s="15">
        <f t="shared" si="580"/>
        <v>41962</v>
      </c>
      <c r="X3360" s="15">
        <v>41932</v>
      </c>
      <c r="Y3360" s="15">
        <v>41962</v>
      </c>
      <c r="Z3360" t="str">
        <f t="shared" si="581"/>
        <v>October</v>
      </c>
      <c r="AA3360" t="str">
        <f t="shared" si="582"/>
        <v>November</v>
      </c>
    </row>
    <row r="3361" spans="1:27" ht="30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14" t="s">
        <v>8219</v>
      </c>
      <c r="G3361" t="s">
        <v>8224</v>
      </c>
      <c r="H3361" t="s">
        <v>8246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572"/>
        <v>106.25</v>
      </c>
      <c r="P3361" s="6">
        <f t="shared" si="573"/>
        <v>184.78260869565219</v>
      </c>
      <c r="Q3361" t="str">
        <f t="shared" si="574"/>
        <v>theater</v>
      </c>
      <c r="R3361" t="str">
        <f t="shared" si="575"/>
        <v>plays</v>
      </c>
      <c r="S3361" s="28">
        <f t="shared" si="576"/>
        <v>42745.848773148151</v>
      </c>
      <c r="T3361" s="28">
        <f t="shared" si="577"/>
        <v>42790.848773148151</v>
      </c>
      <c r="U3361">
        <f t="shared" si="578"/>
        <v>2017</v>
      </c>
      <c r="V3361" s="15">
        <f t="shared" si="579"/>
        <v>42745</v>
      </c>
      <c r="W3361" s="15">
        <f t="shared" si="580"/>
        <v>42790</v>
      </c>
      <c r="X3361" s="15">
        <v>42745</v>
      </c>
      <c r="Y3361" s="15">
        <v>42790</v>
      </c>
      <c r="Z3361" t="str">
        <f t="shared" si="581"/>
        <v>January</v>
      </c>
      <c r="AA3361" t="str">
        <f t="shared" si="582"/>
        <v>February</v>
      </c>
    </row>
    <row r="3362" spans="1:27" ht="30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14" t="s">
        <v>8219</v>
      </c>
      <c r="G3362" t="s">
        <v>8244</v>
      </c>
      <c r="H3362" t="s">
        <v>8258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572"/>
        <v>101.37777777777779</v>
      </c>
      <c r="P3362" s="6">
        <f t="shared" si="573"/>
        <v>126.72222222222223</v>
      </c>
      <c r="Q3362" t="str">
        <f t="shared" si="574"/>
        <v>theater</v>
      </c>
      <c r="R3362" t="str">
        <f t="shared" si="575"/>
        <v>plays</v>
      </c>
      <c r="S3362" s="28">
        <f t="shared" si="576"/>
        <v>42696.874340277776</v>
      </c>
      <c r="T3362" s="28">
        <f t="shared" si="577"/>
        <v>42718.457638888889</v>
      </c>
      <c r="U3362">
        <f t="shared" si="578"/>
        <v>2016</v>
      </c>
      <c r="V3362" s="15">
        <f t="shared" si="579"/>
        <v>42696</v>
      </c>
      <c r="W3362" s="15">
        <f t="shared" si="580"/>
        <v>42718</v>
      </c>
      <c r="X3362" s="15">
        <v>42696</v>
      </c>
      <c r="Y3362" s="15">
        <v>42718</v>
      </c>
      <c r="Z3362" t="str">
        <f t="shared" si="581"/>
        <v>November</v>
      </c>
      <c r="AA3362" t="str">
        <f t="shared" si="582"/>
        <v>December</v>
      </c>
    </row>
    <row r="3363" spans="1:27" ht="45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14" t="s">
        <v>8219</v>
      </c>
      <c r="G3363" t="s">
        <v>8224</v>
      </c>
      <c r="H3363" t="s">
        <v>8246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572"/>
        <v>113.46000000000001</v>
      </c>
      <c r="P3363" s="6">
        <f t="shared" si="573"/>
        <v>83.42647058823529</v>
      </c>
      <c r="Q3363" t="str">
        <f t="shared" si="574"/>
        <v>theater</v>
      </c>
      <c r="R3363" t="str">
        <f t="shared" si="575"/>
        <v>plays</v>
      </c>
      <c r="S3363" s="28">
        <f t="shared" si="576"/>
        <v>41865.817013888889</v>
      </c>
      <c r="T3363" s="28">
        <f t="shared" si="577"/>
        <v>41883.457638888889</v>
      </c>
      <c r="U3363">
        <f t="shared" si="578"/>
        <v>2014</v>
      </c>
      <c r="V3363" s="15">
        <f t="shared" si="579"/>
        <v>41865</v>
      </c>
      <c r="W3363" s="15">
        <f t="shared" si="580"/>
        <v>41883</v>
      </c>
      <c r="X3363" s="15">
        <v>41865</v>
      </c>
      <c r="Y3363" s="15">
        <v>41883</v>
      </c>
      <c r="Z3363" t="str">
        <f t="shared" si="581"/>
        <v>August</v>
      </c>
      <c r="AA3363" t="str">
        <f t="shared" si="582"/>
        <v>September</v>
      </c>
    </row>
    <row r="3364" spans="1:27" ht="45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14" t="s">
        <v>8219</v>
      </c>
      <c r="G3364" t="s">
        <v>8224</v>
      </c>
      <c r="H3364" t="s">
        <v>8246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572"/>
        <v>218.00000000000003</v>
      </c>
      <c r="P3364" s="6">
        <f t="shared" si="573"/>
        <v>54.5</v>
      </c>
      <c r="Q3364" t="str">
        <f t="shared" si="574"/>
        <v>theater</v>
      </c>
      <c r="R3364" t="str">
        <f t="shared" si="575"/>
        <v>plays</v>
      </c>
      <c r="S3364" s="28">
        <f t="shared" si="576"/>
        <v>42055.883298611108</v>
      </c>
      <c r="T3364" s="28">
        <f t="shared" si="577"/>
        <v>42069.996527777774</v>
      </c>
      <c r="U3364">
        <f t="shared" si="578"/>
        <v>2015</v>
      </c>
      <c r="V3364" s="15">
        <f t="shared" si="579"/>
        <v>42055</v>
      </c>
      <c r="W3364" s="15">
        <f t="shared" si="580"/>
        <v>42069</v>
      </c>
      <c r="X3364" s="15">
        <v>42055</v>
      </c>
      <c r="Y3364" s="15">
        <v>42069</v>
      </c>
      <c r="Z3364" t="str">
        <f t="shared" si="581"/>
        <v>February</v>
      </c>
      <c r="AA3364" t="str">
        <f t="shared" si="582"/>
        <v>March</v>
      </c>
    </row>
    <row r="3365" spans="1:27" ht="45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14" t="s">
        <v>8219</v>
      </c>
      <c r="G3365" t="s">
        <v>8224</v>
      </c>
      <c r="H3365" t="s">
        <v>8246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572"/>
        <v>101.41935483870968</v>
      </c>
      <c r="P3365" s="6">
        <f t="shared" si="573"/>
        <v>302.30769230769232</v>
      </c>
      <c r="Q3365" t="str">
        <f t="shared" si="574"/>
        <v>theater</v>
      </c>
      <c r="R3365" t="str">
        <f t="shared" si="575"/>
        <v>plays</v>
      </c>
      <c r="S3365" s="28">
        <f t="shared" si="576"/>
        <v>41851.563020833331</v>
      </c>
      <c r="T3365" s="28">
        <f t="shared" si="577"/>
        <v>41870.458333333328</v>
      </c>
      <c r="U3365">
        <f t="shared" si="578"/>
        <v>2014</v>
      </c>
      <c r="V3365" s="15">
        <f t="shared" si="579"/>
        <v>41851</v>
      </c>
      <c r="W3365" s="15">
        <f t="shared" si="580"/>
        <v>41870</v>
      </c>
      <c r="X3365" s="15">
        <v>41851</v>
      </c>
      <c r="Y3365" s="15">
        <v>41870</v>
      </c>
      <c r="Z3365" t="str">
        <f t="shared" si="581"/>
        <v>July</v>
      </c>
      <c r="AA3365" t="str">
        <f t="shared" si="582"/>
        <v>August</v>
      </c>
    </row>
    <row r="3366" spans="1:27" ht="45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14" t="s">
        <v>8219</v>
      </c>
      <c r="G3366" t="s">
        <v>8225</v>
      </c>
      <c r="H3366" t="s">
        <v>8247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572"/>
        <v>105.93333333333332</v>
      </c>
      <c r="P3366" s="6">
        <f t="shared" si="573"/>
        <v>44.138888888888886</v>
      </c>
      <c r="Q3366" t="str">
        <f t="shared" si="574"/>
        <v>theater</v>
      </c>
      <c r="R3366" t="str">
        <f t="shared" si="575"/>
        <v>plays</v>
      </c>
      <c r="S3366" s="28">
        <f t="shared" si="576"/>
        <v>42422.769085648142</v>
      </c>
      <c r="T3366" s="28">
        <f t="shared" si="577"/>
        <v>42444.666666666664</v>
      </c>
      <c r="U3366">
        <f t="shared" si="578"/>
        <v>2016</v>
      </c>
      <c r="V3366" s="15">
        <f t="shared" si="579"/>
        <v>42422</v>
      </c>
      <c r="W3366" s="15">
        <f t="shared" si="580"/>
        <v>42444</v>
      </c>
      <c r="X3366" s="15">
        <v>42422</v>
      </c>
      <c r="Y3366" s="15">
        <v>42444</v>
      </c>
      <c r="Z3366" t="str">
        <f t="shared" si="581"/>
        <v>February</v>
      </c>
      <c r="AA3366" t="str">
        <f t="shared" si="582"/>
        <v>March</v>
      </c>
    </row>
    <row r="3367" spans="1:27" ht="45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14" t="s">
        <v>8219</v>
      </c>
      <c r="G3367" t="s">
        <v>8224</v>
      </c>
      <c r="H3367" t="s">
        <v>8246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572"/>
        <v>104</v>
      </c>
      <c r="P3367" s="6">
        <f t="shared" si="573"/>
        <v>866.66666666666663</v>
      </c>
      <c r="Q3367" t="str">
        <f t="shared" si="574"/>
        <v>theater</v>
      </c>
      <c r="R3367" t="str">
        <f t="shared" si="575"/>
        <v>plays</v>
      </c>
      <c r="S3367" s="28">
        <f t="shared" si="576"/>
        <v>42320.893425925919</v>
      </c>
      <c r="T3367" s="28">
        <f t="shared" si="577"/>
        <v>42350.893425925919</v>
      </c>
      <c r="U3367">
        <f t="shared" si="578"/>
        <v>2015</v>
      </c>
      <c r="V3367" s="15">
        <f t="shared" si="579"/>
        <v>42320</v>
      </c>
      <c r="W3367" s="15">
        <f t="shared" si="580"/>
        <v>42350</v>
      </c>
      <c r="X3367" s="15">
        <v>42320</v>
      </c>
      <c r="Y3367" s="15">
        <v>42350</v>
      </c>
      <c r="Z3367" t="str">
        <f t="shared" si="581"/>
        <v>November</v>
      </c>
      <c r="AA3367" t="str">
        <f t="shared" si="582"/>
        <v>December</v>
      </c>
    </row>
    <row r="3368" spans="1:27" ht="45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14" t="s">
        <v>8219</v>
      </c>
      <c r="G3368" t="s">
        <v>8224</v>
      </c>
      <c r="H3368" t="s">
        <v>8246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572"/>
        <v>221</v>
      </c>
      <c r="P3368" s="6">
        <f t="shared" si="573"/>
        <v>61.388888888888886</v>
      </c>
      <c r="Q3368" t="str">
        <f t="shared" si="574"/>
        <v>theater</v>
      </c>
      <c r="R3368" t="str">
        <f t="shared" si="575"/>
        <v>plays</v>
      </c>
      <c r="S3368" s="28">
        <f t="shared" si="576"/>
        <v>42106.859224537031</v>
      </c>
      <c r="T3368" s="28">
        <f t="shared" si="577"/>
        <v>42136.859224537031</v>
      </c>
      <c r="U3368">
        <f t="shared" si="578"/>
        <v>2015</v>
      </c>
      <c r="V3368" s="15">
        <f t="shared" si="579"/>
        <v>42106</v>
      </c>
      <c r="W3368" s="15">
        <f t="shared" si="580"/>
        <v>42136</v>
      </c>
      <c r="X3368" s="15">
        <v>42106</v>
      </c>
      <c r="Y3368" s="15">
        <v>42136</v>
      </c>
      <c r="Z3368" t="str">
        <f t="shared" si="581"/>
        <v>April</v>
      </c>
      <c r="AA3368" t="str">
        <f t="shared" si="582"/>
        <v>May</v>
      </c>
    </row>
    <row r="3369" spans="1:27" ht="45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14" t="s">
        <v>8219</v>
      </c>
      <c r="G3369" t="s">
        <v>8225</v>
      </c>
      <c r="H3369" t="s">
        <v>8247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572"/>
        <v>118.66666666666667</v>
      </c>
      <c r="P3369" s="6">
        <f t="shared" si="573"/>
        <v>29.666666666666668</v>
      </c>
      <c r="Q3369" t="str">
        <f t="shared" si="574"/>
        <v>theater</v>
      </c>
      <c r="R3369" t="str">
        <f t="shared" si="575"/>
        <v>plays</v>
      </c>
      <c r="S3369" s="28">
        <f t="shared" si="576"/>
        <v>42192.725624999999</v>
      </c>
      <c r="T3369" s="28">
        <f t="shared" si="577"/>
        <v>42217.725624999999</v>
      </c>
      <c r="U3369">
        <f t="shared" si="578"/>
        <v>2015</v>
      </c>
      <c r="V3369" s="15">
        <f t="shared" si="579"/>
        <v>42192</v>
      </c>
      <c r="W3369" s="15">
        <f t="shared" si="580"/>
        <v>42217</v>
      </c>
      <c r="X3369" s="15">
        <v>42192</v>
      </c>
      <c r="Y3369" s="15">
        <v>42217</v>
      </c>
      <c r="Z3369" t="str">
        <f t="shared" si="581"/>
        <v>July</v>
      </c>
      <c r="AA3369" t="str">
        <f t="shared" si="582"/>
        <v>August</v>
      </c>
    </row>
    <row r="3370" spans="1:27" ht="45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14" t="s">
        <v>8219</v>
      </c>
      <c r="G3370" t="s">
        <v>8224</v>
      </c>
      <c r="H3370" t="s">
        <v>8246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572"/>
        <v>104.60000000000001</v>
      </c>
      <c r="P3370" s="6">
        <f t="shared" si="573"/>
        <v>45.478260869565219</v>
      </c>
      <c r="Q3370" t="str">
        <f t="shared" si="574"/>
        <v>theater</v>
      </c>
      <c r="R3370" t="str">
        <f t="shared" si="575"/>
        <v>plays</v>
      </c>
      <c r="S3370" s="28">
        <f t="shared" si="576"/>
        <v>41968.991423611107</v>
      </c>
      <c r="T3370" s="28">
        <f t="shared" si="577"/>
        <v>42004.999999999993</v>
      </c>
      <c r="U3370">
        <f t="shared" si="578"/>
        <v>2014</v>
      </c>
      <c r="V3370" s="15">
        <f t="shared" si="579"/>
        <v>41968</v>
      </c>
      <c r="W3370" s="15">
        <f t="shared" si="580"/>
        <v>42005</v>
      </c>
      <c r="X3370" s="15">
        <v>41968</v>
      </c>
      <c r="Y3370" s="15">
        <v>42005</v>
      </c>
      <c r="Z3370" t="str">
        <f t="shared" si="581"/>
        <v>November</v>
      </c>
      <c r="AA3370" t="str">
        <f t="shared" si="582"/>
        <v>January</v>
      </c>
    </row>
    <row r="3371" spans="1:27" ht="45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14" t="s">
        <v>8219</v>
      </c>
      <c r="G3371" t="s">
        <v>8241</v>
      </c>
      <c r="H3371" t="s">
        <v>8249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572"/>
        <v>103.89999999999999</v>
      </c>
      <c r="P3371" s="6">
        <f t="shared" si="573"/>
        <v>96.203703703703709</v>
      </c>
      <c r="Q3371" t="str">
        <f t="shared" si="574"/>
        <v>theater</v>
      </c>
      <c r="R3371" t="str">
        <f t="shared" si="575"/>
        <v>plays</v>
      </c>
      <c r="S3371" s="28">
        <f t="shared" si="576"/>
        <v>42689.833101851851</v>
      </c>
      <c r="T3371" s="28">
        <f t="shared" si="577"/>
        <v>42749.833101851851</v>
      </c>
      <c r="U3371">
        <f t="shared" si="578"/>
        <v>2016</v>
      </c>
      <c r="V3371" s="15">
        <f t="shared" si="579"/>
        <v>42689</v>
      </c>
      <c r="W3371" s="15">
        <f t="shared" si="580"/>
        <v>42749</v>
      </c>
      <c r="X3371" s="15">
        <v>42689</v>
      </c>
      <c r="Y3371" s="15">
        <v>42749</v>
      </c>
      <c r="Z3371" t="str">
        <f t="shared" si="581"/>
        <v>November</v>
      </c>
      <c r="AA3371" t="str">
        <f t="shared" si="582"/>
        <v>January</v>
      </c>
    </row>
    <row r="3372" spans="1:27" ht="30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14" t="s">
        <v>8219</v>
      </c>
      <c r="G3372" t="s">
        <v>8224</v>
      </c>
      <c r="H3372" t="s">
        <v>8246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572"/>
        <v>117.73333333333333</v>
      </c>
      <c r="P3372" s="6">
        <f t="shared" si="573"/>
        <v>67.92307692307692</v>
      </c>
      <c r="Q3372" t="str">
        <f t="shared" si="574"/>
        <v>theater</v>
      </c>
      <c r="R3372" t="str">
        <f t="shared" si="575"/>
        <v>plays</v>
      </c>
      <c r="S3372" s="28">
        <f t="shared" si="576"/>
        <v>42690.125983796293</v>
      </c>
      <c r="T3372" s="28">
        <f t="shared" si="577"/>
        <v>42721.124999999993</v>
      </c>
      <c r="U3372">
        <f t="shared" si="578"/>
        <v>2016</v>
      </c>
      <c r="V3372" s="15">
        <f t="shared" si="579"/>
        <v>42690</v>
      </c>
      <c r="W3372" s="15">
        <f t="shared" si="580"/>
        <v>42721</v>
      </c>
      <c r="X3372" s="15">
        <v>42690</v>
      </c>
      <c r="Y3372" s="15">
        <v>42721</v>
      </c>
      <c r="Z3372" t="str">
        <f t="shared" si="581"/>
        <v>November</v>
      </c>
      <c r="AA3372" t="str">
        <f t="shared" si="582"/>
        <v>December</v>
      </c>
    </row>
    <row r="3373" spans="1:27" ht="30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14" t="s">
        <v>8219</v>
      </c>
      <c r="G3373" t="s">
        <v>8224</v>
      </c>
      <c r="H3373" t="s">
        <v>8246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572"/>
        <v>138.5</v>
      </c>
      <c r="P3373" s="6">
        <f t="shared" si="573"/>
        <v>30.777777777777779</v>
      </c>
      <c r="Q3373" t="str">
        <f t="shared" si="574"/>
        <v>theater</v>
      </c>
      <c r="R3373" t="str">
        <f t="shared" si="575"/>
        <v>plays</v>
      </c>
      <c r="S3373" s="28">
        <f t="shared" si="576"/>
        <v>42312.666261574072</v>
      </c>
      <c r="T3373" s="28">
        <f t="shared" si="577"/>
        <v>42340.666261574072</v>
      </c>
      <c r="U3373">
        <f t="shared" si="578"/>
        <v>2015</v>
      </c>
      <c r="V3373" s="15">
        <f t="shared" si="579"/>
        <v>42312</v>
      </c>
      <c r="W3373" s="15">
        <f t="shared" si="580"/>
        <v>42340</v>
      </c>
      <c r="X3373" s="15">
        <v>42312</v>
      </c>
      <c r="Y3373" s="15">
        <v>42340</v>
      </c>
      <c r="Z3373" t="str">
        <f t="shared" si="581"/>
        <v>November</v>
      </c>
      <c r="AA3373" t="str">
        <f t="shared" si="582"/>
        <v>December</v>
      </c>
    </row>
    <row r="3374" spans="1:27" ht="45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14" t="s">
        <v>8219</v>
      </c>
      <c r="G3374" t="s">
        <v>8224</v>
      </c>
      <c r="H3374" t="s">
        <v>8246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572"/>
        <v>103.49999999999999</v>
      </c>
      <c r="P3374" s="6">
        <f t="shared" si="573"/>
        <v>38.333333333333336</v>
      </c>
      <c r="Q3374" t="str">
        <f t="shared" si="574"/>
        <v>theater</v>
      </c>
      <c r="R3374" t="str">
        <f t="shared" si="575"/>
        <v>plays</v>
      </c>
      <c r="S3374" s="28">
        <f t="shared" si="576"/>
        <v>41855.339768518512</v>
      </c>
      <c r="T3374" s="28">
        <f t="shared" si="577"/>
        <v>41875.999305555553</v>
      </c>
      <c r="U3374">
        <f t="shared" si="578"/>
        <v>2014</v>
      </c>
      <c r="V3374" s="15">
        <f t="shared" si="579"/>
        <v>41855</v>
      </c>
      <c r="W3374" s="15">
        <f t="shared" si="580"/>
        <v>41875</v>
      </c>
      <c r="X3374" s="15">
        <v>41855</v>
      </c>
      <c r="Y3374" s="15">
        <v>41875</v>
      </c>
      <c r="Z3374" t="str">
        <f t="shared" si="581"/>
        <v>August</v>
      </c>
      <c r="AA3374" t="str">
        <f t="shared" si="582"/>
        <v>August</v>
      </c>
    </row>
    <row r="3375" spans="1:27" ht="45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14" t="s">
        <v>8219</v>
      </c>
      <c r="G3375" t="s">
        <v>8225</v>
      </c>
      <c r="H3375" t="s">
        <v>8247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572"/>
        <v>100.25</v>
      </c>
      <c r="P3375" s="6">
        <f t="shared" si="573"/>
        <v>66.833333333333329</v>
      </c>
      <c r="Q3375" t="str">
        <f t="shared" si="574"/>
        <v>theater</v>
      </c>
      <c r="R3375" t="str">
        <f t="shared" si="575"/>
        <v>plays</v>
      </c>
      <c r="S3375" s="28">
        <f t="shared" si="576"/>
        <v>42179.646296296291</v>
      </c>
      <c r="T3375" s="28">
        <f t="shared" si="577"/>
        <v>42203.458333333336</v>
      </c>
      <c r="U3375">
        <f t="shared" si="578"/>
        <v>2015</v>
      </c>
      <c r="V3375" s="15">
        <f t="shared" si="579"/>
        <v>42179</v>
      </c>
      <c r="W3375" s="15">
        <f t="shared" si="580"/>
        <v>42203</v>
      </c>
      <c r="X3375" s="15">
        <v>42179</v>
      </c>
      <c r="Y3375" s="15">
        <v>42203</v>
      </c>
      <c r="Z3375" t="str">
        <f t="shared" si="581"/>
        <v>June</v>
      </c>
      <c r="AA3375" t="str">
        <f t="shared" si="582"/>
        <v>July</v>
      </c>
    </row>
    <row r="3376" spans="1:27" ht="45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14" t="s">
        <v>8219</v>
      </c>
      <c r="G3376" t="s">
        <v>8229</v>
      </c>
      <c r="H3376" t="s">
        <v>8251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572"/>
        <v>106.57142857142856</v>
      </c>
      <c r="P3376" s="6">
        <f t="shared" si="573"/>
        <v>71.730769230769226</v>
      </c>
      <c r="Q3376" t="str">
        <f t="shared" si="574"/>
        <v>theater</v>
      </c>
      <c r="R3376" t="str">
        <f t="shared" si="575"/>
        <v>plays</v>
      </c>
      <c r="S3376" s="28">
        <f t="shared" si="576"/>
        <v>42275.523333333331</v>
      </c>
      <c r="T3376" s="28">
        <f t="shared" si="577"/>
        <v>42305.523333333331</v>
      </c>
      <c r="U3376">
        <f t="shared" si="578"/>
        <v>2015</v>
      </c>
      <c r="V3376" s="15">
        <f t="shared" si="579"/>
        <v>42275</v>
      </c>
      <c r="W3376" s="15">
        <f t="shared" si="580"/>
        <v>42305</v>
      </c>
      <c r="X3376" s="15">
        <v>42275</v>
      </c>
      <c r="Y3376" s="15">
        <v>42305</v>
      </c>
      <c r="Z3376" t="str">
        <f t="shared" si="581"/>
        <v>September</v>
      </c>
      <c r="AA3376" t="str">
        <f t="shared" si="582"/>
        <v>October</v>
      </c>
    </row>
    <row r="3377" spans="1:27" ht="45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14" t="s">
        <v>8219</v>
      </c>
      <c r="G3377" t="s">
        <v>8225</v>
      </c>
      <c r="H3377" t="s">
        <v>8247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572"/>
        <v>100</v>
      </c>
      <c r="P3377" s="6">
        <f t="shared" si="573"/>
        <v>176.47058823529412</v>
      </c>
      <c r="Q3377" t="str">
        <f t="shared" si="574"/>
        <v>theater</v>
      </c>
      <c r="R3377" t="str">
        <f t="shared" si="575"/>
        <v>plays</v>
      </c>
      <c r="S3377" s="28">
        <f t="shared" si="576"/>
        <v>41765.402465277773</v>
      </c>
      <c r="T3377" s="28">
        <f t="shared" si="577"/>
        <v>41777.402465277773</v>
      </c>
      <c r="U3377">
        <f t="shared" si="578"/>
        <v>2014</v>
      </c>
      <c r="V3377" s="15">
        <f t="shared" si="579"/>
        <v>41765</v>
      </c>
      <c r="W3377" s="15">
        <f t="shared" si="580"/>
        <v>41777</v>
      </c>
      <c r="X3377" s="15">
        <v>41765</v>
      </c>
      <c r="Y3377" s="15">
        <v>41777</v>
      </c>
      <c r="Z3377" t="str">
        <f t="shared" si="581"/>
        <v>May</v>
      </c>
      <c r="AA3377" t="str">
        <f t="shared" si="582"/>
        <v>May</v>
      </c>
    </row>
    <row r="3378" spans="1:27" ht="45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14" t="s">
        <v>8219</v>
      </c>
      <c r="G3378" t="s">
        <v>8224</v>
      </c>
      <c r="H3378" t="s">
        <v>8246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572"/>
        <v>100.01249999999999</v>
      </c>
      <c r="P3378" s="6">
        <f t="shared" si="573"/>
        <v>421.10526315789474</v>
      </c>
      <c r="Q3378" t="str">
        <f t="shared" si="574"/>
        <v>theater</v>
      </c>
      <c r="R3378" t="str">
        <f t="shared" si="575"/>
        <v>plays</v>
      </c>
      <c r="S3378" s="28">
        <f t="shared" si="576"/>
        <v>42059.492986111109</v>
      </c>
      <c r="T3378" s="28">
        <f t="shared" si="577"/>
        <v>42119.451319444437</v>
      </c>
      <c r="U3378">
        <f t="shared" si="578"/>
        <v>2015</v>
      </c>
      <c r="V3378" s="15">
        <f t="shared" si="579"/>
        <v>42059</v>
      </c>
      <c r="W3378" s="15">
        <f t="shared" si="580"/>
        <v>42119</v>
      </c>
      <c r="X3378" s="15">
        <v>42059</v>
      </c>
      <c r="Y3378" s="15">
        <v>42119</v>
      </c>
      <c r="Z3378" t="str">
        <f t="shared" si="581"/>
        <v>February</v>
      </c>
      <c r="AA3378" t="str">
        <f t="shared" si="582"/>
        <v>April</v>
      </c>
    </row>
    <row r="3379" spans="1:27" ht="45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14" t="s">
        <v>8219</v>
      </c>
      <c r="G3379" t="s">
        <v>8225</v>
      </c>
      <c r="H3379" t="s">
        <v>8247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572"/>
        <v>101.05</v>
      </c>
      <c r="P3379" s="6">
        <f t="shared" si="573"/>
        <v>104.98701298701299</v>
      </c>
      <c r="Q3379" t="str">
        <f t="shared" si="574"/>
        <v>theater</v>
      </c>
      <c r="R3379" t="str">
        <f t="shared" si="575"/>
        <v>plays</v>
      </c>
      <c r="S3379" s="28">
        <f t="shared" si="576"/>
        <v>42053.524293981478</v>
      </c>
      <c r="T3379" s="28">
        <f t="shared" si="577"/>
        <v>42083.49722222222</v>
      </c>
      <c r="U3379">
        <f t="shared" si="578"/>
        <v>2015</v>
      </c>
      <c r="V3379" s="15">
        <f t="shared" si="579"/>
        <v>42053</v>
      </c>
      <c r="W3379" s="15">
        <f t="shared" si="580"/>
        <v>42083</v>
      </c>
      <c r="X3379" s="15">
        <v>42053</v>
      </c>
      <c r="Y3379" s="15">
        <v>42083</v>
      </c>
      <c r="Z3379" t="str">
        <f t="shared" si="581"/>
        <v>February</v>
      </c>
      <c r="AA3379" t="str">
        <f t="shared" si="582"/>
        <v>March</v>
      </c>
    </row>
    <row r="3380" spans="1:27" ht="4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14" t="s">
        <v>8219</v>
      </c>
      <c r="G3380" t="s">
        <v>8225</v>
      </c>
      <c r="H3380" t="s">
        <v>8247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572"/>
        <v>107.63636363636364</v>
      </c>
      <c r="P3380" s="6">
        <f t="shared" si="573"/>
        <v>28.19047619047619</v>
      </c>
      <c r="Q3380" t="str">
        <f t="shared" si="574"/>
        <v>theater</v>
      </c>
      <c r="R3380" t="str">
        <f t="shared" si="575"/>
        <v>plays</v>
      </c>
      <c r="S3380" s="28">
        <f t="shared" si="576"/>
        <v>41858.147060185183</v>
      </c>
      <c r="T3380" s="28">
        <f t="shared" si="577"/>
        <v>41882.338888888888</v>
      </c>
      <c r="U3380">
        <f t="shared" si="578"/>
        <v>2014</v>
      </c>
      <c r="V3380" s="15">
        <f t="shared" si="579"/>
        <v>41858</v>
      </c>
      <c r="W3380" s="15">
        <f t="shared" si="580"/>
        <v>41882</v>
      </c>
      <c r="X3380" s="15">
        <v>41858</v>
      </c>
      <c r="Y3380" s="15">
        <v>41882</v>
      </c>
      <c r="Z3380" t="str">
        <f t="shared" si="581"/>
        <v>August</v>
      </c>
      <c r="AA3380" t="str">
        <f t="shared" si="582"/>
        <v>August</v>
      </c>
    </row>
    <row r="3381" spans="1:27" ht="45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14" t="s">
        <v>8219</v>
      </c>
      <c r="G3381" t="s">
        <v>8225</v>
      </c>
      <c r="H3381" t="s">
        <v>8247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572"/>
        <v>103.64999999999999</v>
      </c>
      <c r="P3381" s="6">
        <f t="shared" si="573"/>
        <v>54.55263157894737</v>
      </c>
      <c r="Q3381" t="str">
        <f t="shared" si="574"/>
        <v>theater</v>
      </c>
      <c r="R3381" t="str">
        <f t="shared" si="575"/>
        <v>plays</v>
      </c>
      <c r="S3381" s="28">
        <f t="shared" si="576"/>
        <v>42225.305555555555</v>
      </c>
      <c r="T3381" s="28">
        <f t="shared" si="577"/>
        <v>42242.749999999993</v>
      </c>
      <c r="U3381">
        <f t="shared" si="578"/>
        <v>2015</v>
      </c>
      <c r="V3381" s="15">
        <f t="shared" si="579"/>
        <v>42225</v>
      </c>
      <c r="W3381" s="15">
        <f t="shared" si="580"/>
        <v>42242</v>
      </c>
      <c r="X3381" s="15">
        <v>42225</v>
      </c>
      <c r="Y3381" s="15">
        <v>42242</v>
      </c>
      <c r="Z3381" t="str">
        <f t="shared" si="581"/>
        <v>August</v>
      </c>
      <c r="AA3381" t="str">
        <f t="shared" si="582"/>
        <v>August</v>
      </c>
    </row>
    <row r="3382" spans="1:27" ht="45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14" t="s">
        <v>8219</v>
      </c>
      <c r="G3382" t="s">
        <v>8224</v>
      </c>
      <c r="H3382" t="s">
        <v>8246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572"/>
        <v>104.43333333333334</v>
      </c>
      <c r="P3382" s="6">
        <f t="shared" si="573"/>
        <v>111.89285714285714</v>
      </c>
      <c r="Q3382" t="str">
        <f t="shared" si="574"/>
        <v>theater</v>
      </c>
      <c r="R3382" t="str">
        <f t="shared" si="575"/>
        <v>plays</v>
      </c>
      <c r="S3382" s="28">
        <f t="shared" si="576"/>
        <v>41937.745115740741</v>
      </c>
      <c r="T3382" s="28">
        <f t="shared" si="577"/>
        <v>41972.786782407406</v>
      </c>
      <c r="U3382">
        <f t="shared" si="578"/>
        <v>2014</v>
      </c>
      <c r="V3382" s="15">
        <f t="shared" si="579"/>
        <v>41937</v>
      </c>
      <c r="W3382" s="15">
        <f t="shared" si="580"/>
        <v>41972</v>
      </c>
      <c r="X3382" s="15">
        <v>41937</v>
      </c>
      <c r="Y3382" s="15">
        <v>41972</v>
      </c>
      <c r="Z3382" t="str">
        <f t="shared" si="581"/>
        <v>October</v>
      </c>
      <c r="AA3382" t="str">
        <f t="shared" si="582"/>
        <v>November</v>
      </c>
    </row>
    <row r="3383" spans="1:27" ht="45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14" t="s">
        <v>8219</v>
      </c>
      <c r="G3383" t="s">
        <v>8224</v>
      </c>
      <c r="H3383" t="s">
        <v>8246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572"/>
        <v>102.25</v>
      </c>
      <c r="P3383" s="6">
        <f t="shared" si="573"/>
        <v>85.208333333333329</v>
      </c>
      <c r="Q3383" t="str">
        <f t="shared" si="574"/>
        <v>theater</v>
      </c>
      <c r="R3383" t="str">
        <f t="shared" si="575"/>
        <v>plays</v>
      </c>
      <c r="S3383" s="28">
        <f t="shared" si="576"/>
        <v>42043.976655092592</v>
      </c>
      <c r="T3383" s="28">
        <f t="shared" si="577"/>
        <v>42073.934988425921</v>
      </c>
      <c r="U3383">
        <f t="shared" si="578"/>
        <v>2015</v>
      </c>
      <c r="V3383" s="15">
        <f t="shared" si="579"/>
        <v>42043</v>
      </c>
      <c r="W3383" s="15">
        <f t="shared" si="580"/>
        <v>42073</v>
      </c>
      <c r="X3383" s="15">
        <v>42043</v>
      </c>
      <c r="Y3383" s="15">
        <v>42073</v>
      </c>
      <c r="Z3383" t="str">
        <f t="shared" si="581"/>
        <v>February</v>
      </c>
      <c r="AA3383" t="str">
        <f t="shared" si="582"/>
        <v>March</v>
      </c>
    </row>
    <row r="3384" spans="1:27" ht="45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14" t="s">
        <v>8219</v>
      </c>
      <c r="G3384" t="s">
        <v>8225</v>
      </c>
      <c r="H3384" t="s">
        <v>8247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572"/>
        <v>100.74285714285713</v>
      </c>
      <c r="P3384" s="6">
        <f t="shared" si="573"/>
        <v>76.652173913043484</v>
      </c>
      <c r="Q3384" t="str">
        <f t="shared" si="574"/>
        <v>theater</v>
      </c>
      <c r="R3384" t="str">
        <f t="shared" si="575"/>
        <v>plays</v>
      </c>
      <c r="S3384" s="28">
        <f t="shared" si="576"/>
        <v>42559.222870370366</v>
      </c>
      <c r="T3384" s="28">
        <f t="shared" si="577"/>
        <v>42583.749305555553</v>
      </c>
      <c r="U3384">
        <f t="shared" si="578"/>
        <v>2016</v>
      </c>
      <c r="V3384" s="15">
        <f t="shared" si="579"/>
        <v>42559</v>
      </c>
      <c r="W3384" s="15">
        <f t="shared" si="580"/>
        <v>42583</v>
      </c>
      <c r="X3384" s="15">
        <v>42559</v>
      </c>
      <c r="Y3384" s="15">
        <v>42583</v>
      </c>
      <c r="Z3384" t="str">
        <f t="shared" si="581"/>
        <v>July</v>
      </c>
      <c r="AA3384" t="str">
        <f t="shared" si="582"/>
        <v>August</v>
      </c>
    </row>
    <row r="3385" spans="1:27" ht="45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14" t="s">
        <v>8219</v>
      </c>
      <c r="G3385" t="s">
        <v>8224</v>
      </c>
      <c r="H3385" t="s">
        <v>8246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572"/>
        <v>111.71428571428572</v>
      </c>
      <c r="P3385" s="6">
        <f t="shared" si="573"/>
        <v>65.166666666666671</v>
      </c>
      <c r="Q3385" t="str">
        <f t="shared" si="574"/>
        <v>theater</v>
      </c>
      <c r="R3385" t="str">
        <f t="shared" si="575"/>
        <v>plays</v>
      </c>
      <c r="S3385" s="28">
        <f t="shared" si="576"/>
        <v>42524.574305555558</v>
      </c>
      <c r="T3385" s="28">
        <f t="shared" si="577"/>
        <v>42544.574305555558</v>
      </c>
      <c r="U3385">
        <f t="shared" si="578"/>
        <v>2016</v>
      </c>
      <c r="V3385" s="15">
        <f t="shared" si="579"/>
        <v>42524</v>
      </c>
      <c r="W3385" s="15">
        <f t="shared" si="580"/>
        <v>42544</v>
      </c>
      <c r="X3385" s="15">
        <v>42524</v>
      </c>
      <c r="Y3385" s="15">
        <v>42544</v>
      </c>
      <c r="Z3385" t="str">
        <f t="shared" si="581"/>
        <v>June</v>
      </c>
      <c r="AA3385" t="str">
        <f t="shared" si="582"/>
        <v>June</v>
      </c>
    </row>
    <row r="3386" spans="1:27" ht="45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14" t="s">
        <v>8219</v>
      </c>
      <c r="G3386" t="s">
        <v>8224</v>
      </c>
      <c r="H3386" t="s">
        <v>8246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572"/>
        <v>100.01100000000001</v>
      </c>
      <c r="P3386" s="6">
        <f t="shared" si="573"/>
        <v>93.760312499999998</v>
      </c>
      <c r="Q3386" t="str">
        <f t="shared" si="574"/>
        <v>theater</v>
      </c>
      <c r="R3386" t="str">
        <f t="shared" si="575"/>
        <v>plays</v>
      </c>
      <c r="S3386" s="28">
        <f t="shared" si="576"/>
        <v>42291.879259259258</v>
      </c>
      <c r="T3386" s="28">
        <f t="shared" si="577"/>
        <v>42328.916666666664</v>
      </c>
      <c r="U3386">
        <f t="shared" si="578"/>
        <v>2015</v>
      </c>
      <c r="V3386" s="15">
        <f t="shared" si="579"/>
        <v>42291</v>
      </c>
      <c r="W3386" s="15">
        <f t="shared" si="580"/>
        <v>42328</v>
      </c>
      <c r="X3386" s="15">
        <v>42291</v>
      </c>
      <c r="Y3386" s="15">
        <v>42328</v>
      </c>
      <c r="Z3386" t="str">
        <f t="shared" si="581"/>
        <v>October</v>
      </c>
      <c r="AA3386" t="str">
        <f t="shared" si="582"/>
        <v>November</v>
      </c>
    </row>
    <row r="3387" spans="1:27" ht="45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14" t="s">
        <v>8219</v>
      </c>
      <c r="G3387" t="s">
        <v>8224</v>
      </c>
      <c r="H3387" t="s">
        <v>8246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572"/>
        <v>100</v>
      </c>
      <c r="P3387" s="6">
        <f t="shared" si="573"/>
        <v>133.33333333333334</v>
      </c>
      <c r="Q3387" t="str">
        <f t="shared" si="574"/>
        <v>theater</v>
      </c>
      <c r="R3387" t="str">
        <f t="shared" si="575"/>
        <v>plays</v>
      </c>
      <c r="S3387" s="28">
        <f t="shared" si="576"/>
        <v>41953.659166666665</v>
      </c>
      <c r="T3387" s="28">
        <f t="shared" si="577"/>
        <v>41983.659166666665</v>
      </c>
      <c r="U3387">
        <f t="shared" si="578"/>
        <v>2014</v>
      </c>
      <c r="V3387" s="15">
        <f t="shared" si="579"/>
        <v>41953</v>
      </c>
      <c r="W3387" s="15">
        <f t="shared" si="580"/>
        <v>41983</v>
      </c>
      <c r="X3387" s="15">
        <v>41953</v>
      </c>
      <c r="Y3387" s="15">
        <v>41983</v>
      </c>
      <c r="Z3387" t="str">
        <f t="shared" si="581"/>
        <v>November</v>
      </c>
      <c r="AA3387" t="str">
        <f t="shared" si="582"/>
        <v>December</v>
      </c>
    </row>
    <row r="3388" spans="1:27" ht="45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14" t="s">
        <v>8219</v>
      </c>
      <c r="G3388" t="s">
        <v>8224</v>
      </c>
      <c r="H3388" t="s">
        <v>8246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572"/>
        <v>105</v>
      </c>
      <c r="P3388" s="6">
        <f t="shared" si="573"/>
        <v>51.219512195121951</v>
      </c>
      <c r="Q3388" t="str">
        <f t="shared" si="574"/>
        <v>theater</v>
      </c>
      <c r="R3388" t="str">
        <f t="shared" si="575"/>
        <v>plays</v>
      </c>
      <c r="S3388" s="28">
        <f t="shared" si="576"/>
        <v>41946.436412037037</v>
      </c>
      <c r="T3388" s="28">
        <f t="shared" si="577"/>
        <v>41976.436412037037</v>
      </c>
      <c r="U3388">
        <f t="shared" si="578"/>
        <v>2014</v>
      </c>
      <c r="V3388" s="15">
        <f t="shared" si="579"/>
        <v>41946</v>
      </c>
      <c r="W3388" s="15">
        <f t="shared" si="580"/>
        <v>41976</v>
      </c>
      <c r="X3388" s="15">
        <v>41946</v>
      </c>
      <c r="Y3388" s="15">
        <v>41976</v>
      </c>
      <c r="Z3388" t="str">
        <f t="shared" si="581"/>
        <v>November</v>
      </c>
      <c r="AA3388" t="str">
        <f t="shared" si="582"/>
        <v>December</v>
      </c>
    </row>
    <row r="3389" spans="1:27" ht="45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14" t="s">
        <v>8219</v>
      </c>
      <c r="G3389" t="s">
        <v>8224</v>
      </c>
      <c r="H3389" t="s">
        <v>8246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572"/>
        <v>116.86666666666667</v>
      </c>
      <c r="P3389" s="6">
        <f t="shared" si="573"/>
        <v>100.17142857142858</v>
      </c>
      <c r="Q3389" t="str">
        <f t="shared" si="574"/>
        <v>theater</v>
      </c>
      <c r="R3389" t="str">
        <f t="shared" si="575"/>
        <v>plays</v>
      </c>
      <c r="S3389" s="28">
        <f t="shared" si="576"/>
        <v>41947.554259259261</v>
      </c>
      <c r="T3389" s="28">
        <f t="shared" si="577"/>
        <v>41987.554259259261</v>
      </c>
      <c r="U3389">
        <f t="shared" si="578"/>
        <v>2014</v>
      </c>
      <c r="V3389" s="15">
        <f t="shared" si="579"/>
        <v>41947</v>
      </c>
      <c r="W3389" s="15">
        <f t="shared" si="580"/>
        <v>41987</v>
      </c>
      <c r="X3389" s="15">
        <v>41947</v>
      </c>
      <c r="Y3389" s="15">
        <v>41987</v>
      </c>
      <c r="Z3389" t="str">
        <f t="shared" si="581"/>
        <v>November</v>
      </c>
      <c r="AA3389" t="str">
        <f t="shared" si="582"/>
        <v>December</v>
      </c>
    </row>
    <row r="3390" spans="1:27" ht="45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14" t="s">
        <v>8219</v>
      </c>
      <c r="G3390" t="s">
        <v>8225</v>
      </c>
      <c r="H3390" t="s">
        <v>8247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572"/>
        <v>103.8</v>
      </c>
      <c r="P3390" s="6">
        <f t="shared" si="573"/>
        <v>34.6</v>
      </c>
      <c r="Q3390" t="str">
        <f t="shared" si="574"/>
        <v>theater</v>
      </c>
      <c r="R3390" t="str">
        <f t="shared" si="575"/>
        <v>plays</v>
      </c>
      <c r="S3390" s="28">
        <f t="shared" si="576"/>
        <v>42143.252789351849</v>
      </c>
      <c r="T3390" s="28">
        <f t="shared" si="577"/>
        <v>42173.252789351849</v>
      </c>
      <c r="U3390">
        <f t="shared" si="578"/>
        <v>2015</v>
      </c>
      <c r="V3390" s="15">
        <f t="shared" si="579"/>
        <v>42143</v>
      </c>
      <c r="W3390" s="15">
        <f t="shared" si="580"/>
        <v>42173</v>
      </c>
      <c r="X3390" s="15">
        <v>42143</v>
      </c>
      <c r="Y3390" s="15">
        <v>42173</v>
      </c>
      <c r="Z3390" t="str">
        <f t="shared" si="581"/>
        <v>May</v>
      </c>
      <c r="AA3390" t="str">
        <f t="shared" si="582"/>
        <v>June</v>
      </c>
    </row>
    <row r="3391" spans="1:27" ht="45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14" t="s">
        <v>8219</v>
      </c>
      <c r="G3391" t="s">
        <v>8224</v>
      </c>
      <c r="H3391" t="s">
        <v>8246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572"/>
        <v>114.5</v>
      </c>
      <c r="P3391" s="6">
        <f t="shared" si="573"/>
        <v>184.67741935483872</v>
      </c>
      <c r="Q3391" t="str">
        <f t="shared" si="574"/>
        <v>theater</v>
      </c>
      <c r="R3391" t="str">
        <f t="shared" si="575"/>
        <v>plays</v>
      </c>
      <c r="S3391" s="28">
        <f t="shared" si="576"/>
        <v>42494.355115740742</v>
      </c>
      <c r="T3391" s="28">
        <f t="shared" si="577"/>
        <v>42524.355115740742</v>
      </c>
      <c r="U3391">
        <f t="shared" si="578"/>
        <v>2016</v>
      </c>
      <c r="V3391" s="15">
        <f t="shared" si="579"/>
        <v>42494</v>
      </c>
      <c r="W3391" s="15">
        <f t="shared" si="580"/>
        <v>42524</v>
      </c>
      <c r="X3391" s="15">
        <v>42494</v>
      </c>
      <c r="Y3391" s="15">
        <v>42524</v>
      </c>
      <c r="Z3391" t="str">
        <f t="shared" si="581"/>
        <v>May</v>
      </c>
      <c r="AA3391" t="str">
        <f t="shared" si="582"/>
        <v>June</v>
      </c>
    </row>
    <row r="3392" spans="1:27" ht="45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14" t="s">
        <v>8219</v>
      </c>
      <c r="G3392" t="s">
        <v>8224</v>
      </c>
      <c r="H3392" t="s">
        <v>8246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572"/>
        <v>102.4</v>
      </c>
      <c r="P3392" s="6">
        <f t="shared" si="573"/>
        <v>69.818181818181813</v>
      </c>
      <c r="Q3392" t="str">
        <f t="shared" si="574"/>
        <v>theater</v>
      </c>
      <c r="R3392" t="str">
        <f t="shared" si="575"/>
        <v>plays</v>
      </c>
      <c r="S3392" s="28">
        <f t="shared" si="576"/>
        <v>41815.566493055558</v>
      </c>
      <c r="T3392" s="28">
        <f t="shared" si="577"/>
        <v>41830.566493055558</v>
      </c>
      <c r="U3392">
        <f t="shared" si="578"/>
        <v>2014</v>
      </c>
      <c r="V3392" s="15">
        <f t="shared" si="579"/>
        <v>41815</v>
      </c>
      <c r="W3392" s="15">
        <f t="shared" si="580"/>
        <v>41830</v>
      </c>
      <c r="X3392" s="15">
        <v>41815</v>
      </c>
      <c r="Y3392" s="15">
        <v>41830</v>
      </c>
      <c r="Z3392" t="str">
        <f t="shared" si="581"/>
        <v>June</v>
      </c>
      <c r="AA3392" t="str">
        <f t="shared" si="582"/>
        <v>July</v>
      </c>
    </row>
    <row r="3393" spans="1:27" ht="45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14" t="s">
        <v>8219</v>
      </c>
      <c r="G3393" t="s">
        <v>8224</v>
      </c>
      <c r="H3393" t="s">
        <v>8246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572"/>
        <v>223</v>
      </c>
      <c r="P3393" s="6">
        <f t="shared" si="573"/>
        <v>61.944444444444443</v>
      </c>
      <c r="Q3393" t="str">
        <f t="shared" si="574"/>
        <v>theater</v>
      </c>
      <c r="R3393" t="str">
        <f t="shared" si="575"/>
        <v>plays</v>
      </c>
      <c r="S3393" s="28">
        <f t="shared" si="576"/>
        <v>41830.337361111109</v>
      </c>
      <c r="T3393" s="28">
        <f t="shared" si="577"/>
        <v>41859.727777777771</v>
      </c>
      <c r="U3393">
        <f t="shared" si="578"/>
        <v>2014</v>
      </c>
      <c r="V3393" s="15">
        <f t="shared" si="579"/>
        <v>41830</v>
      </c>
      <c r="W3393" s="15">
        <f t="shared" si="580"/>
        <v>41859</v>
      </c>
      <c r="X3393" s="15">
        <v>41830</v>
      </c>
      <c r="Y3393" s="15">
        <v>41859</v>
      </c>
      <c r="Z3393" t="str">
        <f t="shared" si="581"/>
        <v>July</v>
      </c>
      <c r="AA3393" t="str">
        <f t="shared" si="582"/>
        <v>August</v>
      </c>
    </row>
    <row r="3394" spans="1:27" ht="45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14" t="s">
        <v>8219</v>
      </c>
      <c r="G3394" t="s">
        <v>8225</v>
      </c>
      <c r="H3394" t="s">
        <v>8247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ref="O3394:O3457" si="583">SUM(E3394/D3394)*100</f>
        <v>100</v>
      </c>
      <c r="P3394" s="6">
        <f t="shared" ref="P3394:P3457" si="584">SUM(E3394/L3394)</f>
        <v>41.666666666666664</v>
      </c>
      <c r="Q3394" t="str">
        <f t="shared" si="574"/>
        <v>theater</v>
      </c>
      <c r="R3394" t="str">
        <f t="shared" si="575"/>
        <v>plays</v>
      </c>
      <c r="S3394" s="28">
        <f t="shared" si="576"/>
        <v>42446.63721064815</v>
      </c>
      <c r="T3394" s="28">
        <f t="shared" si="577"/>
        <v>42496.63721064815</v>
      </c>
      <c r="U3394">
        <f t="shared" si="578"/>
        <v>2016</v>
      </c>
      <c r="V3394" s="15">
        <f t="shared" si="579"/>
        <v>42446</v>
      </c>
      <c r="W3394" s="15">
        <f t="shared" si="580"/>
        <v>42496</v>
      </c>
      <c r="X3394" s="15">
        <v>42446</v>
      </c>
      <c r="Y3394" s="15">
        <v>42496</v>
      </c>
      <c r="Z3394" t="str">
        <f t="shared" si="581"/>
        <v>March</v>
      </c>
      <c r="AA3394" t="str">
        <f t="shared" si="582"/>
        <v>May</v>
      </c>
    </row>
    <row r="3395" spans="1:27" ht="45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14" t="s">
        <v>8219</v>
      </c>
      <c r="G3395" t="s">
        <v>8224</v>
      </c>
      <c r="H3395" t="s">
        <v>8246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si="583"/>
        <v>105.80000000000001</v>
      </c>
      <c r="P3395" s="6">
        <f t="shared" si="584"/>
        <v>36.06818181818182</v>
      </c>
      <c r="Q3395" t="str">
        <f t="shared" ref="Q3395:Q3458" si="585">LEFT(N3395,FIND("/", N3395) - 1)</f>
        <v>theater</v>
      </c>
      <c r="R3395" t="str">
        <f t="shared" ref="R3395:R3458" si="586">RIGHT(N3395,LEN(N3395) - FIND("/",N3395))</f>
        <v>plays</v>
      </c>
      <c r="S3395" s="28">
        <f t="shared" ref="S3395:S3458" si="587">(J3395/86400)+25569+(-5/24)</f>
        <v>41923.713310185187</v>
      </c>
      <c r="T3395" s="28">
        <f t="shared" ref="T3395:T3458" si="588">(I3395/86400)+25569+(-5/24)</f>
        <v>41948.823611111111</v>
      </c>
      <c r="U3395">
        <f t="shared" ref="U3395:U3458" si="589">YEAR(S3395)</f>
        <v>2014</v>
      </c>
      <c r="V3395" s="15">
        <f t="shared" ref="V3395:V3458" si="590">INT(S3395)</f>
        <v>41923</v>
      </c>
      <c r="W3395" s="15">
        <f t="shared" ref="W3395:W3458" si="591">INT(T3395)</f>
        <v>41948</v>
      </c>
      <c r="X3395" s="15">
        <v>41923</v>
      </c>
      <c r="Y3395" s="15">
        <v>41948</v>
      </c>
      <c r="Z3395" t="str">
        <f t="shared" ref="Z3395:Z3458" si="592">TEXT(V3395, "mmmm")</f>
        <v>October</v>
      </c>
      <c r="AA3395" t="str">
        <f t="shared" ref="AA3395:AA3458" si="593">TEXT(W3395, "mmmm")</f>
        <v>November</v>
      </c>
    </row>
    <row r="3396" spans="1:27" ht="45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14" t="s">
        <v>8219</v>
      </c>
      <c r="G3396" t="s">
        <v>8225</v>
      </c>
      <c r="H3396" t="s">
        <v>8247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583"/>
        <v>142.36363636363635</v>
      </c>
      <c r="P3396" s="6">
        <f t="shared" si="584"/>
        <v>29</v>
      </c>
      <c r="Q3396" t="str">
        <f t="shared" si="585"/>
        <v>theater</v>
      </c>
      <c r="R3396" t="str">
        <f t="shared" si="586"/>
        <v>plays</v>
      </c>
      <c r="S3396" s="28">
        <f t="shared" si="587"/>
        <v>41817.387094907404</v>
      </c>
      <c r="T3396" s="28">
        <f t="shared" si="588"/>
        <v>41847.387094907404</v>
      </c>
      <c r="U3396">
        <f t="shared" si="589"/>
        <v>2014</v>
      </c>
      <c r="V3396" s="15">
        <f t="shared" si="590"/>
        <v>41817</v>
      </c>
      <c r="W3396" s="15">
        <f t="shared" si="591"/>
        <v>41847</v>
      </c>
      <c r="X3396" s="15">
        <v>41817</v>
      </c>
      <c r="Y3396" s="15">
        <v>41847</v>
      </c>
      <c r="Z3396" t="str">
        <f t="shared" si="592"/>
        <v>June</v>
      </c>
      <c r="AA3396" t="str">
        <f t="shared" si="593"/>
        <v>July</v>
      </c>
    </row>
    <row r="3397" spans="1:27" ht="30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14" t="s">
        <v>8219</v>
      </c>
      <c r="G3397" t="s">
        <v>8225</v>
      </c>
      <c r="H3397" t="s">
        <v>8247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583"/>
        <v>184</v>
      </c>
      <c r="P3397" s="6">
        <f t="shared" si="584"/>
        <v>24.210526315789473</v>
      </c>
      <c r="Q3397" t="str">
        <f t="shared" si="585"/>
        <v>theater</v>
      </c>
      <c r="R3397" t="str">
        <f t="shared" si="586"/>
        <v>plays</v>
      </c>
      <c r="S3397" s="28">
        <f t="shared" si="587"/>
        <v>42140.503981481474</v>
      </c>
      <c r="T3397" s="28">
        <f t="shared" si="588"/>
        <v>42154.548611111109</v>
      </c>
      <c r="U3397">
        <f t="shared" si="589"/>
        <v>2015</v>
      </c>
      <c r="V3397" s="15">
        <f t="shared" si="590"/>
        <v>42140</v>
      </c>
      <c r="W3397" s="15">
        <f t="shared" si="591"/>
        <v>42154</v>
      </c>
      <c r="X3397" s="15">
        <v>42140</v>
      </c>
      <c r="Y3397" s="15">
        <v>42154</v>
      </c>
      <c r="Z3397" t="str">
        <f t="shared" si="592"/>
        <v>May</v>
      </c>
      <c r="AA3397" t="str">
        <f t="shared" si="593"/>
        <v>May</v>
      </c>
    </row>
    <row r="3398" spans="1:27" ht="45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14" t="s">
        <v>8219</v>
      </c>
      <c r="G3398" t="s">
        <v>8224</v>
      </c>
      <c r="H3398" t="s">
        <v>8246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583"/>
        <v>104.33333333333333</v>
      </c>
      <c r="P3398" s="6">
        <f t="shared" si="584"/>
        <v>55.892857142857146</v>
      </c>
      <c r="Q3398" t="str">
        <f t="shared" si="585"/>
        <v>theater</v>
      </c>
      <c r="R3398" t="str">
        <f t="shared" si="586"/>
        <v>plays</v>
      </c>
      <c r="S3398" s="28">
        <f t="shared" si="587"/>
        <v>41764.238298611112</v>
      </c>
      <c r="T3398" s="28">
        <f t="shared" si="588"/>
        <v>41790.957638888889</v>
      </c>
      <c r="U3398">
        <f t="shared" si="589"/>
        <v>2014</v>
      </c>
      <c r="V3398" s="15">
        <f t="shared" si="590"/>
        <v>41764</v>
      </c>
      <c r="W3398" s="15">
        <f t="shared" si="591"/>
        <v>41790</v>
      </c>
      <c r="X3398" s="15">
        <v>41764</v>
      </c>
      <c r="Y3398" s="15">
        <v>41790</v>
      </c>
      <c r="Z3398" t="str">
        <f t="shared" si="592"/>
        <v>May</v>
      </c>
      <c r="AA3398" t="str">
        <f t="shared" si="593"/>
        <v>May</v>
      </c>
    </row>
    <row r="3399" spans="1:27" ht="3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14" t="s">
        <v>8219</v>
      </c>
      <c r="G3399" t="s">
        <v>8225</v>
      </c>
      <c r="H3399" t="s">
        <v>8247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583"/>
        <v>112.00000000000001</v>
      </c>
      <c r="P3399" s="6">
        <f t="shared" si="584"/>
        <v>11.666666666666666</v>
      </c>
      <c r="Q3399" t="str">
        <f t="shared" si="585"/>
        <v>theater</v>
      </c>
      <c r="R3399" t="str">
        <f t="shared" si="586"/>
        <v>plays</v>
      </c>
      <c r="S3399" s="28">
        <f t="shared" si="587"/>
        <v>42378.270011574066</v>
      </c>
      <c r="T3399" s="28">
        <f t="shared" si="588"/>
        <v>42418.708333333336</v>
      </c>
      <c r="U3399">
        <f t="shared" si="589"/>
        <v>2016</v>
      </c>
      <c r="V3399" s="15">
        <f t="shared" si="590"/>
        <v>42378</v>
      </c>
      <c r="W3399" s="15">
        <f t="shared" si="591"/>
        <v>42418</v>
      </c>
      <c r="X3399" s="15">
        <v>42378</v>
      </c>
      <c r="Y3399" s="15">
        <v>42418</v>
      </c>
      <c r="Z3399" t="str">
        <f t="shared" si="592"/>
        <v>January</v>
      </c>
      <c r="AA3399" t="str">
        <f t="shared" si="593"/>
        <v>February</v>
      </c>
    </row>
    <row r="3400" spans="1:27" ht="45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14" t="s">
        <v>8219</v>
      </c>
      <c r="G3400" t="s">
        <v>8224</v>
      </c>
      <c r="H3400" t="s">
        <v>8246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583"/>
        <v>111.07499999999999</v>
      </c>
      <c r="P3400" s="6">
        <f t="shared" si="584"/>
        <v>68.353846153846149</v>
      </c>
      <c r="Q3400" t="str">
        <f t="shared" si="585"/>
        <v>theater</v>
      </c>
      <c r="R3400" t="str">
        <f t="shared" si="586"/>
        <v>plays</v>
      </c>
      <c r="S3400" s="28">
        <f t="shared" si="587"/>
        <v>41941.543703703697</v>
      </c>
      <c r="T3400" s="28">
        <f t="shared" si="588"/>
        <v>41964.499999999993</v>
      </c>
      <c r="U3400">
        <f t="shared" si="589"/>
        <v>2014</v>
      </c>
      <c r="V3400" s="15">
        <f t="shared" si="590"/>
        <v>41941</v>
      </c>
      <c r="W3400" s="15">
        <f t="shared" si="591"/>
        <v>41964</v>
      </c>
      <c r="X3400" s="15">
        <v>41941</v>
      </c>
      <c r="Y3400" s="15">
        <v>41964</v>
      </c>
      <c r="Z3400" t="str">
        <f t="shared" si="592"/>
        <v>October</v>
      </c>
      <c r="AA3400" t="str">
        <f t="shared" si="593"/>
        <v>November</v>
      </c>
    </row>
    <row r="3401" spans="1:27" ht="45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14" t="s">
        <v>8219</v>
      </c>
      <c r="G3401" t="s">
        <v>8225</v>
      </c>
      <c r="H3401" t="s">
        <v>8247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583"/>
        <v>103.75000000000001</v>
      </c>
      <c r="P3401" s="6">
        <f t="shared" si="584"/>
        <v>27.065217391304348</v>
      </c>
      <c r="Q3401" t="str">
        <f t="shared" si="585"/>
        <v>theater</v>
      </c>
      <c r="R3401" t="str">
        <f t="shared" si="586"/>
        <v>plays</v>
      </c>
      <c r="S3401" s="28">
        <f t="shared" si="587"/>
        <v>42026.712094907409</v>
      </c>
      <c r="T3401" s="28">
        <f t="shared" si="588"/>
        <v>42056.712094907409</v>
      </c>
      <c r="U3401">
        <f t="shared" si="589"/>
        <v>2015</v>
      </c>
      <c r="V3401" s="15">
        <f t="shared" si="590"/>
        <v>42026</v>
      </c>
      <c r="W3401" s="15">
        <f t="shared" si="591"/>
        <v>42056</v>
      </c>
      <c r="X3401" s="15">
        <v>42026</v>
      </c>
      <c r="Y3401" s="15">
        <v>42056</v>
      </c>
      <c r="Z3401" t="str">
        <f t="shared" si="592"/>
        <v>January</v>
      </c>
      <c r="AA3401" t="str">
        <f t="shared" si="593"/>
        <v>February</v>
      </c>
    </row>
    <row r="3402" spans="1:27" ht="45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14" t="s">
        <v>8219</v>
      </c>
      <c r="G3402" t="s">
        <v>8224</v>
      </c>
      <c r="H3402" t="s">
        <v>8246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583"/>
        <v>100.41</v>
      </c>
      <c r="P3402" s="6">
        <f t="shared" si="584"/>
        <v>118.12941176470588</v>
      </c>
      <c r="Q3402" t="str">
        <f t="shared" si="585"/>
        <v>theater</v>
      </c>
      <c r="R3402" t="str">
        <f t="shared" si="586"/>
        <v>plays</v>
      </c>
      <c r="S3402" s="28">
        <f t="shared" si="587"/>
        <v>41834.745532407404</v>
      </c>
      <c r="T3402" s="28">
        <f t="shared" si="588"/>
        <v>41879.745532407404</v>
      </c>
      <c r="U3402">
        <f t="shared" si="589"/>
        <v>2014</v>
      </c>
      <c r="V3402" s="15">
        <f t="shared" si="590"/>
        <v>41834</v>
      </c>
      <c r="W3402" s="15">
        <f t="shared" si="591"/>
        <v>41879</v>
      </c>
      <c r="X3402" s="15">
        <v>41834</v>
      </c>
      <c r="Y3402" s="15">
        <v>41879</v>
      </c>
      <c r="Z3402" t="str">
        <f t="shared" si="592"/>
        <v>July</v>
      </c>
      <c r="AA3402" t="str">
        <f t="shared" si="593"/>
        <v>August</v>
      </c>
    </row>
    <row r="3403" spans="1:27" ht="4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14" t="s">
        <v>8219</v>
      </c>
      <c r="G3403" t="s">
        <v>8225</v>
      </c>
      <c r="H3403" t="s">
        <v>8247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583"/>
        <v>101.86206896551724</v>
      </c>
      <c r="P3403" s="6">
        <f t="shared" si="584"/>
        <v>44.757575757575758</v>
      </c>
      <c r="Q3403" t="str">
        <f t="shared" si="585"/>
        <v>theater</v>
      </c>
      <c r="R3403" t="str">
        <f t="shared" si="586"/>
        <v>plays</v>
      </c>
      <c r="S3403" s="28">
        <f t="shared" si="587"/>
        <v>42193.5155787037</v>
      </c>
      <c r="T3403" s="28">
        <f t="shared" si="588"/>
        <v>42223.5155787037</v>
      </c>
      <c r="U3403">
        <f t="shared" si="589"/>
        <v>2015</v>
      </c>
      <c r="V3403" s="15">
        <f t="shared" si="590"/>
        <v>42193</v>
      </c>
      <c r="W3403" s="15">
        <f t="shared" si="591"/>
        <v>42223</v>
      </c>
      <c r="X3403" s="15">
        <v>42193</v>
      </c>
      <c r="Y3403" s="15">
        <v>42223</v>
      </c>
      <c r="Z3403" t="str">
        <f t="shared" si="592"/>
        <v>July</v>
      </c>
      <c r="AA3403" t="str">
        <f t="shared" si="593"/>
        <v>August</v>
      </c>
    </row>
    <row r="3404" spans="1:27" ht="4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14" t="s">
        <v>8219</v>
      </c>
      <c r="G3404" t="s">
        <v>8224</v>
      </c>
      <c r="H3404" t="s">
        <v>8246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583"/>
        <v>109.76666666666665</v>
      </c>
      <c r="P3404" s="6">
        <f t="shared" si="584"/>
        <v>99.787878787878782</v>
      </c>
      <c r="Q3404" t="str">
        <f t="shared" si="585"/>
        <v>theater</v>
      </c>
      <c r="R3404" t="str">
        <f t="shared" si="586"/>
        <v>plays</v>
      </c>
      <c r="S3404" s="28">
        <f t="shared" si="587"/>
        <v>42290.410219907404</v>
      </c>
      <c r="T3404" s="28">
        <f t="shared" si="588"/>
        <v>42319.896527777775</v>
      </c>
      <c r="U3404">
        <f t="shared" si="589"/>
        <v>2015</v>
      </c>
      <c r="V3404" s="15">
        <f t="shared" si="590"/>
        <v>42290</v>
      </c>
      <c r="W3404" s="15">
        <f t="shared" si="591"/>
        <v>42319</v>
      </c>
      <c r="X3404" s="15">
        <v>42290</v>
      </c>
      <c r="Y3404" s="15">
        <v>42319</v>
      </c>
      <c r="Z3404" t="str">
        <f t="shared" si="592"/>
        <v>October</v>
      </c>
      <c r="AA3404" t="str">
        <f t="shared" si="593"/>
        <v>November</v>
      </c>
    </row>
    <row r="3405" spans="1:27" ht="4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14" t="s">
        <v>8219</v>
      </c>
      <c r="G3405" t="s">
        <v>8225</v>
      </c>
      <c r="H3405" t="s">
        <v>8247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583"/>
        <v>100</v>
      </c>
      <c r="P3405" s="6">
        <f t="shared" si="584"/>
        <v>117.64705882352941</v>
      </c>
      <c r="Q3405" t="str">
        <f t="shared" si="585"/>
        <v>theater</v>
      </c>
      <c r="R3405" t="str">
        <f t="shared" si="586"/>
        <v>plays</v>
      </c>
      <c r="S3405" s="28">
        <f t="shared" si="587"/>
        <v>42150.253749999996</v>
      </c>
      <c r="T3405" s="28">
        <f t="shared" si="588"/>
        <v>42180.253749999996</v>
      </c>
      <c r="U3405">
        <f t="shared" si="589"/>
        <v>2015</v>
      </c>
      <c r="V3405" s="15">
        <f t="shared" si="590"/>
        <v>42150</v>
      </c>
      <c r="W3405" s="15">
        <f t="shared" si="591"/>
        <v>42180</v>
      </c>
      <c r="X3405" s="15">
        <v>42150</v>
      </c>
      <c r="Y3405" s="15">
        <v>42180</v>
      </c>
      <c r="Z3405" t="str">
        <f t="shared" si="592"/>
        <v>May</v>
      </c>
      <c r="AA3405" t="str">
        <f t="shared" si="593"/>
        <v>June</v>
      </c>
    </row>
    <row r="3406" spans="1:27" ht="45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14" t="s">
        <v>8219</v>
      </c>
      <c r="G3406" t="s">
        <v>8224</v>
      </c>
      <c r="H3406" t="s">
        <v>8246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583"/>
        <v>122</v>
      </c>
      <c r="P3406" s="6">
        <f t="shared" si="584"/>
        <v>203.33333333333334</v>
      </c>
      <c r="Q3406" t="str">
        <f t="shared" si="585"/>
        <v>theater</v>
      </c>
      <c r="R3406" t="str">
        <f t="shared" si="586"/>
        <v>plays</v>
      </c>
      <c r="S3406" s="28">
        <f t="shared" si="587"/>
        <v>42152.295162037037</v>
      </c>
      <c r="T3406" s="28">
        <f t="shared" si="588"/>
        <v>42172.295162037037</v>
      </c>
      <c r="U3406">
        <f t="shared" si="589"/>
        <v>2015</v>
      </c>
      <c r="V3406" s="15">
        <f t="shared" si="590"/>
        <v>42152</v>
      </c>
      <c r="W3406" s="15">
        <f t="shared" si="591"/>
        <v>42172</v>
      </c>
      <c r="X3406" s="15">
        <v>42152</v>
      </c>
      <c r="Y3406" s="15">
        <v>42172</v>
      </c>
      <c r="Z3406" t="str">
        <f t="shared" si="592"/>
        <v>May</v>
      </c>
      <c r="AA3406" t="str">
        <f t="shared" si="593"/>
        <v>June</v>
      </c>
    </row>
    <row r="3407" spans="1:27" ht="45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14" t="s">
        <v>8219</v>
      </c>
      <c r="G3407" t="s">
        <v>8225</v>
      </c>
      <c r="H3407" t="s">
        <v>8247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583"/>
        <v>137.57142857142856</v>
      </c>
      <c r="P3407" s="6">
        <f t="shared" si="584"/>
        <v>28.323529411764707</v>
      </c>
      <c r="Q3407" t="str">
        <f t="shared" si="585"/>
        <v>theater</v>
      </c>
      <c r="R3407" t="str">
        <f t="shared" si="586"/>
        <v>plays</v>
      </c>
      <c r="S3407" s="28">
        <f t="shared" si="587"/>
        <v>42409.808865740742</v>
      </c>
      <c r="T3407" s="28">
        <f t="shared" si="588"/>
        <v>42430.790972222218</v>
      </c>
      <c r="U3407">
        <f t="shared" si="589"/>
        <v>2016</v>
      </c>
      <c r="V3407" s="15">
        <f t="shared" si="590"/>
        <v>42409</v>
      </c>
      <c r="W3407" s="15">
        <f t="shared" si="591"/>
        <v>42430</v>
      </c>
      <c r="X3407" s="15">
        <v>42409</v>
      </c>
      <c r="Y3407" s="15">
        <v>42430</v>
      </c>
      <c r="Z3407" t="str">
        <f t="shared" si="592"/>
        <v>February</v>
      </c>
      <c r="AA3407" t="str">
        <f t="shared" si="593"/>
        <v>March</v>
      </c>
    </row>
    <row r="3408" spans="1:27" ht="3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14" t="s">
        <v>8219</v>
      </c>
      <c r="G3408" t="s">
        <v>8224</v>
      </c>
      <c r="H3408" t="s">
        <v>8246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583"/>
        <v>100.31000000000002</v>
      </c>
      <c r="P3408" s="6">
        <f t="shared" si="584"/>
        <v>110.23076923076923</v>
      </c>
      <c r="Q3408" t="str">
        <f t="shared" si="585"/>
        <v>theater</v>
      </c>
      <c r="R3408" t="str">
        <f t="shared" si="586"/>
        <v>plays</v>
      </c>
      <c r="S3408" s="28">
        <f t="shared" si="587"/>
        <v>41791.284444444442</v>
      </c>
      <c r="T3408" s="28">
        <f t="shared" si="588"/>
        <v>41836.284444444442</v>
      </c>
      <c r="U3408">
        <f t="shared" si="589"/>
        <v>2014</v>
      </c>
      <c r="V3408" s="15">
        <f t="shared" si="590"/>
        <v>41791</v>
      </c>
      <c r="W3408" s="15">
        <f t="shared" si="591"/>
        <v>41836</v>
      </c>
      <c r="X3408" s="15">
        <v>41791</v>
      </c>
      <c r="Y3408" s="15">
        <v>41836</v>
      </c>
      <c r="Z3408" t="str">
        <f t="shared" si="592"/>
        <v>June</v>
      </c>
      <c r="AA3408" t="str">
        <f t="shared" si="593"/>
        <v>July</v>
      </c>
    </row>
    <row r="3409" spans="1:27" ht="60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14" t="s">
        <v>8219</v>
      </c>
      <c r="G3409" t="s">
        <v>8225</v>
      </c>
      <c r="H3409" t="s">
        <v>8247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583"/>
        <v>107.1</v>
      </c>
      <c r="P3409" s="6">
        <f t="shared" si="584"/>
        <v>31.970149253731343</v>
      </c>
      <c r="Q3409" t="str">
        <f t="shared" si="585"/>
        <v>theater</v>
      </c>
      <c r="R3409" t="str">
        <f t="shared" si="586"/>
        <v>plays</v>
      </c>
      <c r="S3409" s="28">
        <f t="shared" si="587"/>
        <v>41796.21399305555</v>
      </c>
      <c r="T3409" s="28">
        <f t="shared" si="588"/>
        <v>41826.21399305555</v>
      </c>
      <c r="U3409">
        <f t="shared" si="589"/>
        <v>2014</v>
      </c>
      <c r="V3409" s="15">
        <f t="shared" si="590"/>
        <v>41796</v>
      </c>
      <c r="W3409" s="15">
        <f t="shared" si="591"/>
        <v>41826</v>
      </c>
      <c r="X3409" s="15">
        <v>41796</v>
      </c>
      <c r="Y3409" s="15">
        <v>41826</v>
      </c>
      <c r="Z3409" t="str">
        <f t="shared" si="592"/>
        <v>June</v>
      </c>
      <c r="AA3409" t="str">
        <f t="shared" si="593"/>
        <v>July</v>
      </c>
    </row>
    <row r="3410" spans="1:27" ht="45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14" t="s">
        <v>8219</v>
      </c>
      <c r="G3410" t="s">
        <v>8224</v>
      </c>
      <c r="H3410" t="s">
        <v>8246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583"/>
        <v>211</v>
      </c>
      <c r="P3410" s="6">
        <f t="shared" si="584"/>
        <v>58.611111111111114</v>
      </c>
      <c r="Q3410" t="str">
        <f t="shared" si="585"/>
        <v>theater</v>
      </c>
      <c r="R3410" t="str">
        <f t="shared" si="586"/>
        <v>plays</v>
      </c>
      <c r="S3410" s="28">
        <f t="shared" si="587"/>
        <v>41808.78361111111</v>
      </c>
      <c r="T3410" s="28">
        <f t="shared" si="588"/>
        <v>41838.78361111111</v>
      </c>
      <c r="U3410">
        <f t="shared" si="589"/>
        <v>2014</v>
      </c>
      <c r="V3410" s="15">
        <f t="shared" si="590"/>
        <v>41808</v>
      </c>
      <c r="W3410" s="15">
        <f t="shared" si="591"/>
        <v>41838</v>
      </c>
      <c r="X3410" s="15">
        <v>41808</v>
      </c>
      <c r="Y3410" s="15">
        <v>41838</v>
      </c>
      <c r="Z3410" t="str">
        <f t="shared" si="592"/>
        <v>June</v>
      </c>
      <c r="AA3410" t="str">
        <f t="shared" si="593"/>
        <v>July</v>
      </c>
    </row>
    <row r="3411" spans="1:27" ht="45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14" t="s">
        <v>8219</v>
      </c>
      <c r="G3411" t="s">
        <v>8225</v>
      </c>
      <c r="H3411" t="s">
        <v>8247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583"/>
        <v>123.6</v>
      </c>
      <c r="P3411" s="6">
        <f t="shared" si="584"/>
        <v>29.428571428571427</v>
      </c>
      <c r="Q3411" t="str">
        <f t="shared" si="585"/>
        <v>theater</v>
      </c>
      <c r="R3411" t="str">
        <f t="shared" si="586"/>
        <v>plays</v>
      </c>
      <c r="S3411" s="28">
        <f t="shared" si="587"/>
        <v>42544.605995370366</v>
      </c>
      <c r="T3411" s="28">
        <f t="shared" si="588"/>
        <v>42582.665277777771</v>
      </c>
      <c r="U3411">
        <f t="shared" si="589"/>
        <v>2016</v>
      </c>
      <c r="V3411" s="15">
        <f t="shared" si="590"/>
        <v>42544</v>
      </c>
      <c r="W3411" s="15">
        <f t="shared" si="591"/>
        <v>42582</v>
      </c>
      <c r="X3411" s="15">
        <v>42544</v>
      </c>
      <c r="Y3411" s="15">
        <v>42582</v>
      </c>
      <c r="Z3411" t="str">
        <f t="shared" si="592"/>
        <v>June</v>
      </c>
      <c r="AA3411" t="str">
        <f t="shared" si="593"/>
        <v>July</v>
      </c>
    </row>
    <row r="3412" spans="1:27" ht="45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14" t="s">
        <v>8219</v>
      </c>
      <c r="G3412" t="s">
        <v>8224</v>
      </c>
      <c r="H3412" t="s">
        <v>8246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583"/>
        <v>108.5</v>
      </c>
      <c r="P3412" s="6">
        <f t="shared" si="584"/>
        <v>81.375</v>
      </c>
      <c r="Q3412" t="str">
        <f t="shared" si="585"/>
        <v>theater</v>
      </c>
      <c r="R3412" t="str">
        <f t="shared" si="586"/>
        <v>plays</v>
      </c>
      <c r="S3412" s="28">
        <f t="shared" si="587"/>
        <v>42499.83321759259</v>
      </c>
      <c r="T3412" s="28">
        <f t="shared" si="588"/>
        <v>42527.083333333336</v>
      </c>
      <c r="U3412">
        <f t="shared" si="589"/>
        <v>2016</v>
      </c>
      <c r="V3412" s="15">
        <f t="shared" si="590"/>
        <v>42499</v>
      </c>
      <c r="W3412" s="15">
        <f t="shared" si="591"/>
        <v>42527</v>
      </c>
      <c r="X3412" s="15">
        <v>42499</v>
      </c>
      <c r="Y3412" s="15">
        <v>42527</v>
      </c>
      <c r="Z3412" t="str">
        <f t="shared" si="592"/>
        <v>May</v>
      </c>
      <c r="AA3412" t="str">
        <f t="shared" si="593"/>
        <v>June</v>
      </c>
    </row>
    <row r="3413" spans="1:27" ht="4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14" t="s">
        <v>8219</v>
      </c>
      <c r="G3413" t="s">
        <v>8224</v>
      </c>
      <c r="H3413" t="s">
        <v>8246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583"/>
        <v>103.56666666666668</v>
      </c>
      <c r="P3413" s="6">
        <f t="shared" si="584"/>
        <v>199.16666666666666</v>
      </c>
      <c r="Q3413" t="str">
        <f t="shared" si="585"/>
        <v>theater</v>
      </c>
      <c r="R3413" t="str">
        <f t="shared" si="586"/>
        <v>plays</v>
      </c>
      <c r="S3413" s="28">
        <f t="shared" si="587"/>
        <v>42264.814490740733</v>
      </c>
      <c r="T3413" s="28">
        <f t="shared" si="588"/>
        <v>42284.814490740733</v>
      </c>
      <c r="U3413">
        <f t="shared" si="589"/>
        <v>2015</v>
      </c>
      <c r="V3413" s="15">
        <f t="shared" si="590"/>
        <v>42264</v>
      </c>
      <c r="W3413" s="15">
        <f t="shared" si="591"/>
        <v>42284</v>
      </c>
      <c r="X3413" s="15">
        <v>42264</v>
      </c>
      <c r="Y3413" s="15">
        <v>42284</v>
      </c>
      <c r="Z3413" t="str">
        <f t="shared" si="592"/>
        <v>September</v>
      </c>
      <c r="AA3413" t="str">
        <f t="shared" si="593"/>
        <v>October</v>
      </c>
    </row>
    <row r="3414" spans="1:27" ht="45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14" t="s">
        <v>8219</v>
      </c>
      <c r="G3414" t="s">
        <v>8225</v>
      </c>
      <c r="H3414" t="s">
        <v>8247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583"/>
        <v>100</v>
      </c>
      <c r="P3414" s="6">
        <f t="shared" si="584"/>
        <v>115.38461538461539</v>
      </c>
      <c r="Q3414" t="str">
        <f t="shared" si="585"/>
        <v>theater</v>
      </c>
      <c r="R3414" t="str">
        <f t="shared" si="586"/>
        <v>plays</v>
      </c>
      <c r="S3414" s="28">
        <f t="shared" si="587"/>
        <v>41879.750717592593</v>
      </c>
      <c r="T3414" s="28">
        <f t="shared" si="588"/>
        <v>41909.750717592593</v>
      </c>
      <c r="U3414">
        <f t="shared" si="589"/>
        <v>2014</v>
      </c>
      <c r="V3414" s="15">
        <f t="shared" si="590"/>
        <v>41879</v>
      </c>
      <c r="W3414" s="15">
        <f t="shared" si="591"/>
        <v>41909</v>
      </c>
      <c r="X3414" s="15">
        <v>41879</v>
      </c>
      <c r="Y3414" s="15">
        <v>41909</v>
      </c>
      <c r="Z3414" t="str">
        <f t="shared" si="592"/>
        <v>August</v>
      </c>
      <c r="AA3414" t="str">
        <f t="shared" si="593"/>
        <v>September</v>
      </c>
    </row>
    <row r="3415" spans="1:27" ht="45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14" t="s">
        <v>8219</v>
      </c>
      <c r="G3415" t="s">
        <v>8224</v>
      </c>
      <c r="H3415" t="s">
        <v>8246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583"/>
        <v>130</v>
      </c>
      <c r="P3415" s="6">
        <f t="shared" si="584"/>
        <v>46.428571428571431</v>
      </c>
      <c r="Q3415" t="str">
        <f t="shared" si="585"/>
        <v>theater</v>
      </c>
      <c r="R3415" t="str">
        <f t="shared" si="586"/>
        <v>plays</v>
      </c>
      <c r="S3415" s="28">
        <f t="shared" si="587"/>
        <v>42053.524745370371</v>
      </c>
      <c r="T3415" s="28">
        <f t="shared" si="588"/>
        <v>42062.999305555553</v>
      </c>
      <c r="U3415">
        <f t="shared" si="589"/>
        <v>2015</v>
      </c>
      <c r="V3415" s="15">
        <f t="shared" si="590"/>
        <v>42053</v>
      </c>
      <c r="W3415" s="15">
        <f t="shared" si="591"/>
        <v>42062</v>
      </c>
      <c r="X3415" s="15">
        <v>42053</v>
      </c>
      <c r="Y3415" s="15">
        <v>42062</v>
      </c>
      <c r="Z3415" t="str">
        <f t="shared" si="592"/>
        <v>February</v>
      </c>
      <c r="AA3415" t="str">
        <f t="shared" si="593"/>
        <v>February</v>
      </c>
    </row>
    <row r="3416" spans="1:27" ht="45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14" t="s">
        <v>8219</v>
      </c>
      <c r="G3416" t="s">
        <v>8224</v>
      </c>
      <c r="H3416" t="s">
        <v>8246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583"/>
        <v>103.49999999999999</v>
      </c>
      <c r="P3416" s="6">
        <f t="shared" si="584"/>
        <v>70.568181818181813</v>
      </c>
      <c r="Q3416" t="str">
        <f t="shared" si="585"/>
        <v>theater</v>
      </c>
      <c r="R3416" t="str">
        <f t="shared" si="586"/>
        <v>plays</v>
      </c>
      <c r="S3416" s="28">
        <f t="shared" si="587"/>
        <v>42675.624131944445</v>
      </c>
      <c r="T3416" s="28">
        <f t="shared" si="588"/>
        <v>42705.124305555553</v>
      </c>
      <c r="U3416">
        <f t="shared" si="589"/>
        <v>2016</v>
      </c>
      <c r="V3416" s="15">
        <f t="shared" si="590"/>
        <v>42675</v>
      </c>
      <c r="W3416" s="15">
        <f t="shared" si="591"/>
        <v>42705</v>
      </c>
      <c r="X3416" s="15">
        <v>42675</v>
      </c>
      <c r="Y3416" s="15">
        <v>42705</v>
      </c>
      <c r="Z3416" t="str">
        <f t="shared" si="592"/>
        <v>November</v>
      </c>
      <c r="AA3416" t="str">
        <f t="shared" si="593"/>
        <v>December</v>
      </c>
    </row>
    <row r="3417" spans="1:27" ht="30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14" t="s">
        <v>8219</v>
      </c>
      <c r="G3417" t="s">
        <v>8224</v>
      </c>
      <c r="H3417" t="s">
        <v>8246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583"/>
        <v>100</v>
      </c>
      <c r="P3417" s="6">
        <f t="shared" si="584"/>
        <v>22.222222222222221</v>
      </c>
      <c r="Q3417" t="str">
        <f t="shared" si="585"/>
        <v>theater</v>
      </c>
      <c r="R3417" t="str">
        <f t="shared" si="586"/>
        <v>plays</v>
      </c>
      <c r="S3417" s="28">
        <f t="shared" si="587"/>
        <v>42466.935833333329</v>
      </c>
      <c r="T3417" s="28">
        <f t="shared" si="588"/>
        <v>42477.770833333336</v>
      </c>
      <c r="U3417">
        <f t="shared" si="589"/>
        <v>2016</v>
      </c>
      <c r="V3417" s="15">
        <f t="shared" si="590"/>
        <v>42466</v>
      </c>
      <c r="W3417" s="15">
        <f t="shared" si="591"/>
        <v>42477</v>
      </c>
      <c r="X3417" s="15">
        <v>42466</v>
      </c>
      <c r="Y3417" s="15">
        <v>42477</v>
      </c>
      <c r="Z3417" t="str">
        <f t="shared" si="592"/>
        <v>April</v>
      </c>
      <c r="AA3417" t="str">
        <f t="shared" si="593"/>
        <v>April</v>
      </c>
    </row>
    <row r="3418" spans="1:27" ht="45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14" t="s">
        <v>8219</v>
      </c>
      <c r="G3418" t="s">
        <v>8225</v>
      </c>
      <c r="H3418" t="s">
        <v>8247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583"/>
        <v>119.6</v>
      </c>
      <c r="P3418" s="6">
        <f t="shared" si="584"/>
        <v>159.46666666666667</v>
      </c>
      <c r="Q3418" t="str">
        <f t="shared" si="585"/>
        <v>theater</v>
      </c>
      <c r="R3418" t="str">
        <f t="shared" si="586"/>
        <v>plays</v>
      </c>
      <c r="S3418" s="28">
        <f t="shared" si="587"/>
        <v>42089.204224537032</v>
      </c>
      <c r="T3418" s="28">
        <f t="shared" si="588"/>
        <v>42117.562499999993</v>
      </c>
      <c r="U3418">
        <f t="shared" si="589"/>
        <v>2015</v>
      </c>
      <c r="V3418" s="15">
        <f t="shared" si="590"/>
        <v>42089</v>
      </c>
      <c r="W3418" s="15">
        <f t="shared" si="591"/>
        <v>42117</v>
      </c>
      <c r="X3418" s="15">
        <v>42089</v>
      </c>
      <c r="Y3418" s="15">
        <v>42117</v>
      </c>
      <c r="Z3418" t="str">
        <f t="shared" si="592"/>
        <v>March</v>
      </c>
      <c r="AA3418" t="str">
        <f t="shared" si="593"/>
        <v>April</v>
      </c>
    </row>
    <row r="3419" spans="1:27" ht="45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14" t="s">
        <v>8219</v>
      </c>
      <c r="G3419" t="s">
        <v>8224</v>
      </c>
      <c r="H3419" t="s">
        <v>8246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583"/>
        <v>100.00058823529412</v>
      </c>
      <c r="P3419" s="6">
        <f t="shared" si="584"/>
        <v>37.777999999999999</v>
      </c>
      <c r="Q3419" t="str">
        <f t="shared" si="585"/>
        <v>theater</v>
      </c>
      <c r="R3419" t="str">
        <f t="shared" si="586"/>
        <v>plays</v>
      </c>
      <c r="S3419" s="28">
        <f t="shared" si="587"/>
        <v>41894.705416666664</v>
      </c>
      <c r="T3419" s="28">
        <f t="shared" si="588"/>
        <v>41937.821527777771</v>
      </c>
      <c r="U3419">
        <f t="shared" si="589"/>
        <v>2014</v>
      </c>
      <c r="V3419" s="15">
        <f t="shared" si="590"/>
        <v>41894</v>
      </c>
      <c r="W3419" s="15">
        <f t="shared" si="591"/>
        <v>41937</v>
      </c>
      <c r="X3419" s="15">
        <v>41894</v>
      </c>
      <c r="Y3419" s="15">
        <v>41937</v>
      </c>
      <c r="Z3419" t="str">
        <f t="shared" si="592"/>
        <v>September</v>
      </c>
      <c r="AA3419" t="str">
        <f t="shared" si="593"/>
        <v>October</v>
      </c>
    </row>
    <row r="3420" spans="1:27" ht="45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14" t="s">
        <v>8219</v>
      </c>
      <c r="G3420" t="s">
        <v>8224</v>
      </c>
      <c r="H3420" t="s">
        <v>8246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583"/>
        <v>100.875</v>
      </c>
      <c r="P3420" s="6">
        <f t="shared" si="584"/>
        <v>72.053571428571431</v>
      </c>
      <c r="Q3420" t="str">
        <f t="shared" si="585"/>
        <v>theater</v>
      </c>
      <c r="R3420" t="str">
        <f t="shared" si="586"/>
        <v>plays</v>
      </c>
      <c r="S3420" s="28">
        <f t="shared" si="587"/>
        <v>41752.626238425924</v>
      </c>
      <c r="T3420" s="28">
        <f t="shared" si="588"/>
        <v>41782.626238425924</v>
      </c>
      <c r="U3420">
        <f t="shared" si="589"/>
        <v>2014</v>
      </c>
      <c r="V3420" s="15">
        <f t="shared" si="590"/>
        <v>41752</v>
      </c>
      <c r="W3420" s="15">
        <f t="shared" si="591"/>
        <v>41782</v>
      </c>
      <c r="X3420" s="15">
        <v>41752</v>
      </c>
      <c r="Y3420" s="15">
        <v>41782</v>
      </c>
      <c r="Z3420" t="str">
        <f t="shared" si="592"/>
        <v>April</v>
      </c>
      <c r="AA3420" t="str">
        <f t="shared" si="593"/>
        <v>May</v>
      </c>
    </row>
    <row r="3421" spans="1:27" ht="60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14" t="s">
        <v>8219</v>
      </c>
      <c r="G3421" t="s">
        <v>8241</v>
      </c>
      <c r="H3421" t="s">
        <v>8249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583"/>
        <v>106.54545454545455</v>
      </c>
      <c r="P3421" s="6">
        <f t="shared" si="584"/>
        <v>63.695652173913047</v>
      </c>
      <c r="Q3421" t="str">
        <f t="shared" si="585"/>
        <v>theater</v>
      </c>
      <c r="R3421" t="str">
        <f t="shared" si="586"/>
        <v>plays</v>
      </c>
      <c r="S3421" s="28">
        <f t="shared" si="587"/>
        <v>42448.613252314812</v>
      </c>
      <c r="T3421" s="28">
        <f t="shared" si="588"/>
        <v>42466.687499999993</v>
      </c>
      <c r="U3421">
        <f t="shared" si="589"/>
        <v>2016</v>
      </c>
      <c r="V3421" s="15">
        <f t="shared" si="590"/>
        <v>42448</v>
      </c>
      <c r="W3421" s="15">
        <f t="shared" si="591"/>
        <v>42466</v>
      </c>
      <c r="X3421" s="15">
        <v>42448</v>
      </c>
      <c r="Y3421" s="15">
        <v>42466</v>
      </c>
      <c r="Z3421" t="str">
        <f t="shared" si="592"/>
        <v>March</v>
      </c>
      <c r="AA3421" t="str">
        <f t="shared" si="593"/>
        <v>April</v>
      </c>
    </row>
    <row r="3422" spans="1:27" ht="45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14" t="s">
        <v>8219</v>
      </c>
      <c r="G3422" t="s">
        <v>8225</v>
      </c>
      <c r="H3422" t="s">
        <v>8247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583"/>
        <v>138</v>
      </c>
      <c r="P3422" s="6">
        <f t="shared" si="584"/>
        <v>28.411764705882351</v>
      </c>
      <c r="Q3422" t="str">
        <f t="shared" si="585"/>
        <v>theater</v>
      </c>
      <c r="R3422" t="str">
        <f t="shared" si="586"/>
        <v>plays</v>
      </c>
      <c r="S3422" s="28">
        <f t="shared" si="587"/>
        <v>42404.881967592592</v>
      </c>
      <c r="T3422" s="28">
        <f t="shared" si="588"/>
        <v>42413.791666666664</v>
      </c>
      <c r="U3422">
        <f t="shared" si="589"/>
        <v>2016</v>
      </c>
      <c r="V3422" s="15">
        <f t="shared" si="590"/>
        <v>42404</v>
      </c>
      <c r="W3422" s="15">
        <f t="shared" si="591"/>
        <v>42413</v>
      </c>
      <c r="X3422" s="15">
        <v>42404</v>
      </c>
      <c r="Y3422" s="15">
        <v>42413</v>
      </c>
      <c r="Z3422" t="str">
        <f t="shared" si="592"/>
        <v>February</v>
      </c>
      <c r="AA3422" t="str">
        <f t="shared" si="593"/>
        <v>February</v>
      </c>
    </row>
    <row r="3423" spans="1:27" ht="45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14" t="s">
        <v>8219</v>
      </c>
      <c r="G3423" t="s">
        <v>8224</v>
      </c>
      <c r="H3423" t="s">
        <v>8246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583"/>
        <v>101.15</v>
      </c>
      <c r="P3423" s="6">
        <f t="shared" si="584"/>
        <v>103.21428571428571</v>
      </c>
      <c r="Q3423" t="str">
        <f t="shared" si="585"/>
        <v>theater</v>
      </c>
      <c r="R3423" t="str">
        <f t="shared" si="586"/>
        <v>plays</v>
      </c>
      <c r="S3423" s="28">
        <f t="shared" si="587"/>
        <v>42037.582905092589</v>
      </c>
      <c r="T3423" s="28">
        <f t="shared" si="588"/>
        <v>42067.582905092589</v>
      </c>
      <c r="U3423">
        <f t="shared" si="589"/>
        <v>2015</v>
      </c>
      <c r="V3423" s="15">
        <f t="shared" si="590"/>
        <v>42037</v>
      </c>
      <c r="W3423" s="15">
        <f t="shared" si="591"/>
        <v>42067</v>
      </c>
      <c r="X3423" s="15">
        <v>42037</v>
      </c>
      <c r="Y3423" s="15">
        <v>42067</v>
      </c>
      <c r="Z3423" t="str">
        <f t="shared" si="592"/>
        <v>February</v>
      </c>
      <c r="AA3423" t="str">
        <f t="shared" si="593"/>
        <v>March</v>
      </c>
    </row>
    <row r="3424" spans="1:27" ht="45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14" t="s">
        <v>8219</v>
      </c>
      <c r="G3424" t="s">
        <v>8225</v>
      </c>
      <c r="H3424" t="s">
        <v>8247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583"/>
        <v>109.1</v>
      </c>
      <c r="P3424" s="6">
        <f t="shared" si="584"/>
        <v>71.152173913043484</v>
      </c>
      <c r="Q3424" t="str">
        <f t="shared" si="585"/>
        <v>theater</v>
      </c>
      <c r="R3424" t="str">
        <f t="shared" si="586"/>
        <v>plays</v>
      </c>
      <c r="S3424" s="28">
        <f t="shared" si="587"/>
        <v>42323.353888888887</v>
      </c>
      <c r="T3424" s="28">
        <f t="shared" si="588"/>
        <v>42351.791666666664</v>
      </c>
      <c r="U3424">
        <f t="shared" si="589"/>
        <v>2015</v>
      </c>
      <c r="V3424" s="15">
        <f t="shared" si="590"/>
        <v>42323</v>
      </c>
      <c r="W3424" s="15">
        <f t="shared" si="591"/>
        <v>42351</v>
      </c>
      <c r="X3424" s="15">
        <v>42323</v>
      </c>
      <c r="Y3424" s="15">
        <v>42351</v>
      </c>
      <c r="Z3424" t="str">
        <f t="shared" si="592"/>
        <v>November</v>
      </c>
      <c r="AA3424" t="str">
        <f t="shared" si="593"/>
        <v>December</v>
      </c>
    </row>
    <row r="3425" spans="1:27" ht="45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14" t="s">
        <v>8219</v>
      </c>
      <c r="G3425" t="s">
        <v>8224</v>
      </c>
      <c r="H3425" t="s">
        <v>8246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583"/>
        <v>140</v>
      </c>
      <c r="P3425" s="6">
        <f t="shared" si="584"/>
        <v>35</v>
      </c>
      <c r="Q3425" t="str">
        <f t="shared" si="585"/>
        <v>theater</v>
      </c>
      <c r="R3425" t="str">
        <f t="shared" si="586"/>
        <v>plays</v>
      </c>
      <c r="S3425" s="28">
        <f t="shared" si="587"/>
        <v>42088.703020833331</v>
      </c>
      <c r="T3425" s="28">
        <f t="shared" si="588"/>
        <v>42118.703020833331</v>
      </c>
      <c r="U3425">
        <f t="shared" si="589"/>
        <v>2015</v>
      </c>
      <c r="V3425" s="15">
        <f t="shared" si="590"/>
        <v>42088</v>
      </c>
      <c r="W3425" s="15">
        <f t="shared" si="591"/>
        <v>42118</v>
      </c>
      <c r="X3425" s="15">
        <v>42088</v>
      </c>
      <c r="Y3425" s="15">
        <v>42118</v>
      </c>
      <c r="Z3425" t="str">
        <f t="shared" si="592"/>
        <v>March</v>
      </c>
      <c r="AA3425" t="str">
        <f t="shared" si="593"/>
        <v>April</v>
      </c>
    </row>
    <row r="3426" spans="1:27" ht="45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14" t="s">
        <v>8219</v>
      </c>
      <c r="G3426" t="s">
        <v>8224</v>
      </c>
      <c r="H3426" t="s">
        <v>8246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583"/>
        <v>103.58333333333334</v>
      </c>
      <c r="P3426" s="6">
        <f t="shared" si="584"/>
        <v>81.776315789473685</v>
      </c>
      <c r="Q3426" t="str">
        <f t="shared" si="585"/>
        <v>theater</v>
      </c>
      <c r="R3426" t="str">
        <f t="shared" si="586"/>
        <v>plays</v>
      </c>
      <c r="S3426" s="28">
        <f t="shared" si="587"/>
        <v>42018.468564814808</v>
      </c>
      <c r="T3426" s="28">
        <f t="shared" si="588"/>
        <v>42040.082638888889</v>
      </c>
      <c r="U3426">
        <f t="shared" si="589"/>
        <v>2015</v>
      </c>
      <c r="V3426" s="15">
        <f t="shared" si="590"/>
        <v>42018</v>
      </c>
      <c r="W3426" s="15">
        <f t="shared" si="591"/>
        <v>42040</v>
      </c>
      <c r="X3426" s="15">
        <v>42018</v>
      </c>
      <c r="Y3426" s="15">
        <v>42040</v>
      </c>
      <c r="Z3426" t="str">
        <f t="shared" si="592"/>
        <v>January</v>
      </c>
      <c r="AA3426" t="str">
        <f t="shared" si="593"/>
        <v>February</v>
      </c>
    </row>
    <row r="3427" spans="1:27" ht="4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14" t="s">
        <v>8219</v>
      </c>
      <c r="G3427" t="s">
        <v>8224</v>
      </c>
      <c r="H3427" t="s">
        <v>8246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583"/>
        <v>102.97033333333331</v>
      </c>
      <c r="P3427" s="6">
        <f t="shared" si="584"/>
        <v>297.02980769230766</v>
      </c>
      <c r="Q3427" t="str">
        <f t="shared" si="585"/>
        <v>theater</v>
      </c>
      <c r="R3427" t="str">
        <f t="shared" si="586"/>
        <v>plays</v>
      </c>
      <c r="S3427" s="28">
        <f t="shared" si="587"/>
        <v>41884.40898148148</v>
      </c>
      <c r="T3427" s="28">
        <f t="shared" si="588"/>
        <v>41916.40898148148</v>
      </c>
      <c r="U3427">
        <f t="shared" si="589"/>
        <v>2014</v>
      </c>
      <c r="V3427" s="15">
        <f t="shared" si="590"/>
        <v>41884</v>
      </c>
      <c r="W3427" s="15">
        <f t="shared" si="591"/>
        <v>41916</v>
      </c>
      <c r="X3427" s="15">
        <v>41884</v>
      </c>
      <c r="Y3427" s="15">
        <v>41916</v>
      </c>
      <c r="Z3427" t="str">
        <f t="shared" si="592"/>
        <v>September</v>
      </c>
      <c r="AA3427" t="str">
        <f t="shared" si="593"/>
        <v>October</v>
      </c>
    </row>
    <row r="3428" spans="1:27" ht="45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14" t="s">
        <v>8219</v>
      </c>
      <c r="G3428" t="s">
        <v>8224</v>
      </c>
      <c r="H3428" t="s">
        <v>8246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583"/>
        <v>108.13333333333333</v>
      </c>
      <c r="P3428" s="6">
        <f t="shared" si="584"/>
        <v>46.609195402298852</v>
      </c>
      <c r="Q3428" t="str">
        <f t="shared" si="585"/>
        <v>theater</v>
      </c>
      <c r="R3428" t="str">
        <f t="shared" si="586"/>
        <v>plays</v>
      </c>
      <c r="S3428" s="28">
        <f t="shared" si="587"/>
        <v>41883.848414351851</v>
      </c>
      <c r="T3428" s="28">
        <f t="shared" si="588"/>
        <v>41902.875</v>
      </c>
      <c r="U3428">
        <f t="shared" si="589"/>
        <v>2014</v>
      </c>
      <c r="V3428" s="15">
        <f t="shared" si="590"/>
        <v>41883</v>
      </c>
      <c r="W3428" s="15">
        <f t="shared" si="591"/>
        <v>41902</v>
      </c>
      <c r="X3428" s="15">
        <v>41883</v>
      </c>
      <c r="Y3428" s="15">
        <v>41902</v>
      </c>
      <c r="Z3428" t="str">
        <f t="shared" si="592"/>
        <v>September</v>
      </c>
      <c r="AA3428" t="str">
        <f t="shared" si="593"/>
        <v>September</v>
      </c>
    </row>
    <row r="3429" spans="1:27" ht="45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14" t="s">
        <v>8219</v>
      </c>
      <c r="G3429" t="s">
        <v>8225</v>
      </c>
      <c r="H3429" t="s">
        <v>8247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583"/>
        <v>100</v>
      </c>
      <c r="P3429" s="6">
        <f t="shared" si="584"/>
        <v>51.724137931034484</v>
      </c>
      <c r="Q3429" t="str">
        <f t="shared" si="585"/>
        <v>theater</v>
      </c>
      <c r="R3429" t="str">
        <f t="shared" si="586"/>
        <v>plays</v>
      </c>
      <c r="S3429" s="28">
        <f t="shared" si="587"/>
        <v>41792.436944444438</v>
      </c>
      <c r="T3429" s="28">
        <f t="shared" si="588"/>
        <v>41822.436944444438</v>
      </c>
      <c r="U3429">
        <f t="shared" si="589"/>
        <v>2014</v>
      </c>
      <c r="V3429" s="15">
        <f t="shared" si="590"/>
        <v>41792</v>
      </c>
      <c r="W3429" s="15">
        <f t="shared" si="591"/>
        <v>41822</v>
      </c>
      <c r="X3429" s="15">
        <v>41792</v>
      </c>
      <c r="Y3429" s="15">
        <v>41822</v>
      </c>
      <c r="Z3429" t="str">
        <f t="shared" si="592"/>
        <v>June</v>
      </c>
      <c r="AA3429" t="str">
        <f t="shared" si="593"/>
        <v>July</v>
      </c>
    </row>
    <row r="3430" spans="1:27" ht="45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14" t="s">
        <v>8219</v>
      </c>
      <c r="G3430" t="s">
        <v>8225</v>
      </c>
      <c r="H3430" t="s">
        <v>8247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583"/>
        <v>102.75000000000001</v>
      </c>
      <c r="P3430" s="6">
        <f t="shared" si="584"/>
        <v>40.294117647058826</v>
      </c>
      <c r="Q3430" t="str">
        <f t="shared" si="585"/>
        <v>theater</v>
      </c>
      <c r="R3430" t="str">
        <f t="shared" si="586"/>
        <v>plays</v>
      </c>
      <c r="S3430" s="28">
        <f t="shared" si="587"/>
        <v>42038.512118055551</v>
      </c>
      <c r="T3430" s="28">
        <f t="shared" si="588"/>
        <v>42063.499999999993</v>
      </c>
      <c r="U3430">
        <f t="shared" si="589"/>
        <v>2015</v>
      </c>
      <c r="V3430" s="15">
        <f t="shared" si="590"/>
        <v>42038</v>
      </c>
      <c r="W3430" s="15">
        <f t="shared" si="591"/>
        <v>42063</v>
      </c>
      <c r="X3430" s="15">
        <v>42038</v>
      </c>
      <c r="Y3430" s="15">
        <v>42063</v>
      </c>
      <c r="Z3430" t="str">
        <f t="shared" si="592"/>
        <v>February</v>
      </c>
      <c r="AA3430" t="str">
        <f t="shared" si="593"/>
        <v>February</v>
      </c>
    </row>
    <row r="3431" spans="1:27" ht="45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14" t="s">
        <v>8219</v>
      </c>
      <c r="G3431" t="s">
        <v>8225</v>
      </c>
      <c r="H3431" t="s">
        <v>8247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583"/>
        <v>130</v>
      </c>
      <c r="P3431" s="6">
        <f t="shared" si="584"/>
        <v>16.25</v>
      </c>
      <c r="Q3431" t="str">
        <f t="shared" si="585"/>
        <v>theater</v>
      </c>
      <c r="R3431" t="str">
        <f t="shared" si="586"/>
        <v>plays</v>
      </c>
      <c r="S3431" s="28">
        <f t="shared" si="587"/>
        <v>42661.813206018516</v>
      </c>
      <c r="T3431" s="28">
        <f t="shared" si="588"/>
        <v>42675.813206018516</v>
      </c>
      <c r="U3431">
        <f t="shared" si="589"/>
        <v>2016</v>
      </c>
      <c r="V3431" s="15">
        <f t="shared" si="590"/>
        <v>42661</v>
      </c>
      <c r="W3431" s="15">
        <f t="shared" si="591"/>
        <v>42675</v>
      </c>
      <c r="X3431" s="15">
        <v>42661</v>
      </c>
      <c r="Y3431" s="15">
        <v>42675</v>
      </c>
      <c r="Z3431" t="str">
        <f t="shared" si="592"/>
        <v>October</v>
      </c>
      <c r="AA3431" t="str">
        <f t="shared" si="593"/>
        <v>November</v>
      </c>
    </row>
    <row r="3432" spans="1:27" ht="45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14" t="s">
        <v>8219</v>
      </c>
      <c r="G3432" t="s">
        <v>8225</v>
      </c>
      <c r="H3432" t="s">
        <v>8247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583"/>
        <v>108.54949999999999</v>
      </c>
      <c r="P3432" s="6">
        <f t="shared" si="584"/>
        <v>30.152638888888887</v>
      </c>
      <c r="Q3432" t="str">
        <f t="shared" si="585"/>
        <v>theater</v>
      </c>
      <c r="R3432" t="str">
        <f t="shared" si="586"/>
        <v>plays</v>
      </c>
      <c r="S3432" s="28">
        <f t="shared" si="587"/>
        <v>41820.737280092588</v>
      </c>
      <c r="T3432" s="28">
        <f t="shared" si="588"/>
        <v>41850.737280092588</v>
      </c>
      <c r="U3432">
        <f t="shared" si="589"/>
        <v>2014</v>
      </c>
      <c r="V3432" s="15">
        <f t="shared" si="590"/>
        <v>41820</v>
      </c>
      <c r="W3432" s="15">
        <f t="shared" si="591"/>
        <v>41850</v>
      </c>
      <c r="X3432" s="15">
        <v>41820</v>
      </c>
      <c r="Y3432" s="15">
        <v>41850</v>
      </c>
      <c r="Z3432" t="str">
        <f t="shared" si="592"/>
        <v>June</v>
      </c>
      <c r="AA3432" t="str">
        <f t="shared" si="593"/>
        <v>July</v>
      </c>
    </row>
    <row r="3433" spans="1:27" ht="45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14" t="s">
        <v>8219</v>
      </c>
      <c r="G3433" t="s">
        <v>8224</v>
      </c>
      <c r="H3433" t="s">
        <v>8246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583"/>
        <v>100</v>
      </c>
      <c r="P3433" s="6">
        <f t="shared" si="584"/>
        <v>95.238095238095241</v>
      </c>
      <c r="Q3433" t="str">
        <f t="shared" si="585"/>
        <v>theater</v>
      </c>
      <c r="R3433" t="str">
        <f t="shared" si="586"/>
        <v>plays</v>
      </c>
      <c r="S3433" s="28">
        <f t="shared" si="587"/>
        <v>41839.522604166668</v>
      </c>
      <c r="T3433" s="28">
        <f t="shared" si="588"/>
        <v>41869.522604166668</v>
      </c>
      <c r="U3433">
        <f t="shared" si="589"/>
        <v>2014</v>
      </c>
      <c r="V3433" s="15">
        <f t="shared" si="590"/>
        <v>41839</v>
      </c>
      <c r="W3433" s="15">
        <f t="shared" si="591"/>
        <v>41869</v>
      </c>
      <c r="X3433" s="15">
        <v>41839</v>
      </c>
      <c r="Y3433" s="15">
        <v>41869</v>
      </c>
      <c r="Z3433" t="str">
        <f t="shared" si="592"/>
        <v>July</v>
      </c>
      <c r="AA3433" t="str">
        <f t="shared" si="593"/>
        <v>August</v>
      </c>
    </row>
    <row r="3434" spans="1:27" ht="45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14" t="s">
        <v>8219</v>
      </c>
      <c r="G3434" t="s">
        <v>8224</v>
      </c>
      <c r="H3434" t="s">
        <v>8246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583"/>
        <v>109.65</v>
      </c>
      <c r="P3434" s="6">
        <f t="shared" si="584"/>
        <v>52.214285714285715</v>
      </c>
      <c r="Q3434" t="str">
        <f t="shared" si="585"/>
        <v>theater</v>
      </c>
      <c r="R3434" t="str">
        <f t="shared" si="586"/>
        <v>plays</v>
      </c>
      <c r="S3434" s="28">
        <f t="shared" si="587"/>
        <v>42380.372847222221</v>
      </c>
      <c r="T3434" s="28">
        <f t="shared" si="588"/>
        <v>42405.708333333336</v>
      </c>
      <c r="U3434">
        <f t="shared" si="589"/>
        <v>2016</v>
      </c>
      <c r="V3434" s="15">
        <f t="shared" si="590"/>
        <v>42380</v>
      </c>
      <c r="W3434" s="15">
        <f t="shared" si="591"/>
        <v>42405</v>
      </c>
      <c r="X3434" s="15">
        <v>42380</v>
      </c>
      <c r="Y3434" s="15">
        <v>42405</v>
      </c>
      <c r="Z3434" t="str">
        <f t="shared" si="592"/>
        <v>January</v>
      </c>
      <c r="AA3434" t="str">
        <f t="shared" si="593"/>
        <v>February</v>
      </c>
    </row>
    <row r="3435" spans="1:27" ht="45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14" t="s">
        <v>8219</v>
      </c>
      <c r="G3435" t="s">
        <v>8224</v>
      </c>
      <c r="H3435" t="s">
        <v>8246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583"/>
        <v>100.26315789473684</v>
      </c>
      <c r="P3435" s="6">
        <f t="shared" si="584"/>
        <v>134.1549295774648</v>
      </c>
      <c r="Q3435" t="str">
        <f t="shared" si="585"/>
        <v>theater</v>
      </c>
      <c r="R3435" t="str">
        <f t="shared" si="586"/>
        <v>plays</v>
      </c>
      <c r="S3435" s="28">
        <f t="shared" si="587"/>
        <v>41775.854803240734</v>
      </c>
      <c r="T3435" s="28">
        <f t="shared" si="588"/>
        <v>41806.916666666664</v>
      </c>
      <c r="U3435">
        <f t="shared" si="589"/>
        <v>2014</v>
      </c>
      <c r="V3435" s="15">
        <f t="shared" si="590"/>
        <v>41775</v>
      </c>
      <c r="W3435" s="15">
        <f t="shared" si="591"/>
        <v>41806</v>
      </c>
      <c r="X3435" s="15">
        <v>41775</v>
      </c>
      <c r="Y3435" s="15">
        <v>41806</v>
      </c>
      <c r="Z3435" t="str">
        <f t="shared" si="592"/>
        <v>May</v>
      </c>
      <c r="AA3435" t="str">
        <f t="shared" si="593"/>
        <v>June</v>
      </c>
    </row>
    <row r="3436" spans="1:27" ht="45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14" t="s">
        <v>8219</v>
      </c>
      <c r="G3436" t="s">
        <v>8224</v>
      </c>
      <c r="H3436" t="s">
        <v>8246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583"/>
        <v>105.55000000000001</v>
      </c>
      <c r="P3436" s="6">
        <f t="shared" si="584"/>
        <v>62.827380952380949</v>
      </c>
      <c r="Q3436" t="str">
        <f t="shared" si="585"/>
        <v>theater</v>
      </c>
      <c r="R3436" t="str">
        <f t="shared" si="586"/>
        <v>plays</v>
      </c>
      <c r="S3436" s="28">
        <f t="shared" si="587"/>
        <v>41800.172094907401</v>
      </c>
      <c r="T3436" s="28">
        <f t="shared" si="588"/>
        <v>41830.172094907401</v>
      </c>
      <c r="U3436">
        <f t="shared" si="589"/>
        <v>2014</v>
      </c>
      <c r="V3436" s="15">
        <f t="shared" si="590"/>
        <v>41800</v>
      </c>
      <c r="W3436" s="15">
        <f t="shared" si="591"/>
        <v>41830</v>
      </c>
      <c r="X3436" s="15">
        <v>41800</v>
      </c>
      <c r="Y3436" s="15">
        <v>41830</v>
      </c>
      <c r="Z3436" t="str">
        <f t="shared" si="592"/>
        <v>June</v>
      </c>
      <c r="AA3436" t="str">
        <f t="shared" si="593"/>
        <v>July</v>
      </c>
    </row>
    <row r="3437" spans="1:27" ht="45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14" t="s">
        <v>8219</v>
      </c>
      <c r="G3437" t="s">
        <v>8224</v>
      </c>
      <c r="H3437" t="s">
        <v>8246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583"/>
        <v>112.00000000000001</v>
      </c>
      <c r="P3437" s="6">
        <f t="shared" si="584"/>
        <v>58.94736842105263</v>
      </c>
      <c r="Q3437" t="str">
        <f t="shared" si="585"/>
        <v>theater</v>
      </c>
      <c r="R3437" t="str">
        <f t="shared" si="586"/>
        <v>plays</v>
      </c>
      <c r="S3437" s="28">
        <f t="shared" si="587"/>
        <v>42572.408483796295</v>
      </c>
      <c r="T3437" s="28">
        <f t="shared" si="588"/>
        <v>42588.916666666664</v>
      </c>
      <c r="U3437">
        <f t="shared" si="589"/>
        <v>2016</v>
      </c>
      <c r="V3437" s="15">
        <f t="shared" si="590"/>
        <v>42572</v>
      </c>
      <c r="W3437" s="15">
        <f t="shared" si="591"/>
        <v>42588</v>
      </c>
      <c r="X3437" s="15">
        <v>42572</v>
      </c>
      <c r="Y3437" s="15">
        <v>42588</v>
      </c>
      <c r="Z3437" t="str">
        <f t="shared" si="592"/>
        <v>July</v>
      </c>
      <c r="AA3437" t="str">
        <f t="shared" si="593"/>
        <v>August</v>
      </c>
    </row>
    <row r="3438" spans="1:27" ht="45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14" t="s">
        <v>8219</v>
      </c>
      <c r="G3438" t="s">
        <v>8224</v>
      </c>
      <c r="H3438" t="s">
        <v>8246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583"/>
        <v>105.89999999999999</v>
      </c>
      <c r="P3438" s="6">
        <f t="shared" si="584"/>
        <v>143.1081081081081</v>
      </c>
      <c r="Q3438" t="str">
        <f t="shared" si="585"/>
        <v>theater</v>
      </c>
      <c r="R3438" t="str">
        <f t="shared" si="586"/>
        <v>plays</v>
      </c>
      <c r="S3438" s="28">
        <f t="shared" si="587"/>
        <v>41851.333252314813</v>
      </c>
      <c r="T3438" s="28">
        <f t="shared" si="588"/>
        <v>41872.477777777771</v>
      </c>
      <c r="U3438">
        <f t="shared" si="589"/>
        <v>2014</v>
      </c>
      <c r="V3438" s="15">
        <f t="shared" si="590"/>
        <v>41851</v>
      </c>
      <c r="W3438" s="15">
        <f t="shared" si="591"/>
        <v>41872</v>
      </c>
      <c r="X3438" s="15">
        <v>41851</v>
      </c>
      <c r="Y3438" s="15">
        <v>41872</v>
      </c>
      <c r="Z3438" t="str">
        <f t="shared" si="592"/>
        <v>July</v>
      </c>
      <c r="AA3438" t="str">
        <f t="shared" si="593"/>
        <v>August</v>
      </c>
    </row>
    <row r="3439" spans="1:27" ht="45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14" t="s">
        <v>8219</v>
      </c>
      <c r="G3439" t="s">
        <v>8224</v>
      </c>
      <c r="H3439" t="s">
        <v>8246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583"/>
        <v>101</v>
      </c>
      <c r="P3439" s="6">
        <f t="shared" si="584"/>
        <v>84.166666666666671</v>
      </c>
      <c r="Q3439" t="str">
        <f t="shared" si="585"/>
        <v>theater</v>
      </c>
      <c r="R3439" t="str">
        <f t="shared" si="586"/>
        <v>plays</v>
      </c>
      <c r="S3439" s="28">
        <f t="shared" si="587"/>
        <v>42205.502546296295</v>
      </c>
      <c r="T3439" s="28">
        <f t="shared" si="588"/>
        <v>42235.502546296295</v>
      </c>
      <c r="U3439">
        <f t="shared" si="589"/>
        <v>2015</v>
      </c>
      <c r="V3439" s="15">
        <f t="shared" si="590"/>
        <v>42205</v>
      </c>
      <c r="W3439" s="15">
        <f t="shared" si="591"/>
        <v>42235</v>
      </c>
      <c r="X3439" s="15">
        <v>42205</v>
      </c>
      <c r="Y3439" s="15">
        <v>42235</v>
      </c>
      <c r="Z3439" t="str">
        <f t="shared" si="592"/>
        <v>July</v>
      </c>
      <c r="AA3439" t="str">
        <f t="shared" si="593"/>
        <v>August</v>
      </c>
    </row>
    <row r="3440" spans="1:27" ht="45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14" t="s">
        <v>8219</v>
      </c>
      <c r="G3440" t="s">
        <v>8225</v>
      </c>
      <c r="H3440" t="s">
        <v>8247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583"/>
        <v>104.2</v>
      </c>
      <c r="P3440" s="6">
        <f t="shared" si="584"/>
        <v>186.07142857142858</v>
      </c>
      <c r="Q3440" t="str">
        <f t="shared" si="585"/>
        <v>theater</v>
      </c>
      <c r="R3440" t="str">
        <f t="shared" si="586"/>
        <v>plays</v>
      </c>
      <c r="S3440" s="28">
        <f t="shared" si="587"/>
        <v>42100.719525462962</v>
      </c>
      <c r="T3440" s="28">
        <f t="shared" si="588"/>
        <v>42126.666666666664</v>
      </c>
      <c r="U3440">
        <f t="shared" si="589"/>
        <v>2015</v>
      </c>
      <c r="V3440" s="15">
        <f t="shared" si="590"/>
        <v>42100</v>
      </c>
      <c r="W3440" s="15">
        <f t="shared" si="591"/>
        <v>42126</v>
      </c>
      <c r="X3440" s="15">
        <v>42100</v>
      </c>
      <c r="Y3440" s="15">
        <v>42126</v>
      </c>
      <c r="Z3440" t="str">
        <f t="shared" si="592"/>
        <v>April</v>
      </c>
      <c r="AA3440" t="str">
        <f t="shared" si="593"/>
        <v>May</v>
      </c>
    </row>
    <row r="3441" spans="1:27" ht="30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14" t="s">
        <v>8219</v>
      </c>
      <c r="G3441" t="s">
        <v>8224</v>
      </c>
      <c r="H3441" t="s">
        <v>8246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583"/>
        <v>134.67833333333334</v>
      </c>
      <c r="P3441" s="6">
        <f t="shared" si="584"/>
        <v>89.785555555555561</v>
      </c>
      <c r="Q3441" t="str">
        <f t="shared" si="585"/>
        <v>theater</v>
      </c>
      <c r="R3441" t="str">
        <f t="shared" si="586"/>
        <v>plays</v>
      </c>
      <c r="S3441" s="28">
        <f t="shared" si="587"/>
        <v>42374.702893518515</v>
      </c>
      <c r="T3441" s="28">
        <f t="shared" si="588"/>
        <v>42387.999305555553</v>
      </c>
      <c r="U3441">
        <f t="shared" si="589"/>
        <v>2016</v>
      </c>
      <c r="V3441" s="15">
        <f t="shared" si="590"/>
        <v>42374</v>
      </c>
      <c r="W3441" s="15">
        <f t="shared" si="591"/>
        <v>42387</v>
      </c>
      <c r="X3441" s="15">
        <v>42374</v>
      </c>
      <c r="Y3441" s="15">
        <v>42387</v>
      </c>
      <c r="Z3441" t="str">
        <f t="shared" si="592"/>
        <v>January</v>
      </c>
      <c r="AA3441" t="str">
        <f t="shared" si="593"/>
        <v>January</v>
      </c>
    </row>
    <row r="3442" spans="1:27" ht="45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14" t="s">
        <v>8219</v>
      </c>
      <c r="G3442" t="s">
        <v>8224</v>
      </c>
      <c r="H3442" t="s">
        <v>8246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583"/>
        <v>105.2184</v>
      </c>
      <c r="P3442" s="6">
        <f t="shared" si="584"/>
        <v>64.157560975609755</v>
      </c>
      <c r="Q3442" t="str">
        <f t="shared" si="585"/>
        <v>theater</v>
      </c>
      <c r="R3442" t="str">
        <f t="shared" si="586"/>
        <v>plays</v>
      </c>
      <c r="S3442" s="28">
        <f t="shared" si="587"/>
        <v>41808.914675925924</v>
      </c>
      <c r="T3442" s="28">
        <f t="shared" si="588"/>
        <v>41831.46875</v>
      </c>
      <c r="U3442">
        <f t="shared" si="589"/>
        <v>2014</v>
      </c>
      <c r="V3442" s="15">
        <f t="shared" si="590"/>
        <v>41808</v>
      </c>
      <c r="W3442" s="15">
        <f t="shared" si="591"/>
        <v>41831</v>
      </c>
      <c r="X3442" s="15">
        <v>41808</v>
      </c>
      <c r="Y3442" s="15">
        <v>41831</v>
      </c>
      <c r="Z3442" t="str">
        <f t="shared" si="592"/>
        <v>June</v>
      </c>
      <c r="AA3442" t="str">
        <f t="shared" si="593"/>
        <v>July</v>
      </c>
    </row>
    <row r="3443" spans="1:27" ht="45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14" t="s">
        <v>8219</v>
      </c>
      <c r="G3443" t="s">
        <v>8224</v>
      </c>
      <c r="H3443" t="s">
        <v>8246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583"/>
        <v>102.60000000000001</v>
      </c>
      <c r="P3443" s="6">
        <f t="shared" si="584"/>
        <v>59.651162790697676</v>
      </c>
      <c r="Q3443" t="str">
        <f t="shared" si="585"/>
        <v>theater</v>
      </c>
      <c r="R3443" t="str">
        <f t="shared" si="586"/>
        <v>plays</v>
      </c>
      <c r="S3443" s="28">
        <f t="shared" si="587"/>
        <v>42294.221307870372</v>
      </c>
      <c r="T3443" s="28">
        <f t="shared" si="588"/>
        <v>42321.636805555558</v>
      </c>
      <c r="U3443">
        <f t="shared" si="589"/>
        <v>2015</v>
      </c>
      <c r="V3443" s="15">
        <f t="shared" si="590"/>
        <v>42294</v>
      </c>
      <c r="W3443" s="15">
        <f t="shared" si="591"/>
        <v>42321</v>
      </c>
      <c r="X3443" s="15">
        <v>42294</v>
      </c>
      <c r="Y3443" s="15">
        <v>42321</v>
      </c>
      <c r="Z3443" t="str">
        <f t="shared" si="592"/>
        <v>October</v>
      </c>
      <c r="AA3443" t="str">
        <f t="shared" si="593"/>
        <v>November</v>
      </c>
    </row>
    <row r="3444" spans="1:27" ht="45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14" t="s">
        <v>8219</v>
      </c>
      <c r="G3444" t="s">
        <v>8224</v>
      </c>
      <c r="H3444" t="s">
        <v>8246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583"/>
        <v>100</v>
      </c>
      <c r="P3444" s="6">
        <f t="shared" si="584"/>
        <v>31.25</v>
      </c>
      <c r="Q3444" t="str">
        <f t="shared" si="585"/>
        <v>theater</v>
      </c>
      <c r="R3444" t="str">
        <f t="shared" si="586"/>
        <v>plays</v>
      </c>
      <c r="S3444" s="28">
        <f t="shared" si="587"/>
        <v>42124.632777777777</v>
      </c>
      <c r="T3444" s="28">
        <f t="shared" si="588"/>
        <v>42154.632777777777</v>
      </c>
      <c r="U3444">
        <f t="shared" si="589"/>
        <v>2015</v>
      </c>
      <c r="V3444" s="15">
        <f t="shared" si="590"/>
        <v>42124</v>
      </c>
      <c r="W3444" s="15">
        <f t="shared" si="591"/>
        <v>42154</v>
      </c>
      <c r="X3444" s="15">
        <v>42124</v>
      </c>
      <c r="Y3444" s="15">
        <v>42154</v>
      </c>
      <c r="Z3444" t="str">
        <f t="shared" si="592"/>
        <v>April</v>
      </c>
      <c r="AA3444" t="str">
        <f t="shared" si="593"/>
        <v>May</v>
      </c>
    </row>
    <row r="3445" spans="1:27" ht="45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14" t="s">
        <v>8219</v>
      </c>
      <c r="G3445" t="s">
        <v>8224</v>
      </c>
      <c r="H3445" t="s">
        <v>8246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583"/>
        <v>185.5</v>
      </c>
      <c r="P3445" s="6">
        <f t="shared" si="584"/>
        <v>41.222222222222221</v>
      </c>
      <c r="Q3445" t="str">
        <f t="shared" si="585"/>
        <v>theater</v>
      </c>
      <c r="R3445" t="str">
        <f t="shared" si="586"/>
        <v>plays</v>
      </c>
      <c r="S3445" s="28">
        <f t="shared" si="587"/>
        <v>41861.316504629627</v>
      </c>
      <c r="T3445" s="28">
        <f t="shared" si="588"/>
        <v>41891.316504629627</v>
      </c>
      <c r="U3445">
        <f t="shared" si="589"/>
        <v>2014</v>
      </c>
      <c r="V3445" s="15">
        <f t="shared" si="590"/>
        <v>41861</v>
      </c>
      <c r="W3445" s="15">
        <f t="shared" si="591"/>
        <v>41891</v>
      </c>
      <c r="X3445" s="15">
        <v>41861</v>
      </c>
      <c r="Y3445" s="15">
        <v>41891</v>
      </c>
      <c r="Z3445" t="str">
        <f t="shared" si="592"/>
        <v>August</v>
      </c>
      <c r="AA3445" t="str">
        <f t="shared" si="593"/>
        <v>September</v>
      </c>
    </row>
    <row r="3446" spans="1:27" ht="45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14" t="s">
        <v>8219</v>
      </c>
      <c r="G3446" t="s">
        <v>8226</v>
      </c>
      <c r="H3446" t="s">
        <v>8248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583"/>
        <v>289</v>
      </c>
      <c r="P3446" s="6">
        <f t="shared" si="584"/>
        <v>43.35</v>
      </c>
      <c r="Q3446" t="str">
        <f t="shared" si="585"/>
        <v>theater</v>
      </c>
      <c r="R3446" t="str">
        <f t="shared" si="586"/>
        <v>plays</v>
      </c>
      <c r="S3446" s="28">
        <f t="shared" si="587"/>
        <v>42521.08317129629</v>
      </c>
      <c r="T3446" s="28">
        <f t="shared" si="588"/>
        <v>42529.374305555553</v>
      </c>
      <c r="U3446">
        <f t="shared" si="589"/>
        <v>2016</v>
      </c>
      <c r="V3446" s="15">
        <f t="shared" si="590"/>
        <v>42521</v>
      </c>
      <c r="W3446" s="15">
        <f t="shared" si="591"/>
        <v>42529</v>
      </c>
      <c r="X3446" s="15">
        <v>42521</v>
      </c>
      <c r="Y3446" s="15">
        <v>42529</v>
      </c>
      <c r="Z3446" t="str">
        <f t="shared" si="592"/>
        <v>May</v>
      </c>
      <c r="AA3446" t="str">
        <f t="shared" si="593"/>
        <v>June</v>
      </c>
    </row>
    <row r="3447" spans="1:27" ht="45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14" t="s">
        <v>8219</v>
      </c>
      <c r="G3447" t="s">
        <v>8225</v>
      </c>
      <c r="H3447" t="s">
        <v>8247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583"/>
        <v>100</v>
      </c>
      <c r="P3447" s="6">
        <f t="shared" si="584"/>
        <v>64.516129032258064</v>
      </c>
      <c r="Q3447" t="str">
        <f t="shared" si="585"/>
        <v>theater</v>
      </c>
      <c r="R3447" t="str">
        <f t="shared" si="586"/>
        <v>plays</v>
      </c>
      <c r="S3447" s="28">
        <f t="shared" si="587"/>
        <v>42272.322175925925</v>
      </c>
      <c r="T3447" s="28">
        <f t="shared" si="588"/>
        <v>42300.322175925925</v>
      </c>
      <c r="U3447">
        <f t="shared" si="589"/>
        <v>2015</v>
      </c>
      <c r="V3447" s="15">
        <f t="shared" si="590"/>
        <v>42272</v>
      </c>
      <c r="W3447" s="15">
        <f t="shared" si="591"/>
        <v>42300</v>
      </c>
      <c r="X3447" s="15">
        <v>42272</v>
      </c>
      <c r="Y3447" s="15">
        <v>42300</v>
      </c>
      <c r="Z3447" t="str">
        <f t="shared" si="592"/>
        <v>September</v>
      </c>
      <c r="AA3447" t="str">
        <f t="shared" si="593"/>
        <v>October</v>
      </c>
    </row>
    <row r="3448" spans="1:27" ht="45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14" t="s">
        <v>8219</v>
      </c>
      <c r="G3448" t="s">
        <v>8225</v>
      </c>
      <c r="H3448" t="s">
        <v>8247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583"/>
        <v>108.2</v>
      </c>
      <c r="P3448" s="6">
        <f t="shared" si="584"/>
        <v>43.28</v>
      </c>
      <c r="Q3448" t="str">
        <f t="shared" si="585"/>
        <v>theater</v>
      </c>
      <c r="R3448" t="str">
        <f t="shared" si="586"/>
        <v>plays</v>
      </c>
      <c r="S3448" s="28">
        <f t="shared" si="587"/>
        <v>42016.624131944445</v>
      </c>
      <c r="T3448" s="28">
        <f t="shared" si="588"/>
        <v>42040.305555555555</v>
      </c>
      <c r="U3448">
        <f t="shared" si="589"/>
        <v>2015</v>
      </c>
      <c r="V3448" s="15">
        <f t="shared" si="590"/>
        <v>42016</v>
      </c>
      <c r="W3448" s="15">
        <f t="shared" si="591"/>
        <v>42040</v>
      </c>
      <c r="X3448" s="15">
        <v>42016</v>
      </c>
      <c r="Y3448" s="15">
        <v>42040</v>
      </c>
      <c r="Z3448" t="str">
        <f t="shared" si="592"/>
        <v>January</v>
      </c>
      <c r="AA3448" t="str">
        <f t="shared" si="593"/>
        <v>February</v>
      </c>
    </row>
    <row r="3449" spans="1:27" ht="30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14" t="s">
        <v>8219</v>
      </c>
      <c r="G3449" t="s">
        <v>8224</v>
      </c>
      <c r="H3449" t="s">
        <v>8246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583"/>
        <v>107.80000000000001</v>
      </c>
      <c r="P3449" s="6">
        <f t="shared" si="584"/>
        <v>77</v>
      </c>
      <c r="Q3449" t="str">
        <f t="shared" si="585"/>
        <v>theater</v>
      </c>
      <c r="R3449" t="str">
        <f t="shared" si="586"/>
        <v>plays</v>
      </c>
      <c r="S3449" s="28">
        <f t="shared" si="587"/>
        <v>42402.680694444447</v>
      </c>
      <c r="T3449" s="28">
        <f t="shared" si="588"/>
        <v>42447.639027777775</v>
      </c>
      <c r="U3449">
        <f t="shared" si="589"/>
        <v>2016</v>
      </c>
      <c r="V3449" s="15">
        <f t="shared" si="590"/>
        <v>42402</v>
      </c>
      <c r="W3449" s="15">
        <f t="shared" si="591"/>
        <v>42447</v>
      </c>
      <c r="X3449" s="15">
        <v>42402</v>
      </c>
      <c r="Y3449" s="15">
        <v>42447</v>
      </c>
      <c r="Z3449" t="str">
        <f t="shared" si="592"/>
        <v>February</v>
      </c>
      <c r="AA3449" t="str">
        <f t="shared" si="593"/>
        <v>March</v>
      </c>
    </row>
    <row r="3450" spans="1:27" ht="45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14" t="s">
        <v>8219</v>
      </c>
      <c r="G3450" t="s">
        <v>8224</v>
      </c>
      <c r="H3450" t="s">
        <v>8246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583"/>
        <v>109.76190476190477</v>
      </c>
      <c r="P3450" s="6">
        <f t="shared" si="584"/>
        <v>51.222222222222221</v>
      </c>
      <c r="Q3450" t="str">
        <f t="shared" si="585"/>
        <v>theater</v>
      </c>
      <c r="R3450" t="str">
        <f t="shared" si="586"/>
        <v>plays</v>
      </c>
      <c r="S3450" s="28">
        <f t="shared" si="587"/>
        <v>41959.910752314812</v>
      </c>
      <c r="T3450" s="28">
        <f t="shared" si="588"/>
        <v>41989.910752314812</v>
      </c>
      <c r="U3450">
        <f t="shared" si="589"/>
        <v>2014</v>
      </c>
      <c r="V3450" s="15">
        <f t="shared" si="590"/>
        <v>41959</v>
      </c>
      <c r="W3450" s="15">
        <f t="shared" si="591"/>
        <v>41989</v>
      </c>
      <c r="X3450" s="15">
        <v>41959</v>
      </c>
      <c r="Y3450" s="15">
        <v>41989</v>
      </c>
      <c r="Z3450" t="str">
        <f t="shared" si="592"/>
        <v>November</v>
      </c>
      <c r="AA3450" t="str">
        <f t="shared" si="593"/>
        <v>December</v>
      </c>
    </row>
    <row r="3451" spans="1:27" ht="45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14" t="s">
        <v>8219</v>
      </c>
      <c r="G3451" t="s">
        <v>8224</v>
      </c>
      <c r="H3451" t="s">
        <v>8246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583"/>
        <v>170.625</v>
      </c>
      <c r="P3451" s="6">
        <f t="shared" si="584"/>
        <v>68.25</v>
      </c>
      <c r="Q3451" t="str">
        <f t="shared" si="585"/>
        <v>theater</v>
      </c>
      <c r="R3451" t="str">
        <f t="shared" si="586"/>
        <v>plays</v>
      </c>
      <c r="S3451" s="28">
        <f t="shared" si="587"/>
        <v>42531.844189814808</v>
      </c>
      <c r="T3451" s="28">
        <f t="shared" si="588"/>
        <v>42559.958333333336</v>
      </c>
      <c r="U3451">
        <f t="shared" si="589"/>
        <v>2016</v>
      </c>
      <c r="V3451" s="15">
        <f t="shared" si="590"/>
        <v>42531</v>
      </c>
      <c r="W3451" s="15">
        <f t="shared" si="591"/>
        <v>42559</v>
      </c>
      <c r="X3451" s="15">
        <v>42531</v>
      </c>
      <c r="Y3451" s="15">
        <v>42559</v>
      </c>
      <c r="Z3451" t="str">
        <f t="shared" si="592"/>
        <v>June</v>
      </c>
      <c r="AA3451" t="str">
        <f t="shared" si="593"/>
        <v>July</v>
      </c>
    </row>
    <row r="3452" spans="1:27" ht="45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14" t="s">
        <v>8219</v>
      </c>
      <c r="G3452" t="s">
        <v>8225</v>
      </c>
      <c r="H3452" t="s">
        <v>8247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583"/>
        <v>152</v>
      </c>
      <c r="P3452" s="6">
        <f t="shared" si="584"/>
        <v>19.487179487179485</v>
      </c>
      <c r="Q3452" t="str">
        <f t="shared" si="585"/>
        <v>theater</v>
      </c>
      <c r="R3452" t="str">
        <f t="shared" si="586"/>
        <v>plays</v>
      </c>
      <c r="S3452" s="28">
        <f t="shared" si="587"/>
        <v>42036.496192129627</v>
      </c>
      <c r="T3452" s="28">
        <f t="shared" si="588"/>
        <v>42096.454525462956</v>
      </c>
      <c r="U3452">
        <f t="shared" si="589"/>
        <v>2015</v>
      </c>
      <c r="V3452" s="15">
        <f t="shared" si="590"/>
        <v>42036</v>
      </c>
      <c r="W3452" s="15">
        <f t="shared" si="591"/>
        <v>42096</v>
      </c>
      <c r="X3452" s="15">
        <v>42036</v>
      </c>
      <c r="Y3452" s="15">
        <v>42096</v>
      </c>
      <c r="Z3452" t="str">
        <f t="shared" si="592"/>
        <v>February</v>
      </c>
      <c r="AA3452" t="str">
        <f t="shared" si="593"/>
        <v>April</v>
      </c>
    </row>
    <row r="3453" spans="1:27" ht="45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14" t="s">
        <v>8219</v>
      </c>
      <c r="G3453" t="s">
        <v>8224</v>
      </c>
      <c r="H3453" t="s">
        <v>8246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583"/>
        <v>101.23076923076924</v>
      </c>
      <c r="P3453" s="6">
        <f t="shared" si="584"/>
        <v>41.125</v>
      </c>
      <c r="Q3453" t="str">
        <f t="shared" si="585"/>
        <v>theater</v>
      </c>
      <c r="R3453" t="str">
        <f t="shared" si="586"/>
        <v>plays</v>
      </c>
      <c r="S3453" s="28">
        <f t="shared" si="587"/>
        <v>42088.515358796292</v>
      </c>
      <c r="T3453" s="28">
        <f t="shared" si="588"/>
        <v>42115.515358796292</v>
      </c>
      <c r="U3453">
        <f t="shared" si="589"/>
        <v>2015</v>
      </c>
      <c r="V3453" s="15">
        <f t="shared" si="590"/>
        <v>42088</v>
      </c>
      <c r="W3453" s="15">
        <f t="shared" si="591"/>
        <v>42115</v>
      </c>
      <c r="X3453" s="15">
        <v>42088</v>
      </c>
      <c r="Y3453" s="15">
        <v>42115</v>
      </c>
      <c r="Z3453" t="str">
        <f t="shared" si="592"/>
        <v>March</v>
      </c>
      <c r="AA3453" t="str">
        <f t="shared" si="593"/>
        <v>April</v>
      </c>
    </row>
    <row r="3454" spans="1:27" ht="45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14" t="s">
        <v>8219</v>
      </c>
      <c r="G3454" t="s">
        <v>8224</v>
      </c>
      <c r="H3454" t="s">
        <v>8246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583"/>
        <v>153.19999999999999</v>
      </c>
      <c r="P3454" s="6">
        <f t="shared" si="584"/>
        <v>41.405405405405403</v>
      </c>
      <c r="Q3454" t="str">
        <f t="shared" si="585"/>
        <v>theater</v>
      </c>
      <c r="R3454" t="str">
        <f t="shared" si="586"/>
        <v>plays</v>
      </c>
      <c r="S3454" s="28">
        <f t="shared" si="587"/>
        <v>41820.430856481478</v>
      </c>
      <c r="T3454" s="28">
        <f t="shared" si="588"/>
        <v>41842.957638888889</v>
      </c>
      <c r="U3454">
        <f t="shared" si="589"/>
        <v>2014</v>
      </c>
      <c r="V3454" s="15">
        <f t="shared" si="590"/>
        <v>41820</v>
      </c>
      <c r="W3454" s="15">
        <f t="shared" si="591"/>
        <v>41842</v>
      </c>
      <c r="X3454" s="15">
        <v>41820</v>
      </c>
      <c r="Y3454" s="15">
        <v>41842</v>
      </c>
      <c r="Z3454" t="str">
        <f t="shared" si="592"/>
        <v>June</v>
      </c>
      <c r="AA3454" t="str">
        <f t="shared" si="593"/>
        <v>July</v>
      </c>
    </row>
    <row r="3455" spans="1:27" ht="45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14" t="s">
        <v>8219</v>
      </c>
      <c r="G3455" t="s">
        <v>8225</v>
      </c>
      <c r="H3455" t="s">
        <v>8247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583"/>
        <v>128.33333333333334</v>
      </c>
      <c r="P3455" s="6">
        <f t="shared" si="584"/>
        <v>27.5</v>
      </c>
      <c r="Q3455" t="str">
        <f t="shared" si="585"/>
        <v>theater</v>
      </c>
      <c r="R3455" t="str">
        <f t="shared" si="586"/>
        <v>plays</v>
      </c>
      <c r="S3455" s="28">
        <f t="shared" si="587"/>
        <v>42535.770324074074</v>
      </c>
      <c r="T3455" s="28">
        <f t="shared" si="588"/>
        <v>42595.770324074074</v>
      </c>
      <c r="U3455">
        <f t="shared" si="589"/>
        <v>2016</v>
      </c>
      <c r="V3455" s="15">
        <f t="shared" si="590"/>
        <v>42535</v>
      </c>
      <c r="W3455" s="15">
        <f t="shared" si="591"/>
        <v>42595</v>
      </c>
      <c r="X3455" s="15">
        <v>42535</v>
      </c>
      <c r="Y3455" s="15">
        <v>42595</v>
      </c>
      <c r="Z3455" t="str">
        <f t="shared" si="592"/>
        <v>June</v>
      </c>
      <c r="AA3455" t="str">
        <f t="shared" si="593"/>
        <v>August</v>
      </c>
    </row>
    <row r="3456" spans="1:27" ht="45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14" t="s">
        <v>8219</v>
      </c>
      <c r="G3456" t="s">
        <v>8225</v>
      </c>
      <c r="H3456" t="s">
        <v>8247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583"/>
        <v>100.71428571428571</v>
      </c>
      <c r="P3456" s="6">
        <f t="shared" si="584"/>
        <v>33.571428571428569</v>
      </c>
      <c r="Q3456" t="str">
        <f t="shared" si="585"/>
        <v>theater</v>
      </c>
      <c r="R3456" t="str">
        <f t="shared" si="586"/>
        <v>plays</v>
      </c>
      <c r="S3456" s="28">
        <f t="shared" si="587"/>
        <v>41821.490266203698</v>
      </c>
      <c r="T3456" s="28">
        <f t="shared" si="588"/>
        <v>41851.490266203698</v>
      </c>
      <c r="U3456">
        <f t="shared" si="589"/>
        <v>2014</v>
      </c>
      <c r="V3456" s="15">
        <f t="shared" si="590"/>
        <v>41821</v>
      </c>
      <c r="W3456" s="15">
        <f t="shared" si="591"/>
        <v>41851</v>
      </c>
      <c r="X3456" s="15">
        <v>41821</v>
      </c>
      <c r="Y3456" s="15">
        <v>41851</v>
      </c>
      <c r="Z3456" t="str">
        <f t="shared" si="592"/>
        <v>July</v>
      </c>
      <c r="AA3456" t="str">
        <f t="shared" si="593"/>
        <v>July</v>
      </c>
    </row>
    <row r="3457" spans="1:27" ht="45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14" t="s">
        <v>8219</v>
      </c>
      <c r="G3457" t="s">
        <v>8224</v>
      </c>
      <c r="H3457" t="s">
        <v>8246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583"/>
        <v>100.64999999999999</v>
      </c>
      <c r="P3457" s="6">
        <f t="shared" si="584"/>
        <v>145.86956521739131</v>
      </c>
      <c r="Q3457" t="str">
        <f t="shared" si="585"/>
        <v>theater</v>
      </c>
      <c r="R3457" t="str">
        <f t="shared" si="586"/>
        <v>plays</v>
      </c>
      <c r="S3457" s="28">
        <f t="shared" si="587"/>
        <v>42626.541979166665</v>
      </c>
      <c r="T3457" s="28">
        <f t="shared" si="588"/>
        <v>42656.541979166665</v>
      </c>
      <c r="U3457">
        <f t="shared" si="589"/>
        <v>2016</v>
      </c>
      <c r="V3457" s="15">
        <f t="shared" si="590"/>
        <v>42626</v>
      </c>
      <c r="W3457" s="15">
        <f t="shared" si="591"/>
        <v>42656</v>
      </c>
      <c r="X3457" s="15">
        <v>42626</v>
      </c>
      <c r="Y3457" s="15">
        <v>42656</v>
      </c>
      <c r="Z3457" t="str">
        <f t="shared" si="592"/>
        <v>September</v>
      </c>
      <c r="AA3457" t="str">
        <f t="shared" si="593"/>
        <v>October</v>
      </c>
    </row>
    <row r="3458" spans="1:27" ht="45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14" t="s">
        <v>8219</v>
      </c>
      <c r="G3458" t="s">
        <v>8224</v>
      </c>
      <c r="H3458" t="s">
        <v>8246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ref="O3458:O3521" si="594">SUM(E3458/D3458)*100</f>
        <v>191.3</v>
      </c>
      <c r="P3458" s="6">
        <f t="shared" ref="P3458:P3521" si="595">SUM(E3458/L3458)</f>
        <v>358.6875</v>
      </c>
      <c r="Q3458" t="str">
        <f t="shared" si="585"/>
        <v>theater</v>
      </c>
      <c r="R3458" t="str">
        <f t="shared" si="586"/>
        <v>plays</v>
      </c>
      <c r="S3458" s="28">
        <f t="shared" si="587"/>
        <v>41820.997303240736</v>
      </c>
      <c r="T3458" s="28">
        <f t="shared" si="588"/>
        <v>41852.082638888889</v>
      </c>
      <c r="U3458">
        <f t="shared" si="589"/>
        <v>2014</v>
      </c>
      <c r="V3458" s="15">
        <f t="shared" si="590"/>
        <v>41820</v>
      </c>
      <c r="W3458" s="15">
        <f t="shared" si="591"/>
        <v>41852</v>
      </c>
      <c r="X3458" s="15">
        <v>41820</v>
      </c>
      <c r="Y3458" s="15">
        <v>41852</v>
      </c>
      <c r="Z3458" t="str">
        <f t="shared" si="592"/>
        <v>June</v>
      </c>
      <c r="AA3458" t="str">
        <f t="shared" si="593"/>
        <v>August</v>
      </c>
    </row>
    <row r="3459" spans="1:27" ht="30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14" t="s">
        <v>8219</v>
      </c>
      <c r="G3459" t="s">
        <v>8224</v>
      </c>
      <c r="H3459" t="s">
        <v>8246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si="594"/>
        <v>140.19999999999999</v>
      </c>
      <c r="P3459" s="6">
        <f t="shared" si="595"/>
        <v>50.981818181818184</v>
      </c>
      <c r="Q3459" t="str">
        <f t="shared" ref="Q3459:Q3522" si="596">LEFT(N3459,FIND("/", N3459) - 1)</f>
        <v>theater</v>
      </c>
      <c r="R3459" t="str">
        <f t="shared" ref="R3459:R3522" si="597">RIGHT(N3459,LEN(N3459) - FIND("/",N3459))</f>
        <v>plays</v>
      </c>
      <c r="S3459" s="28">
        <f t="shared" ref="S3459:S3522" si="598">(J3459/86400)+25569+(-5/24)</f>
        <v>42016.498344907406</v>
      </c>
      <c r="T3459" s="28">
        <f t="shared" ref="T3459:T3522" si="599">(I3459/86400)+25569+(-5/24)</f>
        <v>42047.040972222218</v>
      </c>
      <c r="U3459">
        <f t="shared" ref="U3459:U3522" si="600">YEAR(S3459)</f>
        <v>2015</v>
      </c>
      <c r="V3459" s="15">
        <f t="shared" ref="V3459:V3522" si="601">INT(S3459)</f>
        <v>42016</v>
      </c>
      <c r="W3459" s="15">
        <f t="shared" ref="W3459:W3522" si="602">INT(T3459)</f>
        <v>42047</v>
      </c>
      <c r="X3459" s="15">
        <v>42016</v>
      </c>
      <c r="Y3459" s="15">
        <v>42047</v>
      </c>
      <c r="Z3459" t="str">
        <f t="shared" ref="Z3459:Z3522" si="603">TEXT(V3459, "mmmm")</f>
        <v>January</v>
      </c>
      <c r="AA3459" t="str">
        <f t="shared" ref="AA3459:AA3522" si="604">TEXT(W3459, "mmmm")</f>
        <v>February</v>
      </c>
    </row>
    <row r="3460" spans="1:27" ht="45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14" t="s">
        <v>8219</v>
      </c>
      <c r="G3460" t="s">
        <v>8224</v>
      </c>
      <c r="H3460" t="s">
        <v>8246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594"/>
        <v>124.33537832310839</v>
      </c>
      <c r="P3460" s="6">
        <f t="shared" si="595"/>
        <v>45.037037037037038</v>
      </c>
      <c r="Q3460" t="str">
        <f t="shared" si="596"/>
        <v>theater</v>
      </c>
      <c r="R3460" t="str">
        <f t="shared" si="597"/>
        <v>plays</v>
      </c>
      <c r="S3460" s="28">
        <f t="shared" si="598"/>
        <v>42010.994247685179</v>
      </c>
      <c r="T3460" s="28">
        <f t="shared" si="599"/>
        <v>42037.977083333331</v>
      </c>
      <c r="U3460">
        <f t="shared" si="600"/>
        <v>2015</v>
      </c>
      <c r="V3460" s="15">
        <f t="shared" si="601"/>
        <v>42010</v>
      </c>
      <c r="W3460" s="15">
        <f t="shared" si="602"/>
        <v>42037</v>
      </c>
      <c r="X3460" s="15">
        <v>42010</v>
      </c>
      <c r="Y3460" s="15">
        <v>42037</v>
      </c>
      <c r="Z3460" t="str">
        <f t="shared" si="603"/>
        <v>January</v>
      </c>
      <c r="AA3460" t="str">
        <f t="shared" si="604"/>
        <v>February</v>
      </c>
    </row>
    <row r="3461" spans="1:27" ht="45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14" t="s">
        <v>8219</v>
      </c>
      <c r="G3461" t="s">
        <v>8225</v>
      </c>
      <c r="H3461" t="s">
        <v>8247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594"/>
        <v>126.2</v>
      </c>
      <c r="P3461" s="6">
        <f t="shared" si="595"/>
        <v>17.527777777777779</v>
      </c>
      <c r="Q3461" t="str">
        <f t="shared" si="596"/>
        <v>theater</v>
      </c>
      <c r="R3461" t="str">
        <f t="shared" si="597"/>
        <v>plays</v>
      </c>
      <c r="S3461" s="28">
        <f t="shared" si="598"/>
        <v>42480.271527777775</v>
      </c>
      <c r="T3461" s="28">
        <f t="shared" si="599"/>
        <v>42510.271527777775</v>
      </c>
      <c r="U3461">
        <f t="shared" si="600"/>
        <v>2016</v>
      </c>
      <c r="V3461" s="15">
        <f t="shared" si="601"/>
        <v>42480</v>
      </c>
      <c r="W3461" s="15">
        <f t="shared" si="602"/>
        <v>42510</v>
      </c>
      <c r="X3461" s="15">
        <v>42480</v>
      </c>
      <c r="Y3461" s="15">
        <v>42510</v>
      </c>
      <c r="Z3461" t="str">
        <f t="shared" si="603"/>
        <v>April</v>
      </c>
      <c r="AA3461" t="str">
        <f t="shared" si="604"/>
        <v>May</v>
      </c>
    </row>
    <row r="3462" spans="1:27" ht="45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14" t="s">
        <v>8219</v>
      </c>
      <c r="G3462" t="s">
        <v>8225</v>
      </c>
      <c r="H3462" t="s">
        <v>8247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594"/>
        <v>190</v>
      </c>
      <c r="P3462" s="6">
        <f t="shared" si="595"/>
        <v>50</v>
      </c>
      <c r="Q3462" t="str">
        <f t="shared" si="596"/>
        <v>theater</v>
      </c>
      <c r="R3462" t="str">
        <f t="shared" si="597"/>
        <v>plays</v>
      </c>
      <c r="S3462" s="28">
        <f t="shared" si="598"/>
        <v>41852.318888888891</v>
      </c>
      <c r="T3462" s="28">
        <f t="shared" si="599"/>
        <v>41866.318888888891</v>
      </c>
      <c r="U3462">
        <f t="shared" si="600"/>
        <v>2014</v>
      </c>
      <c r="V3462" s="15">
        <f t="shared" si="601"/>
        <v>41852</v>
      </c>
      <c r="W3462" s="15">
        <f t="shared" si="602"/>
        <v>41866</v>
      </c>
      <c r="X3462" s="15">
        <v>41852</v>
      </c>
      <c r="Y3462" s="15">
        <v>41866</v>
      </c>
      <c r="Z3462" t="str">
        <f t="shared" si="603"/>
        <v>August</v>
      </c>
      <c r="AA3462" t="str">
        <f t="shared" si="604"/>
        <v>August</v>
      </c>
    </row>
    <row r="3463" spans="1:27" ht="45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14" t="s">
        <v>8219</v>
      </c>
      <c r="G3463" t="s">
        <v>8224</v>
      </c>
      <c r="H3463" t="s">
        <v>8246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594"/>
        <v>139</v>
      </c>
      <c r="P3463" s="6">
        <f t="shared" si="595"/>
        <v>57.916666666666664</v>
      </c>
      <c r="Q3463" t="str">
        <f t="shared" si="596"/>
        <v>theater</v>
      </c>
      <c r="R3463" t="str">
        <f t="shared" si="597"/>
        <v>plays</v>
      </c>
      <c r="S3463" s="28">
        <f t="shared" si="598"/>
        <v>42643.424525462957</v>
      </c>
      <c r="T3463" s="28">
        <f t="shared" si="599"/>
        <v>42671.916666666664</v>
      </c>
      <c r="U3463">
        <f t="shared" si="600"/>
        <v>2016</v>
      </c>
      <c r="V3463" s="15">
        <f t="shared" si="601"/>
        <v>42643</v>
      </c>
      <c r="W3463" s="15">
        <f t="shared" si="602"/>
        <v>42671</v>
      </c>
      <c r="X3463" s="15">
        <v>42643</v>
      </c>
      <c r="Y3463" s="15">
        <v>42671</v>
      </c>
      <c r="Z3463" t="str">
        <f t="shared" si="603"/>
        <v>September</v>
      </c>
      <c r="AA3463" t="str">
        <f t="shared" si="604"/>
        <v>October</v>
      </c>
    </row>
    <row r="3464" spans="1:27" ht="45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14" t="s">
        <v>8219</v>
      </c>
      <c r="G3464" t="s">
        <v>8224</v>
      </c>
      <c r="H3464" t="s">
        <v>8246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594"/>
        <v>202</v>
      </c>
      <c r="P3464" s="6">
        <f t="shared" si="595"/>
        <v>29.705882352941178</v>
      </c>
      <c r="Q3464" t="str">
        <f t="shared" si="596"/>
        <v>theater</v>
      </c>
      <c r="R3464" t="str">
        <f t="shared" si="597"/>
        <v>plays</v>
      </c>
      <c r="S3464" s="28">
        <f t="shared" si="598"/>
        <v>42179.690138888887</v>
      </c>
      <c r="T3464" s="28">
        <f t="shared" si="599"/>
        <v>42195.541666666664</v>
      </c>
      <c r="U3464">
        <f t="shared" si="600"/>
        <v>2015</v>
      </c>
      <c r="V3464" s="15">
        <f t="shared" si="601"/>
        <v>42179</v>
      </c>
      <c r="W3464" s="15">
        <f t="shared" si="602"/>
        <v>42195</v>
      </c>
      <c r="X3464" s="15">
        <v>42179</v>
      </c>
      <c r="Y3464" s="15">
        <v>42195</v>
      </c>
      <c r="Z3464" t="str">
        <f t="shared" si="603"/>
        <v>June</v>
      </c>
      <c r="AA3464" t="str">
        <f t="shared" si="604"/>
        <v>July</v>
      </c>
    </row>
    <row r="3465" spans="1:27" ht="45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14" t="s">
        <v>8219</v>
      </c>
      <c r="G3465" t="s">
        <v>8229</v>
      </c>
      <c r="H3465" t="s">
        <v>8251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594"/>
        <v>103.38000000000001</v>
      </c>
      <c r="P3465" s="6">
        <f t="shared" si="595"/>
        <v>90.684210526315795</v>
      </c>
      <c r="Q3465" t="str">
        <f t="shared" si="596"/>
        <v>theater</v>
      </c>
      <c r="R3465" t="str">
        <f t="shared" si="597"/>
        <v>plays</v>
      </c>
      <c r="S3465" s="28">
        <f t="shared" si="598"/>
        <v>42612.710474537038</v>
      </c>
      <c r="T3465" s="28">
        <f t="shared" si="599"/>
        <v>42653.957638888889</v>
      </c>
      <c r="U3465">
        <f t="shared" si="600"/>
        <v>2016</v>
      </c>
      <c r="V3465" s="15">
        <f t="shared" si="601"/>
        <v>42612</v>
      </c>
      <c r="W3465" s="15">
        <f t="shared" si="602"/>
        <v>42653</v>
      </c>
      <c r="X3465" s="15">
        <v>42612</v>
      </c>
      <c r="Y3465" s="15">
        <v>42653</v>
      </c>
      <c r="Z3465" t="str">
        <f t="shared" si="603"/>
        <v>August</v>
      </c>
      <c r="AA3465" t="str">
        <f t="shared" si="604"/>
        <v>October</v>
      </c>
    </row>
    <row r="3466" spans="1:27" ht="45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14" t="s">
        <v>8219</v>
      </c>
      <c r="G3466" t="s">
        <v>8224</v>
      </c>
      <c r="H3466" t="s">
        <v>8246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594"/>
        <v>102.3236</v>
      </c>
      <c r="P3466" s="6">
        <f t="shared" si="595"/>
        <v>55.012688172043013</v>
      </c>
      <c r="Q3466" t="str">
        <f t="shared" si="596"/>
        <v>theater</v>
      </c>
      <c r="R3466" t="str">
        <f t="shared" si="597"/>
        <v>plays</v>
      </c>
      <c r="S3466" s="28">
        <f t="shared" si="598"/>
        <v>42574.921724537031</v>
      </c>
      <c r="T3466" s="28">
        <f t="shared" si="599"/>
        <v>42604.921724537031</v>
      </c>
      <c r="U3466">
        <f t="shared" si="600"/>
        <v>2016</v>
      </c>
      <c r="V3466" s="15">
        <f t="shared" si="601"/>
        <v>42574</v>
      </c>
      <c r="W3466" s="15">
        <f t="shared" si="602"/>
        <v>42604</v>
      </c>
      <c r="X3466" s="15">
        <v>42574</v>
      </c>
      <c r="Y3466" s="15">
        <v>42604</v>
      </c>
      <c r="Z3466" t="str">
        <f t="shared" si="603"/>
        <v>July</v>
      </c>
      <c r="AA3466" t="str">
        <f t="shared" si="604"/>
        <v>August</v>
      </c>
    </row>
    <row r="3467" spans="1:27" ht="45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14" t="s">
        <v>8219</v>
      </c>
      <c r="G3467" t="s">
        <v>8225</v>
      </c>
      <c r="H3467" t="s">
        <v>8247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594"/>
        <v>103</v>
      </c>
      <c r="P3467" s="6">
        <f t="shared" si="595"/>
        <v>57.222222222222221</v>
      </c>
      <c r="Q3467" t="str">
        <f t="shared" si="596"/>
        <v>theater</v>
      </c>
      <c r="R3467" t="str">
        <f t="shared" si="597"/>
        <v>plays</v>
      </c>
      <c r="S3467" s="28">
        <f t="shared" si="598"/>
        <v>42200.417499999996</v>
      </c>
      <c r="T3467" s="28">
        <f t="shared" si="599"/>
        <v>42225.458333333336</v>
      </c>
      <c r="U3467">
        <f t="shared" si="600"/>
        <v>2015</v>
      </c>
      <c r="V3467" s="15">
        <f t="shared" si="601"/>
        <v>42200</v>
      </c>
      <c r="W3467" s="15">
        <f t="shared" si="602"/>
        <v>42225</v>
      </c>
      <c r="X3467" s="15">
        <v>42200</v>
      </c>
      <c r="Y3467" s="15">
        <v>42225</v>
      </c>
      <c r="Z3467" t="str">
        <f t="shared" si="603"/>
        <v>July</v>
      </c>
      <c r="AA3467" t="str">
        <f t="shared" si="604"/>
        <v>August</v>
      </c>
    </row>
    <row r="3468" spans="1:27" ht="30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14" t="s">
        <v>8219</v>
      </c>
      <c r="G3468" t="s">
        <v>8224</v>
      </c>
      <c r="H3468" t="s">
        <v>8246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594"/>
        <v>127.14285714285714</v>
      </c>
      <c r="P3468" s="6">
        <f t="shared" si="595"/>
        <v>72.950819672131146</v>
      </c>
      <c r="Q3468" t="str">
        <f t="shared" si="596"/>
        <v>theater</v>
      </c>
      <c r="R3468" t="str">
        <f t="shared" si="597"/>
        <v>plays</v>
      </c>
      <c r="S3468" s="28">
        <f t="shared" si="598"/>
        <v>42419.810763888883</v>
      </c>
      <c r="T3468" s="28">
        <f t="shared" si="599"/>
        <v>42479.769097222219</v>
      </c>
      <c r="U3468">
        <f t="shared" si="600"/>
        <v>2016</v>
      </c>
      <c r="V3468" s="15">
        <f t="shared" si="601"/>
        <v>42419</v>
      </c>
      <c r="W3468" s="15">
        <f t="shared" si="602"/>
        <v>42479</v>
      </c>
      <c r="X3468" s="15">
        <v>42419</v>
      </c>
      <c r="Y3468" s="15">
        <v>42479</v>
      </c>
      <c r="Z3468" t="str">
        <f t="shared" si="603"/>
        <v>February</v>
      </c>
      <c r="AA3468" t="str">
        <f t="shared" si="604"/>
        <v>April</v>
      </c>
    </row>
    <row r="3469" spans="1:27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14" t="s">
        <v>8219</v>
      </c>
      <c r="G3469" t="s">
        <v>8224</v>
      </c>
      <c r="H3469" t="s">
        <v>8246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594"/>
        <v>101</v>
      </c>
      <c r="P3469" s="6">
        <f t="shared" si="595"/>
        <v>64.468085106382972</v>
      </c>
      <c r="Q3469" t="str">
        <f t="shared" si="596"/>
        <v>theater</v>
      </c>
      <c r="R3469" t="str">
        <f t="shared" si="597"/>
        <v>plays</v>
      </c>
      <c r="S3469" s="28">
        <f t="shared" si="598"/>
        <v>42053.463333333326</v>
      </c>
      <c r="T3469" s="28">
        <f t="shared" si="599"/>
        <v>42083.421666666669</v>
      </c>
      <c r="U3469">
        <f t="shared" si="600"/>
        <v>2015</v>
      </c>
      <c r="V3469" s="15">
        <f t="shared" si="601"/>
        <v>42053</v>
      </c>
      <c r="W3469" s="15">
        <f t="shared" si="602"/>
        <v>42083</v>
      </c>
      <c r="X3469" s="15">
        <v>42053</v>
      </c>
      <c r="Y3469" s="15">
        <v>42083</v>
      </c>
      <c r="Z3469" t="str">
        <f t="shared" si="603"/>
        <v>February</v>
      </c>
      <c r="AA3469" t="str">
        <f t="shared" si="604"/>
        <v>March</v>
      </c>
    </row>
    <row r="3470" spans="1:27" ht="45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14" t="s">
        <v>8219</v>
      </c>
      <c r="G3470" t="s">
        <v>8224</v>
      </c>
      <c r="H3470" t="s">
        <v>8246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594"/>
        <v>121.78</v>
      </c>
      <c r="P3470" s="6">
        <f t="shared" si="595"/>
        <v>716.35294117647061</v>
      </c>
      <c r="Q3470" t="str">
        <f t="shared" si="596"/>
        <v>theater</v>
      </c>
      <c r="R3470" t="str">
        <f t="shared" si="597"/>
        <v>plays</v>
      </c>
      <c r="S3470" s="28">
        <f t="shared" si="598"/>
        <v>42605.55704861111</v>
      </c>
      <c r="T3470" s="28">
        <f t="shared" si="599"/>
        <v>42633.916666666664</v>
      </c>
      <c r="U3470">
        <f t="shared" si="600"/>
        <v>2016</v>
      </c>
      <c r="V3470" s="15">
        <f t="shared" si="601"/>
        <v>42605</v>
      </c>
      <c r="W3470" s="15">
        <f t="shared" si="602"/>
        <v>42633</v>
      </c>
      <c r="X3470" s="15">
        <v>42605</v>
      </c>
      <c r="Y3470" s="15">
        <v>42633</v>
      </c>
      <c r="Z3470" t="str">
        <f t="shared" si="603"/>
        <v>August</v>
      </c>
      <c r="AA3470" t="str">
        <f t="shared" si="604"/>
        <v>September</v>
      </c>
    </row>
    <row r="3471" spans="1:27" ht="45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14" t="s">
        <v>8219</v>
      </c>
      <c r="G3471" t="s">
        <v>8224</v>
      </c>
      <c r="H3471" t="s">
        <v>8246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594"/>
        <v>113.39285714285714</v>
      </c>
      <c r="P3471" s="6">
        <f t="shared" si="595"/>
        <v>50.396825396825399</v>
      </c>
      <c r="Q3471" t="str">
        <f t="shared" si="596"/>
        <v>theater</v>
      </c>
      <c r="R3471" t="str">
        <f t="shared" si="597"/>
        <v>plays</v>
      </c>
      <c r="S3471" s="28">
        <f t="shared" si="598"/>
        <v>42458.433391203704</v>
      </c>
      <c r="T3471" s="28">
        <f t="shared" si="599"/>
        <v>42488.433391203704</v>
      </c>
      <c r="U3471">
        <f t="shared" si="600"/>
        <v>2016</v>
      </c>
      <c r="V3471" s="15">
        <f t="shared" si="601"/>
        <v>42458</v>
      </c>
      <c r="W3471" s="15">
        <f t="shared" si="602"/>
        <v>42488</v>
      </c>
      <c r="X3471" s="15">
        <v>42458</v>
      </c>
      <c r="Y3471" s="15">
        <v>42488</v>
      </c>
      <c r="Z3471" t="str">
        <f t="shared" si="603"/>
        <v>March</v>
      </c>
      <c r="AA3471" t="str">
        <f t="shared" si="604"/>
        <v>April</v>
      </c>
    </row>
    <row r="3472" spans="1:27" ht="3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14" t="s">
        <v>8219</v>
      </c>
      <c r="G3472" t="s">
        <v>8224</v>
      </c>
      <c r="H3472" t="s">
        <v>8246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594"/>
        <v>150</v>
      </c>
      <c r="P3472" s="6">
        <f t="shared" si="595"/>
        <v>41.666666666666664</v>
      </c>
      <c r="Q3472" t="str">
        <f t="shared" si="596"/>
        <v>theater</v>
      </c>
      <c r="R3472" t="str">
        <f t="shared" si="597"/>
        <v>plays</v>
      </c>
      <c r="S3472" s="28">
        <f t="shared" si="598"/>
        <v>42528.813680555548</v>
      </c>
      <c r="T3472" s="28">
        <f t="shared" si="599"/>
        <v>42566.693055555552</v>
      </c>
      <c r="U3472">
        <f t="shared" si="600"/>
        <v>2016</v>
      </c>
      <c r="V3472" s="15">
        <f t="shared" si="601"/>
        <v>42528</v>
      </c>
      <c r="W3472" s="15">
        <f t="shared" si="602"/>
        <v>42566</v>
      </c>
      <c r="X3472" s="15">
        <v>42528</v>
      </c>
      <c r="Y3472" s="15">
        <v>42566</v>
      </c>
      <c r="Z3472" t="str">
        <f t="shared" si="603"/>
        <v>June</v>
      </c>
      <c r="AA3472" t="str">
        <f t="shared" si="604"/>
        <v>July</v>
      </c>
    </row>
    <row r="3473" spans="1:27" ht="45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14" t="s">
        <v>8219</v>
      </c>
      <c r="G3473" t="s">
        <v>8225</v>
      </c>
      <c r="H3473" t="s">
        <v>8247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594"/>
        <v>214.6</v>
      </c>
      <c r="P3473" s="6">
        <f t="shared" si="595"/>
        <v>35.766666666666666</v>
      </c>
      <c r="Q3473" t="str">
        <f t="shared" si="596"/>
        <v>theater</v>
      </c>
      <c r="R3473" t="str">
        <f t="shared" si="597"/>
        <v>plays</v>
      </c>
      <c r="S3473" s="28">
        <f t="shared" si="598"/>
        <v>41841.61215277778</v>
      </c>
      <c r="T3473" s="28">
        <f t="shared" si="599"/>
        <v>41882.625</v>
      </c>
      <c r="U3473">
        <f t="shared" si="600"/>
        <v>2014</v>
      </c>
      <c r="V3473" s="15">
        <f t="shared" si="601"/>
        <v>41841</v>
      </c>
      <c r="W3473" s="15">
        <f t="shared" si="602"/>
        <v>41882</v>
      </c>
      <c r="X3473" s="15">
        <v>41841</v>
      </c>
      <c r="Y3473" s="15">
        <v>41882</v>
      </c>
      <c r="Z3473" t="str">
        <f t="shared" si="603"/>
        <v>July</v>
      </c>
      <c r="AA3473" t="str">
        <f t="shared" si="604"/>
        <v>August</v>
      </c>
    </row>
    <row r="3474" spans="1:27" ht="45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14" t="s">
        <v>8219</v>
      </c>
      <c r="G3474" t="s">
        <v>8224</v>
      </c>
      <c r="H3474" t="s">
        <v>8246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594"/>
        <v>102.05</v>
      </c>
      <c r="P3474" s="6">
        <f t="shared" si="595"/>
        <v>88.739130434782609</v>
      </c>
      <c r="Q3474" t="str">
        <f t="shared" si="596"/>
        <v>theater</v>
      </c>
      <c r="R3474" t="str">
        <f t="shared" si="597"/>
        <v>plays</v>
      </c>
      <c r="S3474" s="28">
        <f t="shared" si="598"/>
        <v>41927.962164351848</v>
      </c>
      <c r="T3474" s="28">
        <f t="shared" si="599"/>
        <v>41949.040972222218</v>
      </c>
      <c r="U3474">
        <f t="shared" si="600"/>
        <v>2014</v>
      </c>
      <c r="V3474" s="15">
        <f t="shared" si="601"/>
        <v>41927</v>
      </c>
      <c r="W3474" s="15">
        <f t="shared" si="602"/>
        <v>41949</v>
      </c>
      <c r="X3474" s="15">
        <v>41927</v>
      </c>
      <c r="Y3474" s="15">
        <v>41949</v>
      </c>
      <c r="Z3474" t="str">
        <f t="shared" si="603"/>
        <v>October</v>
      </c>
      <c r="AA3474" t="str">
        <f t="shared" si="604"/>
        <v>November</v>
      </c>
    </row>
    <row r="3475" spans="1:27" ht="45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14" t="s">
        <v>8219</v>
      </c>
      <c r="G3475" t="s">
        <v>8224</v>
      </c>
      <c r="H3475" t="s">
        <v>8246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594"/>
        <v>100</v>
      </c>
      <c r="P3475" s="6">
        <f t="shared" si="595"/>
        <v>148.4848484848485</v>
      </c>
      <c r="Q3475" t="str">
        <f t="shared" si="596"/>
        <v>theater</v>
      </c>
      <c r="R3475" t="str">
        <f t="shared" si="597"/>
        <v>plays</v>
      </c>
      <c r="S3475" s="28">
        <f t="shared" si="598"/>
        <v>42062.626111111109</v>
      </c>
      <c r="T3475" s="28">
        <f t="shared" si="599"/>
        <v>42083.643749999996</v>
      </c>
      <c r="U3475">
        <f t="shared" si="600"/>
        <v>2015</v>
      </c>
      <c r="V3475" s="15">
        <f t="shared" si="601"/>
        <v>42062</v>
      </c>
      <c r="W3475" s="15">
        <f t="shared" si="602"/>
        <v>42083</v>
      </c>
      <c r="X3475" s="15">
        <v>42062</v>
      </c>
      <c r="Y3475" s="15">
        <v>42083</v>
      </c>
      <c r="Z3475" t="str">
        <f t="shared" si="603"/>
        <v>February</v>
      </c>
      <c r="AA3475" t="str">
        <f t="shared" si="604"/>
        <v>March</v>
      </c>
    </row>
    <row r="3476" spans="1:27" ht="45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14" t="s">
        <v>8219</v>
      </c>
      <c r="G3476" t="s">
        <v>8225</v>
      </c>
      <c r="H3476" t="s">
        <v>8247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594"/>
        <v>101</v>
      </c>
      <c r="P3476" s="6">
        <f t="shared" si="595"/>
        <v>51.794871794871796</v>
      </c>
      <c r="Q3476" t="str">
        <f t="shared" si="596"/>
        <v>theater</v>
      </c>
      <c r="R3476" t="str">
        <f t="shared" si="597"/>
        <v>plays</v>
      </c>
      <c r="S3476" s="28">
        <f t="shared" si="598"/>
        <v>42541.293182870366</v>
      </c>
      <c r="T3476" s="28">
        <f t="shared" si="599"/>
        <v>42571.293182870366</v>
      </c>
      <c r="U3476">
        <f t="shared" si="600"/>
        <v>2016</v>
      </c>
      <c r="V3476" s="15">
        <f t="shared" si="601"/>
        <v>42541</v>
      </c>
      <c r="W3476" s="15">
        <f t="shared" si="602"/>
        <v>42571</v>
      </c>
      <c r="X3476" s="15">
        <v>42541</v>
      </c>
      <c r="Y3476" s="15">
        <v>42571</v>
      </c>
      <c r="Z3476" t="str">
        <f t="shared" si="603"/>
        <v>June</v>
      </c>
      <c r="AA3476" t="str">
        <f t="shared" si="604"/>
        <v>July</v>
      </c>
    </row>
    <row r="3477" spans="1:27" ht="45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14" t="s">
        <v>8219</v>
      </c>
      <c r="G3477" t="s">
        <v>8225</v>
      </c>
      <c r="H3477" t="s">
        <v>8247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594"/>
        <v>113.33333333333333</v>
      </c>
      <c r="P3477" s="6">
        <f t="shared" si="595"/>
        <v>20</v>
      </c>
      <c r="Q3477" t="str">
        <f t="shared" si="596"/>
        <v>theater</v>
      </c>
      <c r="R3477" t="str">
        <f t="shared" si="597"/>
        <v>plays</v>
      </c>
      <c r="S3477" s="28">
        <f t="shared" si="598"/>
        <v>41918.672499999993</v>
      </c>
      <c r="T3477" s="28">
        <f t="shared" si="599"/>
        <v>41945.791666666664</v>
      </c>
      <c r="U3477">
        <f t="shared" si="600"/>
        <v>2014</v>
      </c>
      <c r="V3477" s="15">
        <f t="shared" si="601"/>
        <v>41918</v>
      </c>
      <c r="W3477" s="15">
        <f t="shared" si="602"/>
        <v>41945</v>
      </c>
      <c r="X3477" s="15">
        <v>41918</v>
      </c>
      <c r="Y3477" s="15">
        <v>41945</v>
      </c>
      <c r="Z3477" t="str">
        <f t="shared" si="603"/>
        <v>October</v>
      </c>
      <c r="AA3477" t="str">
        <f t="shared" si="604"/>
        <v>November</v>
      </c>
    </row>
    <row r="3478" spans="1:27" ht="45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14" t="s">
        <v>8219</v>
      </c>
      <c r="G3478" t="s">
        <v>8224</v>
      </c>
      <c r="H3478" t="s">
        <v>8246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594"/>
        <v>104</v>
      </c>
      <c r="P3478" s="6">
        <f t="shared" si="595"/>
        <v>52</v>
      </c>
      <c r="Q3478" t="str">
        <f t="shared" si="596"/>
        <v>theater</v>
      </c>
      <c r="R3478" t="str">
        <f t="shared" si="597"/>
        <v>plays</v>
      </c>
      <c r="S3478" s="28">
        <f t="shared" si="598"/>
        <v>41921.071643518517</v>
      </c>
      <c r="T3478" s="28">
        <f t="shared" si="599"/>
        <v>41938.916666666664</v>
      </c>
      <c r="U3478">
        <f t="shared" si="600"/>
        <v>2014</v>
      </c>
      <c r="V3478" s="15">
        <f t="shared" si="601"/>
        <v>41921</v>
      </c>
      <c r="W3478" s="15">
        <f t="shared" si="602"/>
        <v>41938</v>
      </c>
      <c r="X3478" s="15">
        <v>41921</v>
      </c>
      <c r="Y3478" s="15">
        <v>41938</v>
      </c>
      <c r="Z3478" t="str">
        <f t="shared" si="603"/>
        <v>October</v>
      </c>
      <c r="AA3478" t="str">
        <f t="shared" si="604"/>
        <v>October</v>
      </c>
    </row>
    <row r="3479" spans="1:27" ht="45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14" t="s">
        <v>8219</v>
      </c>
      <c r="G3479" t="s">
        <v>8224</v>
      </c>
      <c r="H3479" t="s">
        <v>8246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594"/>
        <v>115.33333333333333</v>
      </c>
      <c r="P3479" s="6">
        <f t="shared" si="595"/>
        <v>53.230769230769234</v>
      </c>
      <c r="Q3479" t="str">
        <f t="shared" si="596"/>
        <v>theater</v>
      </c>
      <c r="R3479" t="str">
        <f t="shared" si="597"/>
        <v>plays</v>
      </c>
      <c r="S3479" s="28">
        <f t="shared" si="598"/>
        <v>42128.528275462959</v>
      </c>
      <c r="T3479" s="28">
        <f t="shared" si="599"/>
        <v>42140.916666666664</v>
      </c>
      <c r="U3479">
        <f t="shared" si="600"/>
        <v>2015</v>
      </c>
      <c r="V3479" s="15">
        <f t="shared" si="601"/>
        <v>42128</v>
      </c>
      <c r="W3479" s="15">
        <f t="shared" si="602"/>
        <v>42140</v>
      </c>
      <c r="X3479" s="15">
        <v>42128</v>
      </c>
      <c r="Y3479" s="15">
        <v>42140</v>
      </c>
      <c r="Z3479" t="str">
        <f t="shared" si="603"/>
        <v>May</v>
      </c>
      <c r="AA3479" t="str">
        <f t="shared" si="604"/>
        <v>May</v>
      </c>
    </row>
    <row r="3480" spans="1:27" ht="45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14" t="s">
        <v>8219</v>
      </c>
      <c r="G3480" t="s">
        <v>8224</v>
      </c>
      <c r="H3480" t="s">
        <v>8246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594"/>
        <v>112.85000000000001</v>
      </c>
      <c r="P3480" s="6">
        <f t="shared" si="595"/>
        <v>39.596491228070178</v>
      </c>
      <c r="Q3480" t="str">
        <f t="shared" si="596"/>
        <v>theater</v>
      </c>
      <c r="R3480" t="str">
        <f t="shared" si="597"/>
        <v>plays</v>
      </c>
      <c r="S3480" s="28">
        <f t="shared" si="598"/>
        <v>42053.708587962959</v>
      </c>
      <c r="T3480" s="28">
        <f t="shared" si="599"/>
        <v>42079.666666666664</v>
      </c>
      <c r="U3480">
        <f t="shared" si="600"/>
        <v>2015</v>
      </c>
      <c r="V3480" s="15">
        <f t="shared" si="601"/>
        <v>42053</v>
      </c>
      <c r="W3480" s="15">
        <f t="shared" si="602"/>
        <v>42079</v>
      </c>
      <c r="X3480" s="15">
        <v>42053</v>
      </c>
      <c r="Y3480" s="15">
        <v>42079</v>
      </c>
      <c r="Z3480" t="str">
        <f t="shared" si="603"/>
        <v>February</v>
      </c>
      <c r="AA3480" t="str">
        <f t="shared" si="604"/>
        <v>March</v>
      </c>
    </row>
    <row r="3481" spans="1:27" ht="45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14" t="s">
        <v>8219</v>
      </c>
      <c r="G3481" t="s">
        <v>8225</v>
      </c>
      <c r="H3481" t="s">
        <v>8247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594"/>
        <v>127.86666666666666</v>
      </c>
      <c r="P3481" s="6">
        <f t="shared" si="595"/>
        <v>34.25</v>
      </c>
      <c r="Q3481" t="str">
        <f t="shared" si="596"/>
        <v>theater</v>
      </c>
      <c r="R3481" t="str">
        <f t="shared" si="597"/>
        <v>plays</v>
      </c>
      <c r="S3481" s="28">
        <f t="shared" si="598"/>
        <v>41781.64675925926</v>
      </c>
      <c r="T3481" s="28">
        <f t="shared" si="599"/>
        <v>41811.64675925926</v>
      </c>
      <c r="U3481">
        <f t="shared" si="600"/>
        <v>2014</v>
      </c>
      <c r="V3481" s="15">
        <f t="shared" si="601"/>
        <v>41781</v>
      </c>
      <c r="W3481" s="15">
        <f t="shared" si="602"/>
        <v>41811</v>
      </c>
      <c r="X3481" s="15">
        <v>41781</v>
      </c>
      <c r="Y3481" s="15">
        <v>41811</v>
      </c>
      <c r="Z3481" t="str">
        <f t="shared" si="603"/>
        <v>May</v>
      </c>
      <c r="AA3481" t="str">
        <f t="shared" si="604"/>
        <v>June</v>
      </c>
    </row>
    <row r="3482" spans="1:27" ht="45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14" t="s">
        <v>8219</v>
      </c>
      <c r="G3482" t="s">
        <v>8224</v>
      </c>
      <c r="H3482" t="s">
        <v>8246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594"/>
        <v>142.66666666666669</v>
      </c>
      <c r="P3482" s="6">
        <f t="shared" si="595"/>
        <v>164.61538461538461</v>
      </c>
      <c r="Q3482" t="str">
        <f t="shared" si="596"/>
        <v>theater</v>
      </c>
      <c r="R3482" t="str">
        <f t="shared" si="597"/>
        <v>plays</v>
      </c>
      <c r="S3482" s="28">
        <f t="shared" si="598"/>
        <v>42171.109108796292</v>
      </c>
      <c r="T3482" s="28">
        <f t="shared" si="599"/>
        <v>42195.666666666664</v>
      </c>
      <c r="U3482">
        <f t="shared" si="600"/>
        <v>2015</v>
      </c>
      <c r="V3482" s="15">
        <f t="shared" si="601"/>
        <v>42171</v>
      </c>
      <c r="W3482" s="15">
        <f t="shared" si="602"/>
        <v>42195</v>
      </c>
      <c r="X3482" s="15">
        <v>42171</v>
      </c>
      <c r="Y3482" s="15">
        <v>42195</v>
      </c>
      <c r="Z3482" t="str">
        <f t="shared" si="603"/>
        <v>June</v>
      </c>
      <c r="AA3482" t="str">
        <f t="shared" si="604"/>
        <v>July</v>
      </c>
    </row>
    <row r="3483" spans="1:27" ht="45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14" t="s">
        <v>8219</v>
      </c>
      <c r="G3483" t="s">
        <v>8226</v>
      </c>
      <c r="H3483" t="s">
        <v>8248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594"/>
        <v>118.8</v>
      </c>
      <c r="P3483" s="6">
        <f t="shared" si="595"/>
        <v>125.05263157894737</v>
      </c>
      <c r="Q3483" t="str">
        <f t="shared" si="596"/>
        <v>theater</v>
      </c>
      <c r="R3483" t="str">
        <f t="shared" si="597"/>
        <v>plays</v>
      </c>
      <c r="S3483" s="28">
        <f t="shared" si="598"/>
        <v>41989.039212962962</v>
      </c>
      <c r="T3483" s="28">
        <f t="shared" si="599"/>
        <v>42006.039212962962</v>
      </c>
      <c r="U3483">
        <f t="shared" si="600"/>
        <v>2014</v>
      </c>
      <c r="V3483" s="15">
        <f t="shared" si="601"/>
        <v>41989</v>
      </c>
      <c r="W3483" s="15">
        <f t="shared" si="602"/>
        <v>42006</v>
      </c>
      <c r="X3483" s="15">
        <v>41989</v>
      </c>
      <c r="Y3483" s="15">
        <v>42006</v>
      </c>
      <c r="Z3483" t="str">
        <f t="shared" si="603"/>
        <v>December</v>
      </c>
      <c r="AA3483" t="str">
        <f t="shared" si="604"/>
        <v>January</v>
      </c>
    </row>
    <row r="3484" spans="1:27" ht="45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14" t="s">
        <v>8219</v>
      </c>
      <c r="G3484" t="s">
        <v>8225</v>
      </c>
      <c r="H3484" t="s">
        <v>8247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594"/>
        <v>138.33333333333334</v>
      </c>
      <c r="P3484" s="6">
        <f t="shared" si="595"/>
        <v>51.875</v>
      </c>
      <c r="Q3484" t="str">
        <f t="shared" si="596"/>
        <v>theater</v>
      </c>
      <c r="R3484" t="str">
        <f t="shared" si="597"/>
        <v>plays</v>
      </c>
      <c r="S3484" s="28">
        <f t="shared" si="598"/>
        <v>41796.563263888886</v>
      </c>
      <c r="T3484" s="28">
        <f t="shared" si="599"/>
        <v>41826.563263888886</v>
      </c>
      <c r="U3484">
        <f t="shared" si="600"/>
        <v>2014</v>
      </c>
      <c r="V3484" s="15">
        <f t="shared" si="601"/>
        <v>41796</v>
      </c>
      <c r="W3484" s="15">
        <f t="shared" si="602"/>
        <v>41826</v>
      </c>
      <c r="X3484" s="15">
        <v>41796</v>
      </c>
      <c r="Y3484" s="15">
        <v>41826</v>
      </c>
      <c r="Z3484" t="str">
        <f t="shared" si="603"/>
        <v>June</v>
      </c>
      <c r="AA3484" t="str">
        <f t="shared" si="604"/>
        <v>July</v>
      </c>
    </row>
    <row r="3485" spans="1:27" ht="45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14" t="s">
        <v>8219</v>
      </c>
      <c r="G3485" t="s">
        <v>8224</v>
      </c>
      <c r="H3485" t="s">
        <v>8246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594"/>
        <v>159.9402985074627</v>
      </c>
      <c r="P3485" s="6">
        <f t="shared" si="595"/>
        <v>40.285714285714285</v>
      </c>
      <c r="Q3485" t="str">
        <f t="shared" si="596"/>
        <v>theater</v>
      </c>
      <c r="R3485" t="str">
        <f t="shared" si="597"/>
        <v>plays</v>
      </c>
      <c r="S3485" s="28">
        <f t="shared" si="598"/>
        <v>41793.460428240738</v>
      </c>
      <c r="T3485" s="28">
        <f t="shared" si="599"/>
        <v>41823.460428240738</v>
      </c>
      <c r="U3485">
        <f t="shared" si="600"/>
        <v>2014</v>
      </c>
      <c r="V3485" s="15">
        <f t="shared" si="601"/>
        <v>41793</v>
      </c>
      <c r="W3485" s="15">
        <f t="shared" si="602"/>
        <v>41823</v>
      </c>
      <c r="X3485" s="15">
        <v>41793</v>
      </c>
      <c r="Y3485" s="15">
        <v>41823</v>
      </c>
      <c r="Z3485" t="str">
        <f t="shared" si="603"/>
        <v>June</v>
      </c>
      <c r="AA3485" t="str">
        <f t="shared" si="604"/>
        <v>July</v>
      </c>
    </row>
    <row r="3486" spans="1:27" ht="45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14" t="s">
        <v>8219</v>
      </c>
      <c r="G3486" t="s">
        <v>8224</v>
      </c>
      <c r="H3486" t="s">
        <v>8246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594"/>
        <v>114.24000000000001</v>
      </c>
      <c r="P3486" s="6">
        <f t="shared" si="595"/>
        <v>64.909090909090907</v>
      </c>
      <c r="Q3486" t="str">
        <f t="shared" si="596"/>
        <v>theater</v>
      </c>
      <c r="R3486" t="str">
        <f t="shared" si="597"/>
        <v>plays</v>
      </c>
      <c r="S3486" s="28">
        <f t="shared" si="598"/>
        <v>42506.552071759252</v>
      </c>
      <c r="T3486" s="28">
        <f t="shared" si="599"/>
        <v>42536.552071759252</v>
      </c>
      <c r="U3486">
        <f t="shared" si="600"/>
        <v>2016</v>
      </c>
      <c r="V3486" s="15">
        <f t="shared" si="601"/>
        <v>42506</v>
      </c>
      <c r="W3486" s="15">
        <f t="shared" si="602"/>
        <v>42536</v>
      </c>
      <c r="X3486" s="15">
        <v>42506</v>
      </c>
      <c r="Y3486" s="15">
        <v>42536</v>
      </c>
      <c r="Z3486" t="str">
        <f t="shared" si="603"/>
        <v>May</v>
      </c>
      <c r="AA3486" t="str">
        <f t="shared" si="604"/>
        <v>June</v>
      </c>
    </row>
    <row r="3487" spans="1:27" ht="45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14" t="s">
        <v>8219</v>
      </c>
      <c r="G3487" t="s">
        <v>8224</v>
      </c>
      <c r="H3487" t="s">
        <v>8246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594"/>
        <v>100.60606060606061</v>
      </c>
      <c r="P3487" s="6">
        <f t="shared" si="595"/>
        <v>55.333333333333336</v>
      </c>
      <c r="Q3487" t="str">
        <f t="shared" si="596"/>
        <v>theater</v>
      </c>
      <c r="R3487" t="str">
        <f t="shared" si="597"/>
        <v>plays</v>
      </c>
      <c r="S3487" s="28">
        <f t="shared" si="598"/>
        <v>42372.484722222223</v>
      </c>
      <c r="T3487" s="28">
        <f t="shared" si="599"/>
        <v>42402.484722222223</v>
      </c>
      <c r="U3487">
        <f t="shared" si="600"/>
        <v>2016</v>
      </c>
      <c r="V3487" s="15">
        <f t="shared" si="601"/>
        <v>42372</v>
      </c>
      <c r="W3487" s="15">
        <f t="shared" si="602"/>
        <v>42402</v>
      </c>
      <c r="X3487" s="15">
        <v>42372</v>
      </c>
      <c r="Y3487" s="15">
        <v>42402</v>
      </c>
      <c r="Z3487" t="str">
        <f t="shared" si="603"/>
        <v>January</v>
      </c>
      <c r="AA3487" t="str">
        <f t="shared" si="604"/>
        <v>February</v>
      </c>
    </row>
    <row r="3488" spans="1:27" ht="45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14" t="s">
        <v>8219</v>
      </c>
      <c r="G3488" t="s">
        <v>8224</v>
      </c>
      <c r="H3488" t="s">
        <v>8246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594"/>
        <v>155.20000000000002</v>
      </c>
      <c r="P3488" s="6">
        <f t="shared" si="595"/>
        <v>83.142857142857139</v>
      </c>
      <c r="Q3488" t="str">
        <f t="shared" si="596"/>
        <v>theater</v>
      </c>
      <c r="R3488" t="str">
        <f t="shared" si="597"/>
        <v>plays</v>
      </c>
      <c r="S3488" s="28">
        <f t="shared" si="598"/>
        <v>42126.666678240734</v>
      </c>
      <c r="T3488" s="28">
        <f t="shared" si="599"/>
        <v>42158.082638888889</v>
      </c>
      <c r="U3488">
        <f t="shared" si="600"/>
        <v>2015</v>
      </c>
      <c r="V3488" s="15">
        <f t="shared" si="601"/>
        <v>42126</v>
      </c>
      <c r="W3488" s="15">
        <f t="shared" si="602"/>
        <v>42158</v>
      </c>
      <c r="X3488" s="15">
        <v>42126</v>
      </c>
      <c r="Y3488" s="15">
        <v>42158</v>
      </c>
      <c r="Z3488" t="str">
        <f t="shared" si="603"/>
        <v>May</v>
      </c>
      <c r="AA3488" t="str">
        <f t="shared" si="604"/>
        <v>June</v>
      </c>
    </row>
    <row r="3489" spans="1:27" ht="45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14" t="s">
        <v>8219</v>
      </c>
      <c r="G3489" t="s">
        <v>8225</v>
      </c>
      <c r="H3489" t="s">
        <v>8247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594"/>
        <v>127.75000000000001</v>
      </c>
      <c r="P3489" s="6">
        <f t="shared" si="595"/>
        <v>38.712121212121211</v>
      </c>
      <c r="Q3489" t="str">
        <f t="shared" si="596"/>
        <v>theater</v>
      </c>
      <c r="R3489" t="str">
        <f t="shared" si="597"/>
        <v>plays</v>
      </c>
      <c r="S3489" s="28">
        <f t="shared" si="598"/>
        <v>42149.732083333329</v>
      </c>
      <c r="T3489" s="28">
        <f t="shared" si="599"/>
        <v>42179.732083333329</v>
      </c>
      <c r="U3489">
        <f t="shared" si="600"/>
        <v>2015</v>
      </c>
      <c r="V3489" s="15">
        <f t="shared" si="601"/>
        <v>42149</v>
      </c>
      <c r="W3489" s="15">
        <f t="shared" si="602"/>
        <v>42179</v>
      </c>
      <c r="X3489" s="15">
        <v>42149</v>
      </c>
      <c r="Y3489" s="15">
        <v>42179</v>
      </c>
      <c r="Z3489" t="str">
        <f t="shared" si="603"/>
        <v>May</v>
      </c>
      <c r="AA3489" t="str">
        <f t="shared" si="604"/>
        <v>June</v>
      </c>
    </row>
    <row r="3490" spans="1:27" ht="45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14" t="s">
        <v>8219</v>
      </c>
      <c r="G3490" t="s">
        <v>8224</v>
      </c>
      <c r="H3490" t="s">
        <v>8246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594"/>
        <v>121.2</v>
      </c>
      <c r="P3490" s="6">
        <f t="shared" si="595"/>
        <v>125.37931034482759</v>
      </c>
      <c r="Q3490" t="str">
        <f t="shared" si="596"/>
        <v>theater</v>
      </c>
      <c r="R3490" t="str">
        <f t="shared" si="597"/>
        <v>plays</v>
      </c>
      <c r="S3490" s="28">
        <f t="shared" si="598"/>
        <v>42087.55972222222</v>
      </c>
      <c r="T3490" s="28">
        <f t="shared" si="599"/>
        <v>42111.458333333336</v>
      </c>
      <c r="U3490">
        <f t="shared" si="600"/>
        <v>2015</v>
      </c>
      <c r="V3490" s="15">
        <f t="shared" si="601"/>
        <v>42087</v>
      </c>
      <c r="W3490" s="15">
        <f t="shared" si="602"/>
        <v>42111</v>
      </c>
      <c r="X3490" s="15">
        <v>42087</v>
      </c>
      <c r="Y3490" s="15">
        <v>42111</v>
      </c>
      <c r="Z3490" t="str">
        <f t="shared" si="603"/>
        <v>March</v>
      </c>
      <c r="AA3490" t="str">
        <f t="shared" si="604"/>
        <v>April</v>
      </c>
    </row>
    <row r="3491" spans="1:27" ht="45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14" t="s">
        <v>8219</v>
      </c>
      <c r="G3491" t="s">
        <v>8225</v>
      </c>
      <c r="H3491" t="s">
        <v>8247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594"/>
        <v>112.7</v>
      </c>
      <c r="P3491" s="6">
        <f t="shared" si="595"/>
        <v>78.263888888888886</v>
      </c>
      <c r="Q3491" t="str">
        <f t="shared" si="596"/>
        <v>theater</v>
      </c>
      <c r="R3491" t="str">
        <f t="shared" si="597"/>
        <v>plays</v>
      </c>
      <c r="S3491" s="28">
        <f t="shared" si="598"/>
        <v>41753.427442129629</v>
      </c>
      <c r="T3491" s="28">
        <f t="shared" si="599"/>
        <v>41783.666666666664</v>
      </c>
      <c r="U3491">
        <f t="shared" si="600"/>
        <v>2014</v>
      </c>
      <c r="V3491" s="15">
        <f t="shared" si="601"/>
        <v>41753</v>
      </c>
      <c r="W3491" s="15">
        <f t="shared" si="602"/>
        <v>41783</v>
      </c>
      <c r="X3491" s="15">
        <v>41753</v>
      </c>
      <c r="Y3491" s="15">
        <v>41783</v>
      </c>
      <c r="Z3491" t="str">
        <f t="shared" si="603"/>
        <v>April</v>
      </c>
      <c r="AA3491" t="str">
        <f t="shared" si="604"/>
        <v>May</v>
      </c>
    </row>
    <row r="3492" spans="1:27" ht="45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14" t="s">
        <v>8219</v>
      </c>
      <c r="G3492" t="s">
        <v>8224</v>
      </c>
      <c r="H3492" t="s">
        <v>8246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594"/>
        <v>127.49999999999999</v>
      </c>
      <c r="P3492" s="6">
        <f t="shared" si="595"/>
        <v>47.222222222222221</v>
      </c>
      <c r="Q3492" t="str">
        <f t="shared" si="596"/>
        <v>theater</v>
      </c>
      <c r="R3492" t="str">
        <f t="shared" si="597"/>
        <v>plays</v>
      </c>
      <c r="S3492" s="28">
        <f t="shared" si="598"/>
        <v>42443.594027777777</v>
      </c>
      <c r="T3492" s="28">
        <f t="shared" si="599"/>
        <v>42473.594027777777</v>
      </c>
      <c r="U3492">
        <f t="shared" si="600"/>
        <v>2016</v>
      </c>
      <c r="V3492" s="15">
        <f t="shared" si="601"/>
        <v>42443</v>
      </c>
      <c r="W3492" s="15">
        <f t="shared" si="602"/>
        <v>42473</v>
      </c>
      <c r="X3492" s="15">
        <v>42443</v>
      </c>
      <c r="Y3492" s="15">
        <v>42473</v>
      </c>
      <c r="Z3492" t="str">
        <f t="shared" si="603"/>
        <v>March</v>
      </c>
      <c r="AA3492" t="str">
        <f t="shared" si="604"/>
        <v>April</v>
      </c>
    </row>
    <row r="3493" spans="1:27" ht="45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14" t="s">
        <v>8219</v>
      </c>
      <c r="G3493" t="s">
        <v>8224</v>
      </c>
      <c r="H3493" t="s">
        <v>8246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594"/>
        <v>158.20000000000002</v>
      </c>
      <c r="P3493" s="6">
        <f t="shared" si="595"/>
        <v>79.099999999999994</v>
      </c>
      <c r="Q3493" t="str">
        <f t="shared" si="596"/>
        <v>theater</v>
      </c>
      <c r="R3493" t="str">
        <f t="shared" si="597"/>
        <v>plays</v>
      </c>
      <c r="S3493" s="28">
        <f t="shared" si="598"/>
        <v>42121.041481481479</v>
      </c>
      <c r="T3493" s="28">
        <f t="shared" si="599"/>
        <v>42142.041481481479</v>
      </c>
      <c r="U3493">
        <f t="shared" si="600"/>
        <v>2015</v>
      </c>
      <c r="V3493" s="15">
        <f t="shared" si="601"/>
        <v>42121</v>
      </c>
      <c r="W3493" s="15">
        <f t="shared" si="602"/>
        <v>42142</v>
      </c>
      <c r="X3493" s="15">
        <v>42121</v>
      </c>
      <c r="Y3493" s="15">
        <v>42142</v>
      </c>
      <c r="Z3493" t="str">
        <f t="shared" si="603"/>
        <v>April</v>
      </c>
      <c r="AA3493" t="str">
        <f t="shared" si="604"/>
        <v>May</v>
      </c>
    </row>
    <row r="3494" spans="1:27" ht="45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14" t="s">
        <v>8219</v>
      </c>
      <c r="G3494" t="s">
        <v>8224</v>
      </c>
      <c r="H3494" t="s">
        <v>8246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594"/>
        <v>105.26894736842105</v>
      </c>
      <c r="P3494" s="6">
        <f t="shared" si="595"/>
        <v>114.29199999999999</v>
      </c>
      <c r="Q3494" t="str">
        <f t="shared" si="596"/>
        <v>theater</v>
      </c>
      <c r="R3494" t="str">
        <f t="shared" si="597"/>
        <v>plays</v>
      </c>
      <c r="S3494" s="28">
        <f t="shared" si="598"/>
        <v>42267.800891203697</v>
      </c>
      <c r="T3494" s="28">
        <f t="shared" si="599"/>
        <v>42302.800891203697</v>
      </c>
      <c r="U3494">
        <f t="shared" si="600"/>
        <v>2015</v>
      </c>
      <c r="V3494" s="15">
        <f t="shared" si="601"/>
        <v>42267</v>
      </c>
      <c r="W3494" s="15">
        <f t="shared" si="602"/>
        <v>42302</v>
      </c>
      <c r="X3494" s="15">
        <v>42267</v>
      </c>
      <c r="Y3494" s="15">
        <v>42302</v>
      </c>
      <c r="Z3494" t="str">
        <f t="shared" si="603"/>
        <v>September</v>
      </c>
      <c r="AA3494" t="str">
        <f t="shared" si="604"/>
        <v>October</v>
      </c>
    </row>
    <row r="3495" spans="1:27" ht="45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14" t="s">
        <v>8219</v>
      </c>
      <c r="G3495" t="s">
        <v>8224</v>
      </c>
      <c r="H3495" t="s">
        <v>8246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594"/>
        <v>100</v>
      </c>
      <c r="P3495" s="6">
        <f t="shared" si="595"/>
        <v>51.724137931034484</v>
      </c>
      <c r="Q3495" t="str">
        <f t="shared" si="596"/>
        <v>theater</v>
      </c>
      <c r="R3495" t="str">
        <f t="shared" si="597"/>
        <v>plays</v>
      </c>
      <c r="S3495" s="28">
        <f t="shared" si="598"/>
        <v>41848.657824074071</v>
      </c>
      <c r="T3495" s="28">
        <f t="shared" si="599"/>
        <v>41868.007638888885</v>
      </c>
      <c r="U3495">
        <f t="shared" si="600"/>
        <v>2014</v>
      </c>
      <c r="V3495" s="15">
        <f t="shared" si="601"/>
        <v>41848</v>
      </c>
      <c r="W3495" s="15">
        <f t="shared" si="602"/>
        <v>41868</v>
      </c>
      <c r="X3495" s="15">
        <v>41848</v>
      </c>
      <c r="Y3495" s="15">
        <v>41868</v>
      </c>
      <c r="Z3495" t="str">
        <f t="shared" si="603"/>
        <v>July</v>
      </c>
      <c r="AA3495" t="str">
        <f t="shared" si="604"/>
        <v>August</v>
      </c>
    </row>
    <row r="3496" spans="1:27" ht="45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14" t="s">
        <v>8219</v>
      </c>
      <c r="G3496" t="s">
        <v>8224</v>
      </c>
      <c r="H3496" t="s">
        <v>8246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594"/>
        <v>100</v>
      </c>
      <c r="P3496" s="6">
        <f t="shared" si="595"/>
        <v>30.76923076923077</v>
      </c>
      <c r="Q3496" t="str">
        <f t="shared" si="596"/>
        <v>theater</v>
      </c>
      <c r="R3496" t="str">
        <f t="shared" si="597"/>
        <v>plays</v>
      </c>
      <c r="S3496" s="28">
        <f t="shared" si="598"/>
        <v>42689.006655092591</v>
      </c>
      <c r="T3496" s="28">
        <f t="shared" si="599"/>
        <v>42700.041666666664</v>
      </c>
      <c r="U3496">
        <f t="shared" si="600"/>
        <v>2016</v>
      </c>
      <c r="V3496" s="15">
        <f t="shared" si="601"/>
        <v>42689</v>
      </c>
      <c r="W3496" s="15">
        <f t="shared" si="602"/>
        <v>42700</v>
      </c>
      <c r="X3496" s="15">
        <v>42689</v>
      </c>
      <c r="Y3496" s="15">
        <v>42700</v>
      </c>
      <c r="Z3496" t="str">
        <f t="shared" si="603"/>
        <v>November</v>
      </c>
      <c r="AA3496" t="str">
        <f t="shared" si="604"/>
        <v>November</v>
      </c>
    </row>
    <row r="3497" spans="1:27" ht="45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14" t="s">
        <v>8219</v>
      </c>
      <c r="G3497" t="s">
        <v>8229</v>
      </c>
      <c r="H3497" t="s">
        <v>8251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594"/>
        <v>106.86</v>
      </c>
      <c r="P3497" s="6">
        <f t="shared" si="595"/>
        <v>74.208333333333329</v>
      </c>
      <c r="Q3497" t="str">
        <f t="shared" si="596"/>
        <v>theater</v>
      </c>
      <c r="R3497" t="str">
        <f t="shared" si="597"/>
        <v>plays</v>
      </c>
      <c r="S3497" s="28">
        <f t="shared" si="598"/>
        <v>41915.554502314808</v>
      </c>
      <c r="T3497" s="28">
        <f t="shared" si="599"/>
        <v>41944.512499999997</v>
      </c>
      <c r="U3497">
        <f t="shared" si="600"/>
        <v>2014</v>
      </c>
      <c r="V3497" s="15">
        <f t="shared" si="601"/>
        <v>41915</v>
      </c>
      <c r="W3497" s="15">
        <f t="shared" si="602"/>
        <v>41944</v>
      </c>
      <c r="X3497" s="15">
        <v>41915</v>
      </c>
      <c r="Y3497" s="15">
        <v>41944</v>
      </c>
      <c r="Z3497" t="str">
        <f t="shared" si="603"/>
        <v>October</v>
      </c>
      <c r="AA3497" t="str">
        <f t="shared" si="604"/>
        <v>November</v>
      </c>
    </row>
    <row r="3498" spans="1:27" ht="45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14" t="s">
        <v>8219</v>
      </c>
      <c r="G3498" t="s">
        <v>8224</v>
      </c>
      <c r="H3498" t="s">
        <v>8246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594"/>
        <v>124.4</v>
      </c>
      <c r="P3498" s="6">
        <f t="shared" si="595"/>
        <v>47.846153846153847</v>
      </c>
      <c r="Q3498" t="str">
        <f t="shared" si="596"/>
        <v>theater</v>
      </c>
      <c r="R3498" t="str">
        <f t="shared" si="597"/>
        <v>plays</v>
      </c>
      <c r="S3498" s="28">
        <f t="shared" si="598"/>
        <v>42584.638495370367</v>
      </c>
      <c r="T3498" s="28">
        <f t="shared" si="599"/>
        <v>42624.638495370367</v>
      </c>
      <c r="U3498">
        <f t="shared" si="600"/>
        <v>2016</v>
      </c>
      <c r="V3498" s="15">
        <f t="shared" si="601"/>
        <v>42584</v>
      </c>
      <c r="W3498" s="15">
        <f t="shared" si="602"/>
        <v>42624</v>
      </c>
      <c r="X3498" s="15">
        <v>42584</v>
      </c>
      <c r="Y3498" s="15">
        <v>42624</v>
      </c>
      <c r="Z3498" t="str">
        <f t="shared" si="603"/>
        <v>August</v>
      </c>
      <c r="AA3498" t="str">
        <f t="shared" si="604"/>
        <v>September</v>
      </c>
    </row>
    <row r="3499" spans="1:27" ht="45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14" t="s">
        <v>8219</v>
      </c>
      <c r="G3499" t="s">
        <v>8224</v>
      </c>
      <c r="H3499" t="s">
        <v>8246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594"/>
        <v>108.70406189555126</v>
      </c>
      <c r="P3499" s="6">
        <f t="shared" si="595"/>
        <v>34.408163265306122</v>
      </c>
      <c r="Q3499" t="str">
        <f t="shared" si="596"/>
        <v>theater</v>
      </c>
      <c r="R3499" t="str">
        <f t="shared" si="597"/>
        <v>plays</v>
      </c>
      <c r="S3499" s="28">
        <f t="shared" si="598"/>
        <v>42511.53361111111</v>
      </c>
      <c r="T3499" s="28">
        <f t="shared" si="599"/>
        <v>42523.708333333336</v>
      </c>
      <c r="U3499">
        <f t="shared" si="600"/>
        <v>2016</v>
      </c>
      <c r="V3499" s="15">
        <f t="shared" si="601"/>
        <v>42511</v>
      </c>
      <c r="W3499" s="15">
        <f t="shared" si="602"/>
        <v>42523</v>
      </c>
      <c r="X3499" s="15">
        <v>42511</v>
      </c>
      <c r="Y3499" s="15">
        <v>42523</v>
      </c>
      <c r="Z3499" t="str">
        <f t="shared" si="603"/>
        <v>May</v>
      </c>
      <c r="AA3499" t="str">
        <f t="shared" si="604"/>
        <v>June</v>
      </c>
    </row>
    <row r="3500" spans="1:27" ht="45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14" t="s">
        <v>8219</v>
      </c>
      <c r="G3500" t="s">
        <v>8229</v>
      </c>
      <c r="H3500" t="s">
        <v>8251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594"/>
        <v>102.42424242424242</v>
      </c>
      <c r="P3500" s="6">
        <f t="shared" si="595"/>
        <v>40.238095238095241</v>
      </c>
      <c r="Q3500" t="str">
        <f t="shared" si="596"/>
        <v>theater</v>
      </c>
      <c r="R3500" t="str">
        <f t="shared" si="597"/>
        <v>plays</v>
      </c>
      <c r="S3500" s="28">
        <f t="shared" si="598"/>
        <v>42458.950277777774</v>
      </c>
      <c r="T3500" s="28">
        <f t="shared" si="599"/>
        <v>42518.697222222218</v>
      </c>
      <c r="U3500">
        <f t="shared" si="600"/>
        <v>2016</v>
      </c>
      <c r="V3500" s="15">
        <f t="shared" si="601"/>
        <v>42458</v>
      </c>
      <c r="W3500" s="15">
        <f t="shared" si="602"/>
        <v>42518</v>
      </c>
      <c r="X3500" s="15">
        <v>42458</v>
      </c>
      <c r="Y3500" s="15">
        <v>42518</v>
      </c>
      <c r="Z3500" t="str">
        <f t="shared" si="603"/>
        <v>March</v>
      </c>
      <c r="AA3500" t="str">
        <f t="shared" si="604"/>
        <v>May</v>
      </c>
    </row>
    <row r="3501" spans="1:27" ht="45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14" t="s">
        <v>8219</v>
      </c>
      <c r="G3501" t="s">
        <v>8224</v>
      </c>
      <c r="H3501" t="s">
        <v>8246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594"/>
        <v>105.5</v>
      </c>
      <c r="P3501" s="6">
        <f t="shared" si="595"/>
        <v>60.285714285714285</v>
      </c>
      <c r="Q3501" t="str">
        <f t="shared" si="596"/>
        <v>theater</v>
      </c>
      <c r="R3501" t="str">
        <f t="shared" si="597"/>
        <v>plays</v>
      </c>
      <c r="S3501" s="28">
        <f t="shared" si="598"/>
        <v>42131.827835648146</v>
      </c>
      <c r="T3501" s="28">
        <f t="shared" si="599"/>
        <v>42186.082638888889</v>
      </c>
      <c r="U3501">
        <f t="shared" si="600"/>
        <v>2015</v>
      </c>
      <c r="V3501" s="15">
        <f t="shared" si="601"/>
        <v>42131</v>
      </c>
      <c r="W3501" s="15">
        <f t="shared" si="602"/>
        <v>42186</v>
      </c>
      <c r="X3501" s="15">
        <v>42131</v>
      </c>
      <c r="Y3501" s="15">
        <v>42186</v>
      </c>
      <c r="Z3501" t="str">
        <f t="shared" si="603"/>
        <v>May</v>
      </c>
      <c r="AA3501" t="str">
        <f t="shared" si="604"/>
        <v>July</v>
      </c>
    </row>
    <row r="3502" spans="1:27" ht="45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14" t="s">
        <v>8219</v>
      </c>
      <c r="G3502" t="s">
        <v>8224</v>
      </c>
      <c r="H3502" t="s">
        <v>8246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594"/>
        <v>106.3</v>
      </c>
      <c r="P3502" s="6">
        <f t="shared" si="595"/>
        <v>25.30952380952381</v>
      </c>
      <c r="Q3502" t="str">
        <f t="shared" si="596"/>
        <v>theater</v>
      </c>
      <c r="R3502" t="str">
        <f t="shared" si="597"/>
        <v>plays</v>
      </c>
      <c r="S3502" s="28">
        <f t="shared" si="598"/>
        <v>42419.711087962962</v>
      </c>
      <c r="T3502" s="28">
        <f t="shared" si="599"/>
        <v>42435.999305555553</v>
      </c>
      <c r="U3502">
        <f t="shared" si="600"/>
        <v>2016</v>
      </c>
      <c r="V3502" s="15">
        <f t="shared" si="601"/>
        <v>42419</v>
      </c>
      <c r="W3502" s="15">
        <f t="shared" si="602"/>
        <v>42435</v>
      </c>
      <c r="X3502" s="15">
        <v>42419</v>
      </c>
      <c r="Y3502" s="15">
        <v>42435</v>
      </c>
      <c r="Z3502" t="str">
        <f t="shared" si="603"/>
        <v>February</v>
      </c>
      <c r="AA3502" t="str">
        <f t="shared" si="604"/>
        <v>March</v>
      </c>
    </row>
    <row r="3503" spans="1:27" ht="45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14" t="s">
        <v>8219</v>
      </c>
      <c r="G3503" t="s">
        <v>8225</v>
      </c>
      <c r="H3503" t="s">
        <v>8247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594"/>
        <v>100.66666666666666</v>
      </c>
      <c r="P3503" s="6">
        <f t="shared" si="595"/>
        <v>35.952380952380949</v>
      </c>
      <c r="Q3503" t="str">
        <f t="shared" si="596"/>
        <v>theater</v>
      </c>
      <c r="R3503" t="str">
        <f t="shared" si="597"/>
        <v>plays</v>
      </c>
      <c r="S3503" s="28">
        <f t="shared" si="598"/>
        <v>42233.555497685178</v>
      </c>
      <c r="T3503" s="28">
        <f t="shared" si="599"/>
        <v>42258.555497685178</v>
      </c>
      <c r="U3503">
        <f t="shared" si="600"/>
        <v>2015</v>
      </c>
      <c r="V3503" s="15">
        <f t="shared" si="601"/>
        <v>42233</v>
      </c>
      <c r="W3503" s="15">
        <f t="shared" si="602"/>
        <v>42258</v>
      </c>
      <c r="X3503" s="15">
        <v>42233</v>
      </c>
      <c r="Y3503" s="15">
        <v>42258</v>
      </c>
      <c r="Z3503" t="str">
        <f t="shared" si="603"/>
        <v>August</v>
      </c>
      <c r="AA3503" t="str">
        <f t="shared" si="604"/>
        <v>September</v>
      </c>
    </row>
    <row r="3504" spans="1:27" ht="45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14" t="s">
        <v>8219</v>
      </c>
      <c r="G3504" t="s">
        <v>8224</v>
      </c>
      <c r="H3504" t="s">
        <v>8246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594"/>
        <v>105.4</v>
      </c>
      <c r="P3504" s="6">
        <f t="shared" si="595"/>
        <v>136</v>
      </c>
      <c r="Q3504" t="str">
        <f t="shared" si="596"/>
        <v>theater</v>
      </c>
      <c r="R3504" t="str">
        <f t="shared" si="597"/>
        <v>plays</v>
      </c>
      <c r="S3504" s="28">
        <f t="shared" si="598"/>
        <v>42430.631064814814</v>
      </c>
      <c r="T3504" s="28">
        <f t="shared" si="599"/>
        <v>42444.957638888889</v>
      </c>
      <c r="U3504">
        <f t="shared" si="600"/>
        <v>2016</v>
      </c>
      <c r="V3504" s="15">
        <f t="shared" si="601"/>
        <v>42430</v>
      </c>
      <c r="W3504" s="15">
        <f t="shared" si="602"/>
        <v>42444</v>
      </c>
      <c r="X3504" s="15">
        <v>42430</v>
      </c>
      <c r="Y3504" s="15">
        <v>42444</v>
      </c>
      <c r="Z3504" t="str">
        <f t="shared" si="603"/>
        <v>March</v>
      </c>
      <c r="AA3504" t="str">
        <f t="shared" si="604"/>
        <v>March</v>
      </c>
    </row>
    <row r="3505" spans="1:27" ht="45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14" t="s">
        <v>8219</v>
      </c>
      <c r="G3505" t="s">
        <v>8225</v>
      </c>
      <c r="H3505" t="s">
        <v>8247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594"/>
        <v>107.55999999999999</v>
      </c>
      <c r="P3505" s="6">
        <f t="shared" si="595"/>
        <v>70.763157894736835</v>
      </c>
      <c r="Q3505" t="str">
        <f t="shared" si="596"/>
        <v>theater</v>
      </c>
      <c r="R3505" t="str">
        <f t="shared" si="597"/>
        <v>plays</v>
      </c>
      <c r="S3505" s="28">
        <f t="shared" si="598"/>
        <v>42545.27</v>
      </c>
      <c r="T3505" s="28">
        <f t="shared" si="599"/>
        <v>42575.27</v>
      </c>
      <c r="U3505">
        <f t="shared" si="600"/>
        <v>2016</v>
      </c>
      <c r="V3505" s="15">
        <f t="shared" si="601"/>
        <v>42545</v>
      </c>
      <c r="W3505" s="15">
        <f t="shared" si="602"/>
        <v>42575</v>
      </c>
      <c r="X3505" s="15">
        <v>42545</v>
      </c>
      <c r="Y3505" s="15">
        <v>42575</v>
      </c>
      <c r="Z3505" t="str">
        <f t="shared" si="603"/>
        <v>June</v>
      </c>
      <c r="AA3505" t="str">
        <f t="shared" si="604"/>
        <v>July</v>
      </c>
    </row>
    <row r="3506" spans="1:27" ht="45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14" t="s">
        <v>8219</v>
      </c>
      <c r="G3506" t="s">
        <v>8224</v>
      </c>
      <c r="H3506" t="s">
        <v>8246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594"/>
        <v>100</v>
      </c>
      <c r="P3506" s="6">
        <f t="shared" si="595"/>
        <v>125</v>
      </c>
      <c r="Q3506" t="str">
        <f t="shared" si="596"/>
        <v>theater</v>
      </c>
      <c r="R3506" t="str">
        <f t="shared" si="597"/>
        <v>plays</v>
      </c>
      <c r="S3506" s="28">
        <f t="shared" si="598"/>
        <v>42297.540405092594</v>
      </c>
      <c r="T3506" s="28">
        <f t="shared" si="599"/>
        <v>42327.582071759258</v>
      </c>
      <c r="U3506">
        <f t="shared" si="600"/>
        <v>2015</v>
      </c>
      <c r="V3506" s="15">
        <f t="shared" si="601"/>
        <v>42297</v>
      </c>
      <c r="W3506" s="15">
        <f t="shared" si="602"/>
        <v>42327</v>
      </c>
      <c r="X3506" s="15">
        <v>42297</v>
      </c>
      <c r="Y3506" s="15">
        <v>42327</v>
      </c>
      <c r="Z3506" t="str">
        <f t="shared" si="603"/>
        <v>October</v>
      </c>
      <c r="AA3506" t="str">
        <f t="shared" si="604"/>
        <v>November</v>
      </c>
    </row>
    <row r="3507" spans="1:27" ht="9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14" t="s">
        <v>8219</v>
      </c>
      <c r="G3507" t="s">
        <v>8224</v>
      </c>
      <c r="H3507" t="s">
        <v>8246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594"/>
        <v>103.76</v>
      </c>
      <c r="P3507" s="6">
        <f t="shared" si="595"/>
        <v>66.512820512820511</v>
      </c>
      <c r="Q3507" t="str">
        <f t="shared" si="596"/>
        <v>theater</v>
      </c>
      <c r="R3507" t="str">
        <f t="shared" si="597"/>
        <v>plays</v>
      </c>
      <c r="S3507" s="28">
        <f t="shared" si="598"/>
        <v>41760.727372685185</v>
      </c>
      <c r="T3507" s="28">
        <f t="shared" si="599"/>
        <v>41771.958333333328</v>
      </c>
      <c r="U3507">
        <f t="shared" si="600"/>
        <v>2014</v>
      </c>
      <c r="V3507" s="15">
        <f t="shared" si="601"/>
        <v>41760</v>
      </c>
      <c r="W3507" s="15">
        <f t="shared" si="602"/>
        <v>41771</v>
      </c>
      <c r="X3507" s="15">
        <v>41760</v>
      </c>
      <c r="Y3507" s="15">
        <v>41771</v>
      </c>
      <c r="Z3507" t="str">
        <f t="shared" si="603"/>
        <v>May</v>
      </c>
      <c r="AA3507" t="str">
        <f t="shared" si="604"/>
        <v>May</v>
      </c>
    </row>
    <row r="3508" spans="1:27" ht="45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14" t="s">
        <v>8219</v>
      </c>
      <c r="G3508" t="s">
        <v>8224</v>
      </c>
      <c r="H3508" t="s">
        <v>8246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594"/>
        <v>101.49999999999999</v>
      </c>
      <c r="P3508" s="6">
        <f t="shared" si="595"/>
        <v>105</v>
      </c>
      <c r="Q3508" t="str">
        <f t="shared" si="596"/>
        <v>theater</v>
      </c>
      <c r="R3508" t="str">
        <f t="shared" si="597"/>
        <v>plays</v>
      </c>
      <c r="S3508" s="28">
        <f t="shared" si="598"/>
        <v>41829.525925925926</v>
      </c>
      <c r="T3508" s="28">
        <f t="shared" si="599"/>
        <v>41874.525925925926</v>
      </c>
      <c r="U3508">
        <f t="shared" si="600"/>
        <v>2014</v>
      </c>
      <c r="V3508" s="15">
        <f t="shared" si="601"/>
        <v>41829</v>
      </c>
      <c r="W3508" s="15">
        <f t="shared" si="602"/>
        <v>41874</v>
      </c>
      <c r="X3508" s="15">
        <v>41829</v>
      </c>
      <c r="Y3508" s="15">
        <v>41874</v>
      </c>
      <c r="Z3508" t="str">
        <f t="shared" si="603"/>
        <v>July</v>
      </c>
      <c r="AA3508" t="str">
        <f t="shared" si="604"/>
        <v>August</v>
      </c>
    </row>
    <row r="3509" spans="1:27" ht="3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14" t="s">
        <v>8219</v>
      </c>
      <c r="G3509" t="s">
        <v>8224</v>
      </c>
      <c r="H3509" t="s">
        <v>8246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594"/>
        <v>104.4</v>
      </c>
      <c r="P3509" s="6">
        <f t="shared" si="595"/>
        <v>145</v>
      </c>
      <c r="Q3509" t="str">
        <f t="shared" si="596"/>
        <v>theater</v>
      </c>
      <c r="R3509" t="str">
        <f t="shared" si="597"/>
        <v>plays</v>
      </c>
      <c r="S3509" s="28">
        <f t="shared" si="598"/>
        <v>42491.714548611104</v>
      </c>
      <c r="T3509" s="28">
        <f t="shared" si="599"/>
        <v>42521.714548611104</v>
      </c>
      <c r="U3509">
        <f t="shared" si="600"/>
        <v>2016</v>
      </c>
      <c r="V3509" s="15">
        <f t="shared" si="601"/>
        <v>42491</v>
      </c>
      <c r="W3509" s="15">
        <f t="shared" si="602"/>
        <v>42521</v>
      </c>
      <c r="X3509" s="15">
        <v>42491</v>
      </c>
      <c r="Y3509" s="15">
        <v>42521</v>
      </c>
      <c r="Z3509" t="str">
        <f t="shared" si="603"/>
        <v>May</v>
      </c>
      <c r="AA3509" t="str">
        <f t="shared" si="604"/>
        <v>May</v>
      </c>
    </row>
    <row r="3510" spans="1:27" ht="45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14" t="s">
        <v>8219</v>
      </c>
      <c r="G3510" t="s">
        <v>8225</v>
      </c>
      <c r="H3510" t="s">
        <v>8247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594"/>
        <v>180</v>
      </c>
      <c r="P3510" s="6">
        <f t="shared" si="595"/>
        <v>12</v>
      </c>
      <c r="Q3510" t="str">
        <f t="shared" si="596"/>
        <v>theater</v>
      </c>
      <c r="R3510" t="str">
        <f t="shared" si="597"/>
        <v>plays</v>
      </c>
      <c r="S3510" s="28">
        <f t="shared" si="598"/>
        <v>42477.521446759252</v>
      </c>
      <c r="T3510" s="28">
        <f t="shared" si="599"/>
        <v>42500.666666666664</v>
      </c>
      <c r="U3510">
        <f t="shared" si="600"/>
        <v>2016</v>
      </c>
      <c r="V3510" s="15">
        <f t="shared" si="601"/>
        <v>42477</v>
      </c>
      <c r="W3510" s="15">
        <f t="shared" si="602"/>
        <v>42500</v>
      </c>
      <c r="X3510" s="15">
        <v>42477</v>
      </c>
      <c r="Y3510" s="15">
        <v>42500</v>
      </c>
      <c r="Z3510" t="str">
        <f t="shared" si="603"/>
        <v>April</v>
      </c>
      <c r="AA3510" t="str">
        <f t="shared" si="604"/>
        <v>May</v>
      </c>
    </row>
    <row r="3511" spans="1:27" ht="45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14" t="s">
        <v>8219</v>
      </c>
      <c r="G3511" t="s">
        <v>8224</v>
      </c>
      <c r="H3511" t="s">
        <v>8246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594"/>
        <v>106.33333333333333</v>
      </c>
      <c r="P3511" s="6">
        <f t="shared" si="595"/>
        <v>96.666666666666671</v>
      </c>
      <c r="Q3511" t="str">
        <f t="shared" si="596"/>
        <v>theater</v>
      </c>
      <c r="R3511" t="str">
        <f t="shared" si="597"/>
        <v>plays</v>
      </c>
      <c r="S3511" s="28">
        <f t="shared" si="598"/>
        <v>41950.651226851849</v>
      </c>
      <c r="T3511" s="28">
        <f t="shared" si="599"/>
        <v>41963.996527777774</v>
      </c>
      <c r="U3511">
        <f t="shared" si="600"/>
        <v>2014</v>
      </c>
      <c r="V3511" s="15">
        <f t="shared" si="601"/>
        <v>41950</v>
      </c>
      <c r="W3511" s="15">
        <f t="shared" si="602"/>
        <v>41963</v>
      </c>
      <c r="X3511" s="15">
        <v>41950</v>
      </c>
      <c r="Y3511" s="15">
        <v>41963</v>
      </c>
      <c r="Z3511" t="str">
        <f t="shared" si="603"/>
        <v>November</v>
      </c>
      <c r="AA3511" t="str">
        <f t="shared" si="604"/>
        <v>November</v>
      </c>
    </row>
    <row r="3512" spans="1:27" ht="45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14" t="s">
        <v>8219</v>
      </c>
      <c r="G3512" t="s">
        <v>8224</v>
      </c>
      <c r="H3512" t="s">
        <v>8246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594"/>
        <v>100.55555555555556</v>
      </c>
      <c r="P3512" s="6">
        <f t="shared" si="595"/>
        <v>60.333333333333336</v>
      </c>
      <c r="Q3512" t="str">
        <f t="shared" si="596"/>
        <v>theater</v>
      </c>
      <c r="R3512" t="str">
        <f t="shared" si="597"/>
        <v>plays</v>
      </c>
      <c r="S3512" s="28">
        <f t="shared" si="598"/>
        <v>41802.412569444445</v>
      </c>
      <c r="T3512" s="28">
        <f t="shared" si="599"/>
        <v>41822.412569444445</v>
      </c>
      <c r="U3512">
        <f t="shared" si="600"/>
        <v>2014</v>
      </c>
      <c r="V3512" s="15">
        <f t="shared" si="601"/>
        <v>41802</v>
      </c>
      <c r="W3512" s="15">
        <f t="shared" si="602"/>
        <v>41822</v>
      </c>
      <c r="X3512" s="15">
        <v>41802</v>
      </c>
      <c r="Y3512" s="15">
        <v>41822</v>
      </c>
      <c r="Z3512" t="str">
        <f t="shared" si="603"/>
        <v>June</v>
      </c>
      <c r="AA3512" t="str">
        <f t="shared" si="604"/>
        <v>July</v>
      </c>
    </row>
    <row r="3513" spans="1:27" ht="45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14" t="s">
        <v>8219</v>
      </c>
      <c r="G3513" t="s">
        <v>8225</v>
      </c>
      <c r="H3513" t="s">
        <v>8247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594"/>
        <v>101.2</v>
      </c>
      <c r="P3513" s="6">
        <f t="shared" si="595"/>
        <v>79.89473684210526</v>
      </c>
      <c r="Q3513" t="str">
        <f t="shared" si="596"/>
        <v>theater</v>
      </c>
      <c r="R3513" t="str">
        <f t="shared" si="597"/>
        <v>plays</v>
      </c>
      <c r="S3513" s="28">
        <f t="shared" si="598"/>
        <v>41927.665451388886</v>
      </c>
      <c r="T3513" s="28">
        <f t="shared" si="599"/>
        <v>41950.5625</v>
      </c>
      <c r="U3513">
        <f t="shared" si="600"/>
        <v>2014</v>
      </c>
      <c r="V3513" s="15">
        <f t="shared" si="601"/>
        <v>41927</v>
      </c>
      <c r="W3513" s="15">
        <f t="shared" si="602"/>
        <v>41950</v>
      </c>
      <c r="X3513" s="15">
        <v>41927</v>
      </c>
      <c r="Y3513" s="15">
        <v>41950</v>
      </c>
      <c r="Z3513" t="str">
        <f t="shared" si="603"/>
        <v>October</v>
      </c>
      <c r="AA3513" t="str">
        <f t="shared" si="604"/>
        <v>November</v>
      </c>
    </row>
    <row r="3514" spans="1:27" ht="45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14" t="s">
        <v>8219</v>
      </c>
      <c r="G3514" t="s">
        <v>8225</v>
      </c>
      <c r="H3514" t="s">
        <v>8247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594"/>
        <v>100</v>
      </c>
      <c r="P3514" s="6">
        <f t="shared" si="595"/>
        <v>58.823529411764703</v>
      </c>
      <c r="Q3514" t="str">
        <f t="shared" si="596"/>
        <v>theater</v>
      </c>
      <c r="R3514" t="str">
        <f t="shared" si="597"/>
        <v>plays</v>
      </c>
      <c r="S3514" s="28">
        <f t="shared" si="598"/>
        <v>42057.328611111108</v>
      </c>
      <c r="T3514" s="28">
        <f t="shared" si="599"/>
        <v>42117.286944444444</v>
      </c>
      <c r="U3514">
        <f t="shared" si="600"/>
        <v>2015</v>
      </c>
      <c r="V3514" s="15">
        <f t="shared" si="601"/>
        <v>42057</v>
      </c>
      <c r="W3514" s="15">
        <f t="shared" si="602"/>
        <v>42117</v>
      </c>
      <c r="X3514" s="15">
        <v>42057</v>
      </c>
      <c r="Y3514" s="15">
        <v>42117</v>
      </c>
      <c r="Z3514" t="str">
        <f t="shared" si="603"/>
        <v>February</v>
      </c>
      <c r="AA3514" t="str">
        <f t="shared" si="604"/>
        <v>April</v>
      </c>
    </row>
    <row r="3515" spans="1:27" ht="45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14" t="s">
        <v>8219</v>
      </c>
      <c r="G3515" t="s">
        <v>8224</v>
      </c>
      <c r="H3515" t="s">
        <v>8246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594"/>
        <v>118.39285714285714</v>
      </c>
      <c r="P3515" s="6">
        <f t="shared" si="595"/>
        <v>75.340909090909093</v>
      </c>
      <c r="Q3515" t="str">
        <f t="shared" si="596"/>
        <v>theater</v>
      </c>
      <c r="R3515" t="str">
        <f t="shared" si="597"/>
        <v>plays</v>
      </c>
      <c r="S3515" s="28">
        <f t="shared" si="598"/>
        <v>41780.887870370367</v>
      </c>
      <c r="T3515" s="28">
        <f t="shared" si="599"/>
        <v>41793.999305555553</v>
      </c>
      <c r="U3515">
        <f t="shared" si="600"/>
        <v>2014</v>
      </c>
      <c r="V3515" s="15">
        <f t="shared" si="601"/>
        <v>41780</v>
      </c>
      <c r="W3515" s="15">
        <f t="shared" si="602"/>
        <v>41793</v>
      </c>
      <c r="X3515" s="15">
        <v>41780</v>
      </c>
      <c r="Y3515" s="15">
        <v>41793</v>
      </c>
      <c r="Z3515" t="str">
        <f t="shared" si="603"/>
        <v>May</v>
      </c>
      <c r="AA3515" t="str">
        <f t="shared" si="604"/>
        <v>June</v>
      </c>
    </row>
    <row r="3516" spans="1:27" ht="45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14" t="s">
        <v>8219</v>
      </c>
      <c r="G3516" t="s">
        <v>8224</v>
      </c>
      <c r="H3516" t="s">
        <v>8246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594"/>
        <v>110.00000000000001</v>
      </c>
      <c r="P3516" s="6">
        <f t="shared" si="595"/>
        <v>55</v>
      </c>
      <c r="Q3516" t="str">
        <f t="shared" si="596"/>
        <v>theater</v>
      </c>
      <c r="R3516" t="str">
        <f t="shared" si="597"/>
        <v>plays</v>
      </c>
      <c r="S3516" s="28">
        <f t="shared" si="598"/>
        <v>42020.638333333329</v>
      </c>
      <c r="T3516" s="28">
        <f t="shared" si="599"/>
        <v>42036.999305555553</v>
      </c>
      <c r="U3516">
        <f t="shared" si="600"/>
        <v>2015</v>
      </c>
      <c r="V3516" s="15">
        <f t="shared" si="601"/>
        <v>42020</v>
      </c>
      <c r="W3516" s="15">
        <f t="shared" si="602"/>
        <v>42036</v>
      </c>
      <c r="X3516" s="15">
        <v>42020</v>
      </c>
      <c r="Y3516" s="15">
        <v>42036</v>
      </c>
      <c r="Z3516" t="str">
        <f t="shared" si="603"/>
        <v>January</v>
      </c>
      <c r="AA3516" t="str">
        <f t="shared" si="604"/>
        <v>February</v>
      </c>
    </row>
    <row r="3517" spans="1:27" ht="45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14" t="s">
        <v>8219</v>
      </c>
      <c r="G3517" t="s">
        <v>8224</v>
      </c>
      <c r="H3517" t="s">
        <v>8246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594"/>
        <v>102.66666666666666</v>
      </c>
      <c r="P3517" s="6">
        <f t="shared" si="595"/>
        <v>66.956521739130437</v>
      </c>
      <c r="Q3517" t="str">
        <f t="shared" si="596"/>
        <v>theater</v>
      </c>
      <c r="R3517" t="str">
        <f t="shared" si="597"/>
        <v>plays</v>
      </c>
      <c r="S3517" s="28">
        <f t="shared" si="598"/>
        <v>42125.564479166664</v>
      </c>
      <c r="T3517" s="28">
        <f t="shared" si="599"/>
        <v>42155.564479166664</v>
      </c>
      <c r="U3517">
        <f t="shared" si="600"/>
        <v>2015</v>
      </c>
      <c r="V3517" s="15">
        <f t="shared" si="601"/>
        <v>42125</v>
      </c>
      <c r="W3517" s="15">
        <f t="shared" si="602"/>
        <v>42155</v>
      </c>
      <c r="X3517" s="15">
        <v>42125</v>
      </c>
      <c r="Y3517" s="15">
        <v>42155</v>
      </c>
      <c r="Z3517" t="str">
        <f t="shared" si="603"/>
        <v>May</v>
      </c>
      <c r="AA3517" t="str">
        <f t="shared" si="604"/>
        <v>May</v>
      </c>
    </row>
    <row r="3518" spans="1:27" ht="45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14" t="s">
        <v>8219</v>
      </c>
      <c r="G3518" t="s">
        <v>8224</v>
      </c>
      <c r="H3518" t="s">
        <v>8246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594"/>
        <v>100</v>
      </c>
      <c r="P3518" s="6">
        <f t="shared" si="595"/>
        <v>227.27272727272728</v>
      </c>
      <c r="Q3518" t="str">
        <f t="shared" si="596"/>
        <v>theater</v>
      </c>
      <c r="R3518" t="str">
        <f t="shared" si="597"/>
        <v>plays</v>
      </c>
      <c r="S3518" s="28">
        <f t="shared" si="598"/>
        <v>41855.801736111105</v>
      </c>
      <c r="T3518" s="28">
        <f t="shared" si="599"/>
        <v>41889.916666666664</v>
      </c>
      <c r="U3518">
        <f t="shared" si="600"/>
        <v>2014</v>
      </c>
      <c r="V3518" s="15">
        <f t="shared" si="601"/>
        <v>41855</v>
      </c>
      <c r="W3518" s="15">
        <f t="shared" si="602"/>
        <v>41889</v>
      </c>
      <c r="X3518" s="15">
        <v>41855</v>
      </c>
      <c r="Y3518" s="15">
        <v>41889</v>
      </c>
      <c r="Z3518" t="str">
        <f t="shared" si="603"/>
        <v>August</v>
      </c>
      <c r="AA3518" t="str">
        <f t="shared" si="604"/>
        <v>September</v>
      </c>
    </row>
    <row r="3519" spans="1:27" ht="45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14" t="s">
        <v>8219</v>
      </c>
      <c r="G3519" t="s">
        <v>8225</v>
      </c>
      <c r="H3519" t="s">
        <v>8247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594"/>
        <v>100</v>
      </c>
      <c r="P3519" s="6">
        <f t="shared" si="595"/>
        <v>307.69230769230768</v>
      </c>
      <c r="Q3519" t="str">
        <f t="shared" si="596"/>
        <v>theater</v>
      </c>
      <c r="R3519" t="str">
        <f t="shared" si="597"/>
        <v>plays</v>
      </c>
      <c r="S3519" s="28">
        <f t="shared" si="598"/>
        <v>41794.609189814808</v>
      </c>
      <c r="T3519" s="28">
        <f t="shared" si="599"/>
        <v>41824.25</v>
      </c>
      <c r="U3519">
        <f t="shared" si="600"/>
        <v>2014</v>
      </c>
      <c r="V3519" s="15">
        <f t="shared" si="601"/>
        <v>41794</v>
      </c>
      <c r="W3519" s="15">
        <f t="shared" si="602"/>
        <v>41824</v>
      </c>
      <c r="X3519" s="15">
        <v>41794</v>
      </c>
      <c r="Y3519" s="15">
        <v>41824</v>
      </c>
      <c r="Z3519" t="str">
        <f t="shared" si="603"/>
        <v>June</v>
      </c>
      <c r="AA3519" t="str">
        <f t="shared" si="604"/>
        <v>July</v>
      </c>
    </row>
    <row r="3520" spans="1:27" ht="45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14" t="s">
        <v>8219</v>
      </c>
      <c r="G3520" t="s">
        <v>8224</v>
      </c>
      <c r="H3520" t="s">
        <v>8246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594"/>
        <v>110.04599999999999</v>
      </c>
      <c r="P3520" s="6">
        <f t="shared" si="595"/>
        <v>50.020909090909093</v>
      </c>
      <c r="Q3520" t="str">
        <f t="shared" si="596"/>
        <v>theater</v>
      </c>
      <c r="R3520" t="str">
        <f t="shared" si="597"/>
        <v>plays</v>
      </c>
      <c r="S3520" s="28">
        <f t="shared" si="598"/>
        <v>41893.575219907405</v>
      </c>
      <c r="T3520" s="28">
        <f t="shared" si="599"/>
        <v>41914.38958333333</v>
      </c>
      <c r="U3520">
        <f t="shared" si="600"/>
        <v>2014</v>
      </c>
      <c r="V3520" s="15">
        <f t="shared" si="601"/>
        <v>41893</v>
      </c>
      <c r="W3520" s="15">
        <f t="shared" si="602"/>
        <v>41914</v>
      </c>
      <c r="X3520" s="15">
        <v>41893</v>
      </c>
      <c r="Y3520" s="15">
        <v>41914</v>
      </c>
      <c r="Z3520" t="str">
        <f t="shared" si="603"/>
        <v>September</v>
      </c>
      <c r="AA3520" t="str">
        <f t="shared" si="604"/>
        <v>October</v>
      </c>
    </row>
    <row r="3521" spans="1:27" ht="45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14" t="s">
        <v>8219</v>
      </c>
      <c r="G3521" t="s">
        <v>8225</v>
      </c>
      <c r="H3521" t="s">
        <v>8247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594"/>
        <v>101.35000000000001</v>
      </c>
      <c r="P3521" s="6">
        <f t="shared" si="595"/>
        <v>72.392857142857139</v>
      </c>
      <c r="Q3521" t="str">
        <f t="shared" si="596"/>
        <v>theater</v>
      </c>
      <c r="R3521" t="str">
        <f t="shared" si="597"/>
        <v>plays</v>
      </c>
      <c r="S3521" s="28">
        <f t="shared" si="598"/>
        <v>42037.390624999993</v>
      </c>
      <c r="T3521" s="28">
        <f t="shared" si="599"/>
        <v>42067.390624999993</v>
      </c>
      <c r="U3521">
        <f t="shared" si="600"/>
        <v>2015</v>
      </c>
      <c r="V3521" s="15">
        <f t="shared" si="601"/>
        <v>42037</v>
      </c>
      <c r="W3521" s="15">
        <f t="shared" si="602"/>
        <v>42067</v>
      </c>
      <c r="X3521" s="15">
        <v>42037</v>
      </c>
      <c r="Y3521" s="15">
        <v>42067</v>
      </c>
      <c r="Z3521" t="str">
        <f t="shared" si="603"/>
        <v>February</v>
      </c>
      <c r="AA3521" t="str">
        <f t="shared" si="604"/>
        <v>March</v>
      </c>
    </row>
    <row r="3522" spans="1:27" ht="3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14" t="s">
        <v>8219</v>
      </c>
      <c r="G3522" t="s">
        <v>8225</v>
      </c>
      <c r="H3522" t="s">
        <v>8247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ref="O3522:O3585" si="605">SUM(E3522/D3522)*100</f>
        <v>100.75</v>
      </c>
      <c r="P3522" s="6">
        <f t="shared" ref="P3522:P3585" si="606">SUM(E3522/L3522)</f>
        <v>95.952380952380949</v>
      </c>
      <c r="Q3522" t="str">
        <f t="shared" si="596"/>
        <v>theater</v>
      </c>
      <c r="R3522" t="str">
        <f t="shared" si="597"/>
        <v>plays</v>
      </c>
      <c r="S3522" s="28">
        <f t="shared" si="598"/>
        <v>42227.615879629629</v>
      </c>
      <c r="T3522" s="28">
        <f t="shared" si="599"/>
        <v>42253.365972222215</v>
      </c>
      <c r="U3522">
        <f t="shared" si="600"/>
        <v>2015</v>
      </c>
      <c r="V3522" s="15">
        <f t="shared" si="601"/>
        <v>42227</v>
      </c>
      <c r="W3522" s="15">
        <f t="shared" si="602"/>
        <v>42253</v>
      </c>
      <c r="X3522" s="15">
        <v>42227</v>
      </c>
      <c r="Y3522" s="15">
        <v>42253</v>
      </c>
      <c r="Z3522" t="str">
        <f t="shared" si="603"/>
        <v>August</v>
      </c>
      <c r="AA3522" t="str">
        <f t="shared" si="604"/>
        <v>September</v>
      </c>
    </row>
    <row r="3523" spans="1:27" ht="45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14" t="s">
        <v>8219</v>
      </c>
      <c r="G3523" t="s">
        <v>8224</v>
      </c>
      <c r="H3523" t="s">
        <v>8246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si="605"/>
        <v>169.42857142857144</v>
      </c>
      <c r="P3523" s="6">
        <f t="shared" si="606"/>
        <v>45.615384615384613</v>
      </c>
      <c r="Q3523" t="str">
        <f t="shared" ref="Q3523:Q3586" si="607">LEFT(N3523,FIND("/", N3523) - 1)</f>
        <v>theater</v>
      </c>
      <c r="R3523" t="str">
        <f t="shared" ref="R3523:R3586" si="608">RIGHT(N3523,LEN(N3523) - FIND("/",N3523))</f>
        <v>plays</v>
      </c>
      <c r="S3523" s="28">
        <f t="shared" ref="S3523:S3586" si="609">(J3523/86400)+25569+(-5/24)</f>
        <v>41881.153009259258</v>
      </c>
      <c r="T3523" s="28">
        <f t="shared" ref="T3523:T3586" si="610">(I3523/86400)+25569+(-5/24)</f>
        <v>41911.153009259258</v>
      </c>
      <c r="U3523">
        <f t="shared" ref="U3523:U3586" si="611">YEAR(S3523)</f>
        <v>2014</v>
      </c>
      <c r="V3523" s="15">
        <f t="shared" ref="V3523:V3586" si="612">INT(S3523)</f>
        <v>41881</v>
      </c>
      <c r="W3523" s="15">
        <f t="shared" ref="W3523:W3586" si="613">INT(T3523)</f>
        <v>41911</v>
      </c>
      <c r="X3523" s="15">
        <v>41881</v>
      </c>
      <c r="Y3523" s="15">
        <v>41911</v>
      </c>
      <c r="Z3523" t="str">
        <f t="shared" ref="Z3523:Z3586" si="614">TEXT(V3523, "mmmm")</f>
        <v>August</v>
      </c>
      <c r="AA3523" t="str">
        <f t="shared" ref="AA3523:AA3586" si="615">TEXT(W3523, "mmmm")</f>
        <v>September</v>
      </c>
    </row>
    <row r="3524" spans="1:27" ht="45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14" t="s">
        <v>8219</v>
      </c>
      <c r="G3524" t="s">
        <v>8225</v>
      </c>
      <c r="H3524" t="s">
        <v>8247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605"/>
        <v>100</v>
      </c>
      <c r="P3524" s="6">
        <f t="shared" si="606"/>
        <v>41.029411764705884</v>
      </c>
      <c r="Q3524" t="str">
        <f t="shared" si="607"/>
        <v>theater</v>
      </c>
      <c r="R3524" t="str">
        <f t="shared" si="608"/>
        <v>plays</v>
      </c>
      <c r="S3524" s="28">
        <f t="shared" si="609"/>
        <v>42234.581550925919</v>
      </c>
      <c r="T3524" s="28">
        <f t="shared" si="610"/>
        <v>42262.212500000001</v>
      </c>
      <c r="U3524">
        <f t="shared" si="611"/>
        <v>2015</v>
      </c>
      <c r="V3524" s="15">
        <f t="shared" si="612"/>
        <v>42234</v>
      </c>
      <c r="W3524" s="15">
        <f t="shared" si="613"/>
        <v>42262</v>
      </c>
      <c r="X3524" s="15">
        <v>42234</v>
      </c>
      <c r="Y3524" s="15">
        <v>42262</v>
      </c>
      <c r="Z3524" t="str">
        <f t="shared" si="614"/>
        <v>August</v>
      </c>
      <c r="AA3524" t="str">
        <f t="shared" si="615"/>
        <v>September</v>
      </c>
    </row>
    <row r="3525" spans="1:27" ht="45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14" t="s">
        <v>8219</v>
      </c>
      <c r="G3525" t="s">
        <v>8225</v>
      </c>
      <c r="H3525" t="s">
        <v>8247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605"/>
        <v>113.65</v>
      </c>
      <c r="P3525" s="6">
        <f t="shared" si="606"/>
        <v>56.825000000000003</v>
      </c>
      <c r="Q3525" t="str">
        <f t="shared" si="607"/>
        <v>theater</v>
      </c>
      <c r="R3525" t="str">
        <f t="shared" si="608"/>
        <v>plays</v>
      </c>
      <c r="S3525" s="28">
        <f t="shared" si="609"/>
        <v>42581.189212962963</v>
      </c>
      <c r="T3525" s="28">
        <f t="shared" si="610"/>
        <v>42638.749999999993</v>
      </c>
      <c r="U3525">
        <f t="shared" si="611"/>
        <v>2016</v>
      </c>
      <c r="V3525" s="15">
        <f t="shared" si="612"/>
        <v>42581</v>
      </c>
      <c r="W3525" s="15">
        <f t="shared" si="613"/>
        <v>42638</v>
      </c>
      <c r="X3525" s="15">
        <v>42581</v>
      </c>
      <c r="Y3525" s="15">
        <v>42638</v>
      </c>
      <c r="Z3525" t="str">
        <f t="shared" si="614"/>
        <v>July</v>
      </c>
      <c r="AA3525" t="str">
        <f t="shared" si="615"/>
        <v>September</v>
      </c>
    </row>
    <row r="3526" spans="1:27" ht="45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14" t="s">
        <v>8219</v>
      </c>
      <c r="G3526" t="s">
        <v>8224</v>
      </c>
      <c r="H3526" t="s">
        <v>8246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605"/>
        <v>101.56</v>
      </c>
      <c r="P3526" s="6">
        <f t="shared" si="606"/>
        <v>137.24324324324326</v>
      </c>
      <c r="Q3526" t="str">
        <f t="shared" si="607"/>
        <v>theater</v>
      </c>
      <c r="R3526" t="str">
        <f t="shared" si="608"/>
        <v>plays</v>
      </c>
      <c r="S3526" s="28">
        <f t="shared" si="609"/>
        <v>41880.555243055554</v>
      </c>
      <c r="T3526" s="28">
        <f t="shared" si="610"/>
        <v>41894.958333333328</v>
      </c>
      <c r="U3526">
        <f t="shared" si="611"/>
        <v>2014</v>
      </c>
      <c r="V3526" s="15">
        <f t="shared" si="612"/>
        <v>41880</v>
      </c>
      <c r="W3526" s="15">
        <f t="shared" si="613"/>
        <v>41894</v>
      </c>
      <c r="X3526" s="15">
        <v>41880</v>
      </c>
      <c r="Y3526" s="15">
        <v>41894</v>
      </c>
      <c r="Z3526" t="str">
        <f t="shared" si="614"/>
        <v>August</v>
      </c>
      <c r="AA3526" t="str">
        <f t="shared" si="615"/>
        <v>September</v>
      </c>
    </row>
    <row r="3527" spans="1:27" ht="45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14" t="s">
        <v>8219</v>
      </c>
      <c r="G3527" t="s">
        <v>8224</v>
      </c>
      <c r="H3527" t="s">
        <v>8246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605"/>
        <v>106</v>
      </c>
      <c r="P3527" s="6">
        <f t="shared" si="606"/>
        <v>75.714285714285708</v>
      </c>
      <c r="Q3527" t="str">
        <f t="shared" si="607"/>
        <v>theater</v>
      </c>
      <c r="R3527" t="str">
        <f t="shared" si="608"/>
        <v>plays</v>
      </c>
      <c r="S3527" s="28">
        <f t="shared" si="609"/>
        <v>42214.487337962964</v>
      </c>
      <c r="T3527" s="28">
        <f t="shared" si="610"/>
        <v>42225.458333333336</v>
      </c>
      <c r="U3527">
        <f t="shared" si="611"/>
        <v>2015</v>
      </c>
      <c r="V3527" s="15">
        <f t="shared" si="612"/>
        <v>42214</v>
      </c>
      <c r="W3527" s="15">
        <f t="shared" si="613"/>
        <v>42225</v>
      </c>
      <c r="X3527" s="15">
        <v>42214</v>
      </c>
      <c r="Y3527" s="15">
        <v>42225</v>
      </c>
      <c r="Z3527" t="str">
        <f t="shared" si="614"/>
        <v>July</v>
      </c>
      <c r="AA3527" t="str">
        <f t="shared" si="615"/>
        <v>August</v>
      </c>
    </row>
    <row r="3528" spans="1:27" ht="45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14" t="s">
        <v>8219</v>
      </c>
      <c r="G3528" t="s">
        <v>8224</v>
      </c>
      <c r="H3528" t="s">
        <v>8246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605"/>
        <v>102</v>
      </c>
      <c r="P3528" s="6">
        <f t="shared" si="606"/>
        <v>99</v>
      </c>
      <c r="Q3528" t="str">
        <f t="shared" si="607"/>
        <v>theater</v>
      </c>
      <c r="R3528" t="str">
        <f t="shared" si="608"/>
        <v>plays</v>
      </c>
      <c r="S3528" s="28">
        <f t="shared" si="609"/>
        <v>42460.126979166664</v>
      </c>
      <c r="T3528" s="28">
        <f t="shared" si="610"/>
        <v>42488.040972222218</v>
      </c>
      <c r="U3528">
        <f t="shared" si="611"/>
        <v>2016</v>
      </c>
      <c r="V3528" s="15">
        <f t="shared" si="612"/>
        <v>42460</v>
      </c>
      <c r="W3528" s="15">
        <f t="shared" si="613"/>
        <v>42488</v>
      </c>
      <c r="X3528" s="15">
        <v>42460</v>
      </c>
      <c r="Y3528" s="15">
        <v>42488</v>
      </c>
      <c r="Z3528" t="str">
        <f t="shared" si="614"/>
        <v>March</v>
      </c>
      <c r="AA3528" t="str">
        <f t="shared" si="615"/>
        <v>April</v>
      </c>
    </row>
    <row r="3529" spans="1:27" ht="45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14" t="s">
        <v>8219</v>
      </c>
      <c r="G3529" t="s">
        <v>8224</v>
      </c>
      <c r="H3529" t="s">
        <v>8246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605"/>
        <v>116.91666666666667</v>
      </c>
      <c r="P3529" s="6">
        <f t="shared" si="606"/>
        <v>81.569767441860463</v>
      </c>
      <c r="Q3529" t="str">
        <f t="shared" si="607"/>
        <v>theater</v>
      </c>
      <c r="R3529" t="str">
        <f t="shared" si="608"/>
        <v>plays</v>
      </c>
      <c r="S3529" s="28">
        <f t="shared" si="609"/>
        <v>42166.814872685187</v>
      </c>
      <c r="T3529" s="28">
        <f t="shared" si="610"/>
        <v>42195.957638888889</v>
      </c>
      <c r="U3529">
        <f t="shared" si="611"/>
        <v>2015</v>
      </c>
      <c r="V3529" s="15">
        <f t="shared" si="612"/>
        <v>42166</v>
      </c>
      <c r="W3529" s="15">
        <f t="shared" si="613"/>
        <v>42195</v>
      </c>
      <c r="X3529" s="15">
        <v>42166</v>
      </c>
      <c r="Y3529" s="15">
        <v>42195</v>
      </c>
      <c r="Z3529" t="str">
        <f t="shared" si="614"/>
        <v>June</v>
      </c>
      <c r="AA3529" t="str">
        <f t="shared" si="615"/>
        <v>July</v>
      </c>
    </row>
    <row r="3530" spans="1:27" ht="45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14" t="s">
        <v>8219</v>
      </c>
      <c r="G3530" t="s">
        <v>8225</v>
      </c>
      <c r="H3530" t="s">
        <v>8247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605"/>
        <v>101.15151515151514</v>
      </c>
      <c r="P3530" s="6">
        <f t="shared" si="606"/>
        <v>45.108108108108105</v>
      </c>
      <c r="Q3530" t="str">
        <f t="shared" si="607"/>
        <v>theater</v>
      </c>
      <c r="R3530" t="str">
        <f t="shared" si="608"/>
        <v>plays</v>
      </c>
      <c r="S3530" s="28">
        <f t="shared" si="609"/>
        <v>42733.293032407404</v>
      </c>
      <c r="T3530" s="28">
        <f t="shared" si="610"/>
        <v>42753.293032407404</v>
      </c>
      <c r="U3530">
        <f t="shared" si="611"/>
        <v>2016</v>
      </c>
      <c r="V3530" s="15">
        <f t="shared" si="612"/>
        <v>42733</v>
      </c>
      <c r="W3530" s="15">
        <f t="shared" si="613"/>
        <v>42753</v>
      </c>
      <c r="X3530" s="15">
        <v>42733</v>
      </c>
      <c r="Y3530" s="15">
        <v>42753</v>
      </c>
      <c r="Z3530" t="str">
        <f t="shared" si="614"/>
        <v>December</v>
      </c>
      <c r="AA3530" t="str">
        <f t="shared" si="615"/>
        <v>January</v>
      </c>
    </row>
    <row r="3531" spans="1:27" ht="45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14" t="s">
        <v>8219</v>
      </c>
      <c r="G3531" t="s">
        <v>8224</v>
      </c>
      <c r="H3531" t="s">
        <v>8246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605"/>
        <v>132</v>
      </c>
      <c r="P3531" s="6">
        <f t="shared" si="606"/>
        <v>36.666666666666664</v>
      </c>
      <c r="Q3531" t="str">
        <f t="shared" si="607"/>
        <v>theater</v>
      </c>
      <c r="R3531" t="str">
        <f t="shared" si="608"/>
        <v>plays</v>
      </c>
      <c r="S3531" s="28">
        <f t="shared" si="609"/>
        <v>42177.553449074076</v>
      </c>
      <c r="T3531" s="28">
        <f t="shared" si="610"/>
        <v>42197.833333333336</v>
      </c>
      <c r="U3531">
        <f t="shared" si="611"/>
        <v>2015</v>
      </c>
      <c r="V3531" s="15">
        <f t="shared" si="612"/>
        <v>42177</v>
      </c>
      <c r="W3531" s="15">
        <f t="shared" si="613"/>
        <v>42197</v>
      </c>
      <c r="X3531" s="15">
        <v>42177</v>
      </c>
      <c r="Y3531" s="15">
        <v>42197</v>
      </c>
      <c r="Z3531" t="str">
        <f t="shared" si="614"/>
        <v>June</v>
      </c>
      <c r="AA3531" t="str">
        <f t="shared" si="615"/>
        <v>July</v>
      </c>
    </row>
    <row r="3532" spans="1:27" ht="45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14" t="s">
        <v>8219</v>
      </c>
      <c r="G3532" t="s">
        <v>8225</v>
      </c>
      <c r="H3532" t="s">
        <v>8247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605"/>
        <v>100</v>
      </c>
      <c r="P3532" s="6">
        <f t="shared" si="606"/>
        <v>125</v>
      </c>
      <c r="Q3532" t="str">
        <f t="shared" si="607"/>
        <v>theater</v>
      </c>
      <c r="R3532" t="str">
        <f t="shared" si="608"/>
        <v>plays</v>
      </c>
      <c r="S3532" s="28">
        <f t="shared" si="609"/>
        <v>42442.41501157407</v>
      </c>
      <c r="T3532" s="28">
        <f t="shared" si="610"/>
        <v>42470.624999999993</v>
      </c>
      <c r="U3532">
        <f t="shared" si="611"/>
        <v>2016</v>
      </c>
      <c r="V3532" s="15">
        <f t="shared" si="612"/>
        <v>42442</v>
      </c>
      <c r="W3532" s="15">
        <f t="shared" si="613"/>
        <v>42470</v>
      </c>
      <c r="X3532" s="15">
        <v>42442</v>
      </c>
      <c r="Y3532" s="15">
        <v>42470</v>
      </c>
      <c r="Z3532" t="str">
        <f t="shared" si="614"/>
        <v>March</v>
      </c>
      <c r="AA3532" t="str">
        <f t="shared" si="615"/>
        <v>April</v>
      </c>
    </row>
    <row r="3533" spans="1:27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14" t="s">
        <v>8219</v>
      </c>
      <c r="G3533" t="s">
        <v>8224</v>
      </c>
      <c r="H3533" t="s">
        <v>8246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605"/>
        <v>128</v>
      </c>
      <c r="P3533" s="6">
        <f t="shared" si="606"/>
        <v>49.230769230769234</v>
      </c>
      <c r="Q3533" t="str">
        <f t="shared" si="607"/>
        <v>theater</v>
      </c>
      <c r="R3533" t="str">
        <f t="shared" si="608"/>
        <v>plays</v>
      </c>
      <c r="S3533" s="28">
        <f t="shared" si="609"/>
        <v>42521.44599537037</v>
      </c>
      <c r="T3533" s="28">
        <f t="shared" si="610"/>
        <v>42551.44599537037</v>
      </c>
      <c r="U3533">
        <f t="shared" si="611"/>
        <v>2016</v>
      </c>
      <c r="V3533" s="15">
        <f t="shared" si="612"/>
        <v>42521</v>
      </c>
      <c r="W3533" s="15">
        <f t="shared" si="613"/>
        <v>42551</v>
      </c>
      <c r="X3533" s="15">
        <v>42521</v>
      </c>
      <c r="Y3533" s="15">
        <v>42551</v>
      </c>
      <c r="Z3533" t="str">
        <f t="shared" si="614"/>
        <v>May</v>
      </c>
      <c r="AA3533" t="str">
        <f t="shared" si="615"/>
        <v>June</v>
      </c>
    </row>
    <row r="3534" spans="1:27" ht="45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14" t="s">
        <v>8219</v>
      </c>
      <c r="G3534" t="s">
        <v>8224</v>
      </c>
      <c r="H3534" t="s">
        <v>8246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605"/>
        <v>118.95833333333334</v>
      </c>
      <c r="P3534" s="6">
        <f t="shared" si="606"/>
        <v>42.296296296296298</v>
      </c>
      <c r="Q3534" t="str">
        <f t="shared" si="607"/>
        <v>theater</v>
      </c>
      <c r="R3534" t="str">
        <f t="shared" si="608"/>
        <v>plays</v>
      </c>
      <c r="S3534" s="28">
        <f t="shared" si="609"/>
        <v>41884.391516203701</v>
      </c>
      <c r="T3534" s="28">
        <f t="shared" si="610"/>
        <v>41899.957638888889</v>
      </c>
      <c r="U3534">
        <f t="shared" si="611"/>
        <v>2014</v>
      </c>
      <c r="V3534" s="15">
        <f t="shared" si="612"/>
        <v>41884</v>
      </c>
      <c r="W3534" s="15">
        <f t="shared" si="613"/>
        <v>41899</v>
      </c>
      <c r="X3534" s="15">
        <v>41884</v>
      </c>
      <c r="Y3534" s="15">
        <v>41899</v>
      </c>
      <c r="Z3534" t="str">
        <f t="shared" si="614"/>
        <v>September</v>
      </c>
      <c r="AA3534" t="str">
        <f t="shared" si="615"/>
        <v>September</v>
      </c>
    </row>
    <row r="3535" spans="1:27" ht="45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14" t="s">
        <v>8219</v>
      </c>
      <c r="G3535" t="s">
        <v>8224</v>
      </c>
      <c r="H3535" t="s">
        <v>8246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605"/>
        <v>126.2</v>
      </c>
      <c r="P3535" s="6">
        <f t="shared" si="606"/>
        <v>78.875</v>
      </c>
      <c r="Q3535" t="str">
        <f t="shared" si="607"/>
        <v>theater</v>
      </c>
      <c r="R3535" t="str">
        <f t="shared" si="608"/>
        <v>plays</v>
      </c>
      <c r="S3535" s="28">
        <f t="shared" si="609"/>
        <v>42289.552858796298</v>
      </c>
      <c r="T3535" s="28">
        <f t="shared" si="610"/>
        <v>42319.594525462962</v>
      </c>
      <c r="U3535">
        <f t="shared" si="611"/>
        <v>2015</v>
      </c>
      <c r="V3535" s="15">
        <f t="shared" si="612"/>
        <v>42289</v>
      </c>
      <c r="W3535" s="15">
        <f t="shared" si="613"/>
        <v>42319</v>
      </c>
      <c r="X3535" s="15">
        <v>42289</v>
      </c>
      <c r="Y3535" s="15">
        <v>42319</v>
      </c>
      <c r="Z3535" t="str">
        <f t="shared" si="614"/>
        <v>October</v>
      </c>
      <c r="AA3535" t="str">
        <f t="shared" si="615"/>
        <v>November</v>
      </c>
    </row>
    <row r="3536" spans="1:27" ht="30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14" t="s">
        <v>8219</v>
      </c>
      <c r="G3536" t="s">
        <v>8224</v>
      </c>
      <c r="H3536" t="s">
        <v>8246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605"/>
        <v>156.20000000000002</v>
      </c>
      <c r="P3536" s="6">
        <f t="shared" si="606"/>
        <v>38.284313725490193</v>
      </c>
      <c r="Q3536" t="str">
        <f t="shared" si="607"/>
        <v>theater</v>
      </c>
      <c r="R3536" t="str">
        <f t="shared" si="608"/>
        <v>plays</v>
      </c>
      <c r="S3536" s="28">
        <f t="shared" si="609"/>
        <v>42243.416932870365</v>
      </c>
      <c r="T3536" s="28">
        <f t="shared" si="610"/>
        <v>42278.416932870365</v>
      </c>
      <c r="U3536">
        <f t="shared" si="611"/>
        <v>2015</v>
      </c>
      <c r="V3536" s="15">
        <f t="shared" si="612"/>
        <v>42243</v>
      </c>
      <c r="W3536" s="15">
        <f t="shared" si="613"/>
        <v>42278</v>
      </c>
      <c r="X3536" s="15">
        <v>42243</v>
      </c>
      <c r="Y3536" s="15">
        <v>42278</v>
      </c>
      <c r="Z3536" t="str">
        <f t="shared" si="614"/>
        <v>August</v>
      </c>
      <c r="AA3536" t="str">
        <f t="shared" si="615"/>
        <v>October</v>
      </c>
    </row>
    <row r="3537" spans="1:27" ht="45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14" t="s">
        <v>8219</v>
      </c>
      <c r="G3537" t="s">
        <v>8225</v>
      </c>
      <c r="H3537" t="s">
        <v>8247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605"/>
        <v>103.15</v>
      </c>
      <c r="P3537" s="6">
        <f t="shared" si="606"/>
        <v>44.847826086956523</v>
      </c>
      <c r="Q3537" t="str">
        <f t="shared" si="607"/>
        <v>theater</v>
      </c>
      <c r="R3537" t="str">
        <f t="shared" si="608"/>
        <v>plays</v>
      </c>
      <c r="S3537" s="28">
        <f t="shared" si="609"/>
        <v>42248.431828703702</v>
      </c>
      <c r="T3537" s="28">
        <f t="shared" si="610"/>
        <v>42279.541666666664</v>
      </c>
      <c r="U3537">
        <f t="shared" si="611"/>
        <v>2015</v>
      </c>
      <c r="V3537" s="15">
        <f t="shared" si="612"/>
        <v>42248</v>
      </c>
      <c r="W3537" s="15">
        <f t="shared" si="613"/>
        <v>42279</v>
      </c>
      <c r="X3537" s="15">
        <v>42248</v>
      </c>
      <c r="Y3537" s="15">
        <v>42279</v>
      </c>
      <c r="Z3537" t="str">
        <f t="shared" si="614"/>
        <v>September</v>
      </c>
      <c r="AA3537" t="str">
        <f t="shared" si="615"/>
        <v>October</v>
      </c>
    </row>
    <row r="3538" spans="1:27" ht="45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14" t="s">
        <v>8219</v>
      </c>
      <c r="G3538" t="s">
        <v>8225</v>
      </c>
      <c r="H3538" t="s">
        <v>8247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605"/>
        <v>153.33333333333334</v>
      </c>
      <c r="P3538" s="6">
        <f t="shared" si="606"/>
        <v>13.529411764705882</v>
      </c>
      <c r="Q3538" t="str">
        <f t="shared" si="607"/>
        <v>theater</v>
      </c>
      <c r="R3538" t="str">
        <f t="shared" si="608"/>
        <v>plays</v>
      </c>
      <c r="S3538" s="28">
        <f t="shared" si="609"/>
        <v>42328.518807870372</v>
      </c>
      <c r="T3538" s="28">
        <f t="shared" si="610"/>
        <v>42358.290972222218</v>
      </c>
      <c r="U3538">
        <f t="shared" si="611"/>
        <v>2015</v>
      </c>
      <c r="V3538" s="15">
        <f t="shared" si="612"/>
        <v>42328</v>
      </c>
      <c r="W3538" s="15">
        <f t="shared" si="613"/>
        <v>42358</v>
      </c>
      <c r="X3538" s="15">
        <v>42328</v>
      </c>
      <c r="Y3538" s="15">
        <v>42358</v>
      </c>
      <c r="Z3538" t="str">
        <f t="shared" si="614"/>
        <v>November</v>
      </c>
      <c r="AA3538" t="str">
        <f t="shared" si="615"/>
        <v>December</v>
      </c>
    </row>
    <row r="3539" spans="1:27" ht="45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14" t="s">
        <v>8219</v>
      </c>
      <c r="G3539" t="s">
        <v>8229</v>
      </c>
      <c r="H3539" t="s">
        <v>8251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605"/>
        <v>180.44444444444446</v>
      </c>
      <c r="P3539" s="6">
        <f t="shared" si="606"/>
        <v>43.5</v>
      </c>
      <c r="Q3539" t="str">
        <f t="shared" si="607"/>
        <v>theater</v>
      </c>
      <c r="R3539" t="str">
        <f t="shared" si="608"/>
        <v>plays</v>
      </c>
      <c r="S3539" s="28">
        <f t="shared" si="609"/>
        <v>41923.146018518521</v>
      </c>
      <c r="T3539" s="28">
        <f t="shared" si="610"/>
        <v>41960.124305555553</v>
      </c>
      <c r="U3539">
        <f t="shared" si="611"/>
        <v>2014</v>
      </c>
      <c r="V3539" s="15">
        <f t="shared" si="612"/>
        <v>41923</v>
      </c>
      <c r="W3539" s="15">
        <f t="shared" si="613"/>
        <v>41960</v>
      </c>
      <c r="X3539" s="15">
        <v>41923</v>
      </c>
      <c r="Y3539" s="15">
        <v>41960</v>
      </c>
      <c r="Z3539" t="str">
        <f t="shared" si="614"/>
        <v>October</v>
      </c>
      <c r="AA3539" t="str">
        <f t="shared" si="615"/>
        <v>November</v>
      </c>
    </row>
    <row r="3540" spans="1:27" ht="45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14" t="s">
        <v>8219</v>
      </c>
      <c r="G3540" t="s">
        <v>8225</v>
      </c>
      <c r="H3540" t="s">
        <v>8247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605"/>
        <v>128.44999999999999</v>
      </c>
      <c r="P3540" s="6">
        <f t="shared" si="606"/>
        <v>30.951807228915662</v>
      </c>
      <c r="Q3540" t="str">
        <f t="shared" si="607"/>
        <v>theater</v>
      </c>
      <c r="R3540" t="str">
        <f t="shared" si="608"/>
        <v>plays</v>
      </c>
      <c r="S3540" s="28">
        <f t="shared" si="609"/>
        <v>42571.212268518517</v>
      </c>
      <c r="T3540" s="28">
        <f t="shared" si="610"/>
        <v>42599.212268518517</v>
      </c>
      <c r="U3540">
        <f t="shared" si="611"/>
        <v>2016</v>
      </c>
      <c r="V3540" s="15">
        <f t="shared" si="612"/>
        <v>42571</v>
      </c>
      <c r="W3540" s="15">
        <f t="shared" si="613"/>
        <v>42599</v>
      </c>
      <c r="X3540" s="15">
        <v>42571</v>
      </c>
      <c r="Y3540" s="15">
        <v>42599</v>
      </c>
      <c r="Z3540" t="str">
        <f t="shared" si="614"/>
        <v>July</v>
      </c>
      <c r="AA3540" t="str">
        <f t="shared" si="615"/>
        <v>August</v>
      </c>
    </row>
    <row r="3541" spans="1:27" ht="45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14" t="s">
        <v>8219</v>
      </c>
      <c r="G3541" t="s">
        <v>8224</v>
      </c>
      <c r="H3541" t="s">
        <v>8246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605"/>
        <v>119.66666666666667</v>
      </c>
      <c r="P3541" s="6">
        <f t="shared" si="606"/>
        <v>55.230769230769234</v>
      </c>
      <c r="Q3541" t="str">
        <f t="shared" si="607"/>
        <v>theater</v>
      </c>
      <c r="R3541" t="str">
        <f t="shared" si="608"/>
        <v>plays</v>
      </c>
      <c r="S3541" s="28">
        <f t="shared" si="609"/>
        <v>42600.547708333332</v>
      </c>
      <c r="T3541" s="28">
        <f t="shared" si="610"/>
        <v>42621.547708333332</v>
      </c>
      <c r="U3541">
        <f t="shared" si="611"/>
        <v>2016</v>
      </c>
      <c r="V3541" s="15">
        <f t="shared" si="612"/>
        <v>42600</v>
      </c>
      <c r="W3541" s="15">
        <f t="shared" si="613"/>
        <v>42621</v>
      </c>
      <c r="X3541" s="15">
        <v>42600</v>
      </c>
      <c r="Y3541" s="15">
        <v>42621</v>
      </c>
      <c r="Z3541" t="str">
        <f t="shared" si="614"/>
        <v>August</v>
      </c>
      <c r="AA3541" t="str">
        <f t="shared" si="615"/>
        <v>September</v>
      </c>
    </row>
    <row r="3542" spans="1:27" ht="45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14" t="s">
        <v>8219</v>
      </c>
      <c r="G3542" t="s">
        <v>8225</v>
      </c>
      <c r="H3542" t="s">
        <v>8247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605"/>
        <v>123</v>
      </c>
      <c r="P3542" s="6">
        <f t="shared" si="606"/>
        <v>46.125</v>
      </c>
      <c r="Q3542" t="str">
        <f t="shared" si="607"/>
        <v>theater</v>
      </c>
      <c r="R3542" t="str">
        <f t="shared" si="608"/>
        <v>plays</v>
      </c>
      <c r="S3542" s="28">
        <f t="shared" si="609"/>
        <v>42516.795034722221</v>
      </c>
      <c r="T3542" s="28">
        <f t="shared" si="610"/>
        <v>42546.795034722221</v>
      </c>
      <c r="U3542">
        <f t="shared" si="611"/>
        <v>2016</v>
      </c>
      <c r="V3542" s="15">
        <f t="shared" si="612"/>
        <v>42516</v>
      </c>
      <c r="W3542" s="15">
        <f t="shared" si="613"/>
        <v>42546</v>
      </c>
      <c r="X3542" s="15">
        <v>42516</v>
      </c>
      <c r="Y3542" s="15">
        <v>42546</v>
      </c>
      <c r="Z3542" t="str">
        <f t="shared" si="614"/>
        <v>May</v>
      </c>
      <c r="AA3542" t="str">
        <f t="shared" si="615"/>
        <v>June</v>
      </c>
    </row>
    <row r="3543" spans="1:27" ht="45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14" t="s">
        <v>8219</v>
      </c>
      <c r="G3543" t="s">
        <v>8225</v>
      </c>
      <c r="H3543" t="s">
        <v>8247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605"/>
        <v>105</v>
      </c>
      <c r="P3543" s="6">
        <f t="shared" si="606"/>
        <v>39.375</v>
      </c>
      <c r="Q3543" t="str">
        <f t="shared" si="607"/>
        <v>theater</v>
      </c>
      <c r="R3543" t="str">
        <f t="shared" si="608"/>
        <v>plays</v>
      </c>
      <c r="S3543" s="28">
        <f t="shared" si="609"/>
        <v>42222.521701388883</v>
      </c>
      <c r="T3543" s="28">
        <f t="shared" si="610"/>
        <v>42247.521701388883</v>
      </c>
      <c r="U3543">
        <f t="shared" si="611"/>
        <v>2015</v>
      </c>
      <c r="V3543" s="15">
        <f t="shared" si="612"/>
        <v>42222</v>
      </c>
      <c r="W3543" s="15">
        <f t="shared" si="613"/>
        <v>42247</v>
      </c>
      <c r="X3543" s="15">
        <v>42222</v>
      </c>
      <c r="Y3543" s="15">
        <v>42247</v>
      </c>
      <c r="Z3543" t="str">
        <f t="shared" si="614"/>
        <v>August</v>
      </c>
      <c r="AA3543" t="str">
        <f t="shared" si="615"/>
        <v>August</v>
      </c>
    </row>
    <row r="3544" spans="1:27" ht="45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14" t="s">
        <v>8219</v>
      </c>
      <c r="G3544" t="s">
        <v>8224</v>
      </c>
      <c r="H3544" t="s">
        <v>8246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605"/>
        <v>102.23636363636363</v>
      </c>
      <c r="P3544" s="6">
        <f t="shared" si="606"/>
        <v>66.152941176470591</v>
      </c>
      <c r="Q3544" t="str">
        <f t="shared" si="607"/>
        <v>theater</v>
      </c>
      <c r="R3544" t="str">
        <f t="shared" si="608"/>
        <v>plays</v>
      </c>
      <c r="S3544" s="28">
        <f t="shared" si="609"/>
        <v>41829.391458333332</v>
      </c>
      <c r="T3544" s="28">
        <f t="shared" si="610"/>
        <v>41889.391458333332</v>
      </c>
      <c r="U3544">
        <f t="shared" si="611"/>
        <v>2014</v>
      </c>
      <c r="V3544" s="15">
        <f t="shared" si="612"/>
        <v>41829</v>
      </c>
      <c r="W3544" s="15">
        <f t="shared" si="613"/>
        <v>41889</v>
      </c>
      <c r="X3544" s="15">
        <v>41829</v>
      </c>
      <c r="Y3544" s="15">
        <v>41889</v>
      </c>
      <c r="Z3544" t="str">
        <f t="shared" si="614"/>
        <v>July</v>
      </c>
      <c r="AA3544" t="str">
        <f t="shared" si="615"/>
        <v>September</v>
      </c>
    </row>
    <row r="3545" spans="1:27" ht="45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14" t="s">
        <v>8219</v>
      </c>
      <c r="G3545" t="s">
        <v>8236</v>
      </c>
      <c r="H3545" t="s">
        <v>8249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605"/>
        <v>104.66666666666666</v>
      </c>
      <c r="P3545" s="6">
        <f t="shared" si="606"/>
        <v>54.137931034482762</v>
      </c>
      <c r="Q3545" t="str">
        <f t="shared" si="607"/>
        <v>theater</v>
      </c>
      <c r="R3545" t="str">
        <f t="shared" si="608"/>
        <v>plays</v>
      </c>
      <c r="S3545" s="28">
        <f t="shared" si="609"/>
        <v>42150.546979166662</v>
      </c>
      <c r="T3545" s="28">
        <f t="shared" si="610"/>
        <v>42180.546979166662</v>
      </c>
      <c r="U3545">
        <f t="shared" si="611"/>
        <v>2015</v>
      </c>
      <c r="V3545" s="15">
        <f t="shared" si="612"/>
        <v>42150</v>
      </c>
      <c r="W3545" s="15">
        <f t="shared" si="613"/>
        <v>42180</v>
      </c>
      <c r="X3545" s="15">
        <v>42150</v>
      </c>
      <c r="Y3545" s="15">
        <v>42180</v>
      </c>
      <c r="Z3545" t="str">
        <f t="shared" si="614"/>
        <v>May</v>
      </c>
      <c r="AA3545" t="str">
        <f t="shared" si="615"/>
        <v>June</v>
      </c>
    </row>
    <row r="3546" spans="1:27" ht="3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14" t="s">
        <v>8219</v>
      </c>
      <c r="G3546" t="s">
        <v>8224</v>
      </c>
      <c r="H3546" t="s">
        <v>8246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605"/>
        <v>100</v>
      </c>
      <c r="P3546" s="6">
        <f t="shared" si="606"/>
        <v>104.16666666666667</v>
      </c>
      <c r="Q3546" t="str">
        <f t="shared" si="607"/>
        <v>theater</v>
      </c>
      <c r="R3546" t="str">
        <f t="shared" si="608"/>
        <v>plays</v>
      </c>
      <c r="S3546" s="28">
        <f t="shared" si="609"/>
        <v>42040.623344907406</v>
      </c>
      <c r="T3546" s="28">
        <f t="shared" si="610"/>
        <v>42070.623344907406</v>
      </c>
      <c r="U3546">
        <f t="shared" si="611"/>
        <v>2015</v>
      </c>
      <c r="V3546" s="15">
        <f t="shared" si="612"/>
        <v>42040</v>
      </c>
      <c r="W3546" s="15">
        <f t="shared" si="613"/>
        <v>42070</v>
      </c>
      <c r="X3546" s="15">
        <v>42040</v>
      </c>
      <c r="Y3546" s="15">
        <v>42070</v>
      </c>
      <c r="Z3546" t="str">
        <f t="shared" si="614"/>
        <v>February</v>
      </c>
      <c r="AA3546" t="str">
        <f t="shared" si="615"/>
        <v>March</v>
      </c>
    </row>
    <row r="3547" spans="1:27" ht="45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14" t="s">
        <v>8219</v>
      </c>
      <c r="G3547" t="s">
        <v>8224</v>
      </c>
      <c r="H3547" t="s">
        <v>8246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605"/>
        <v>100.4</v>
      </c>
      <c r="P3547" s="6">
        <f t="shared" si="606"/>
        <v>31.375</v>
      </c>
      <c r="Q3547" t="str">
        <f t="shared" si="607"/>
        <v>theater</v>
      </c>
      <c r="R3547" t="str">
        <f t="shared" si="608"/>
        <v>plays</v>
      </c>
      <c r="S3547" s="28">
        <f t="shared" si="609"/>
        <v>42075.599062499998</v>
      </c>
      <c r="T3547" s="28">
        <f t="shared" si="610"/>
        <v>42105.599062499998</v>
      </c>
      <c r="U3547">
        <f t="shared" si="611"/>
        <v>2015</v>
      </c>
      <c r="V3547" s="15">
        <f t="shared" si="612"/>
        <v>42075</v>
      </c>
      <c r="W3547" s="15">
        <f t="shared" si="613"/>
        <v>42105</v>
      </c>
      <c r="X3547" s="15">
        <v>42075</v>
      </c>
      <c r="Y3547" s="15">
        <v>42105</v>
      </c>
      <c r="Z3547" t="str">
        <f t="shared" si="614"/>
        <v>March</v>
      </c>
      <c r="AA3547" t="str">
        <f t="shared" si="615"/>
        <v>April</v>
      </c>
    </row>
    <row r="3548" spans="1:27" ht="45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14" t="s">
        <v>8219</v>
      </c>
      <c r="G3548" t="s">
        <v>8224</v>
      </c>
      <c r="H3548" t="s">
        <v>8246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605"/>
        <v>102.27272727272727</v>
      </c>
      <c r="P3548" s="6">
        <f t="shared" si="606"/>
        <v>59.210526315789473</v>
      </c>
      <c r="Q3548" t="str">
        <f t="shared" si="607"/>
        <v>theater</v>
      </c>
      <c r="R3548" t="str">
        <f t="shared" si="608"/>
        <v>plays</v>
      </c>
      <c r="S3548" s="28">
        <f t="shared" si="609"/>
        <v>42073.452361111107</v>
      </c>
      <c r="T3548" s="28">
        <f t="shared" si="610"/>
        <v>42094.957638888889</v>
      </c>
      <c r="U3548">
        <f t="shared" si="611"/>
        <v>2015</v>
      </c>
      <c r="V3548" s="15">
        <f t="shared" si="612"/>
        <v>42073</v>
      </c>
      <c r="W3548" s="15">
        <f t="shared" si="613"/>
        <v>42094</v>
      </c>
      <c r="X3548" s="15">
        <v>42073</v>
      </c>
      <c r="Y3548" s="15">
        <v>42094</v>
      </c>
      <c r="Z3548" t="str">
        <f t="shared" si="614"/>
        <v>March</v>
      </c>
      <c r="AA3548" t="str">
        <f t="shared" si="615"/>
        <v>March</v>
      </c>
    </row>
    <row r="3549" spans="1:27" ht="4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14" t="s">
        <v>8219</v>
      </c>
      <c r="G3549" t="s">
        <v>8224</v>
      </c>
      <c r="H3549" t="s">
        <v>8246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605"/>
        <v>114.40928571428573</v>
      </c>
      <c r="P3549" s="6">
        <f t="shared" si="606"/>
        <v>119.17633928571429</v>
      </c>
      <c r="Q3549" t="str">
        <f t="shared" si="607"/>
        <v>theater</v>
      </c>
      <c r="R3549" t="str">
        <f t="shared" si="608"/>
        <v>plays</v>
      </c>
      <c r="S3549" s="28">
        <f t="shared" si="609"/>
        <v>42479.870381944442</v>
      </c>
      <c r="T3549" s="28">
        <f t="shared" si="610"/>
        <v>42503.957638888889</v>
      </c>
      <c r="U3549">
        <f t="shared" si="611"/>
        <v>2016</v>
      </c>
      <c r="V3549" s="15">
        <f t="shared" si="612"/>
        <v>42479</v>
      </c>
      <c r="W3549" s="15">
        <f t="shared" si="613"/>
        <v>42503</v>
      </c>
      <c r="X3549" s="15">
        <v>42479</v>
      </c>
      <c r="Y3549" s="15">
        <v>42503</v>
      </c>
      <c r="Z3549" t="str">
        <f t="shared" si="614"/>
        <v>April</v>
      </c>
      <c r="AA3549" t="str">
        <f t="shared" si="615"/>
        <v>May</v>
      </c>
    </row>
    <row r="3550" spans="1:27" ht="45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14" t="s">
        <v>8219</v>
      </c>
      <c r="G3550" t="s">
        <v>8224</v>
      </c>
      <c r="H3550" t="s">
        <v>8246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605"/>
        <v>101.9047619047619</v>
      </c>
      <c r="P3550" s="6">
        <f t="shared" si="606"/>
        <v>164.61538461538461</v>
      </c>
      <c r="Q3550" t="str">
        <f t="shared" si="607"/>
        <v>theater</v>
      </c>
      <c r="R3550" t="str">
        <f t="shared" si="608"/>
        <v>plays</v>
      </c>
      <c r="S3550" s="28">
        <f t="shared" si="609"/>
        <v>42411.733958333331</v>
      </c>
      <c r="T3550" s="28">
        <f t="shared" si="610"/>
        <v>42433.833333333336</v>
      </c>
      <c r="U3550">
        <f t="shared" si="611"/>
        <v>2016</v>
      </c>
      <c r="V3550" s="15">
        <f t="shared" si="612"/>
        <v>42411</v>
      </c>
      <c r="W3550" s="15">
        <f t="shared" si="613"/>
        <v>42433</v>
      </c>
      <c r="X3550" s="15">
        <v>42411</v>
      </c>
      <c r="Y3550" s="15">
        <v>42433</v>
      </c>
      <c r="Z3550" t="str">
        <f t="shared" si="614"/>
        <v>February</v>
      </c>
      <c r="AA3550" t="str">
        <f t="shared" si="615"/>
        <v>March</v>
      </c>
    </row>
    <row r="3551" spans="1:27" ht="45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14" t="s">
        <v>8219</v>
      </c>
      <c r="G3551" t="s">
        <v>8225</v>
      </c>
      <c r="H3551" t="s">
        <v>8247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605"/>
        <v>102</v>
      </c>
      <c r="P3551" s="6">
        <f t="shared" si="606"/>
        <v>24.285714285714285</v>
      </c>
      <c r="Q3551" t="str">
        <f t="shared" si="607"/>
        <v>theater</v>
      </c>
      <c r="R3551" t="str">
        <f t="shared" si="608"/>
        <v>plays</v>
      </c>
      <c r="S3551" s="28">
        <f t="shared" si="609"/>
        <v>42223.186030092591</v>
      </c>
      <c r="T3551" s="28">
        <f t="shared" si="610"/>
        <v>42251.186030092591</v>
      </c>
      <c r="U3551">
        <f t="shared" si="611"/>
        <v>2015</v>
      </c>
      <c r="V3551" s="15">
        <f t="shared" si="612"/>
        <v>42223</v>
      </c>
      <c r="W3551" s="15">
        <f t="shared" si="613"/>
        <v>42251</v>
      </c>
      <c r="X3551" s="15">
        <v>42223</v>
      </c>
      <c r="Y3551" s="15">
        <v>42251</v>
      </c>
      <c r="Z3551" t="str">
        <f t="shared" si="614"/>
        <v>August</v>
      </c>
      <c r="AA3551" t="str">
        <f t="shared" si="615"/>
        <v>September</v>
      </c>
    </row>
    <row r="3552" spans="1:27" ht="45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14" t="s">
        <v>8219</v>
      </c>
      <c r="G3552" t="s">
        <v>8225</v>
      </c>
      <c r="H3552" t="s">
        <v>8247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605"/>
        <v>104.80000000000001</v>
      </c>
      <c r="P3552" s="6">
        <f t="shared" si="606"/>
        <v>40.9375</v>
      </c>
      <c r="Q3552" t="str">
        <f t="shared" si="607"/>
        <v>theater</v>
      </c>
      <c r="R3552" t="str">
        <f t="shared" si="608"/>
        <v>plays</v>
      </c>
      <c r="S3552" s="28">
        <f t="shared" si="609"/>
        <v>42462.685162037036</v>
      </c>
      <c r="T3552" s="28">
        <f t="shared" si="610"/>
        <v>42492.685162037036</v>
      </c>
      <c r="U3552">
        <f t="shared" si="611"/>
        <v>2016</v>
      </c>
      <c r="V3552" s="15">
        <f t="shared" si="612"/>
        <v>42462</v>
      </c>
      <c r="W3552" s="15">
        <f t="shared" si="613"/>
        <v>42492</v>
      </c>
      <c r="X3552" s="15">
        <v>42462</v>
      </c>
      <c r="Y3552" s="15">
        <v>42492</v>
      </c>
      <c r="Z3552" t="str">
        <f t="shared" si="614"/>
        <v>April</v>
      </c>
      <c r="AA3552" t="str">
        <f t="shared" si="615"/>
        <v>May</v>
      </c>
    </row>
    <row r="3553" spans="1:27" ht="45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14" t="s">
        <v>8219</v>
      </c>
      <c r="G3553" t="s">
        <v>8224</v>
      </c>
      <c r="H3553" t="s">
        <v>8246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605"/>
        <v>101.83333333333333</v>
      </c>
      <c r="P3553" s="6">
        <f t="shared" si="606"/>
        <v>61.1</v>
      </c>
      <c r="Q3553" t="str">
        <f t="shared" si="607"/>
        <v>theater</v>
      </c>
      <c r="R3553" t="str">
        <f t="shared" si="608"/>
        <v>plays</v>
      </c>
      <c r="S3553" s="28">
        <f t="shared" si="609"/>
        <v>41753.307523148142</v>
      </c>
      <c r="T3553" s="28">
        <f t="shared" si="610"/>
        <v>41781.713194444441</v>
      </c>
      <c r="U3553">
        <f t="shared" si="611"/>
        <v>2014</v>
      </c>
      <c r="V3553" s="15">
        <f t="shared" si="612"/>
        <v>41753</v>
      </c>
      <c r="W3553" s="15">
        <f t="shared" si="613"/>
        <v>41781</v>
      </c>
      <c r="X3553" s="15">
        <v>41753</v>
      </c>
      <c r="Y3553" s="15">
        <v>41781</v>
      </c>
      <c r="Z3553" t="str">
        <f t="shared" si="614"/>
        <v>April</v>
      </c>
      <c r="AA3553" t="str">
        <f t="shared" si="615"/>
        <v>May</v>
      </c>
    </row>
    <row r="3554" spans="1:27" ht="45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14" t="s">
        <v>8219</v>
      </c>
      <c r="G3554" t="s">
        <v>8225</v>
      </c>
      <c r="H3554" t="s">
        <v>8247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605"/>
        <v>100</v>
      </c>
      <c r="P3554" s="6">
        <f t="shared" si="606"/>
        <v>38.65</v>
      </c>
      <c r="Q3554" t="str">
        <f t="shared" si="607"/>
        <v>theater</v>
      </c>
      <c r="R3554" t="str">
        <f t="shared" si="608"/>
        <v>plays</v>
      </c>
      <c r="S3554" s="28">
        <f t="shared" si="609"/>
        <v>41788.378749999996</v>
      </c>
      <c r="T3554" s="28">
        <f t="shared" si="610"/>
        <v>41818.378749999996</v>
      </c>
      <c r="U3554">
        <f t="shared" si="611"/>
        <v>2014</v>
      </c>
      <c r="V3554" s="15">
        <f t="shared" si="612"/>
        <v>41788</v>
      </c>
      <c r="W3554" s="15">
        <f t="shared" si="613"/>
        <v>41818</v>
      </c>
      <c r="X3554" s="15">
        <v>41788</v>
      </c>
      <c r="Y3554" s="15">
        <v>41818</v>
      </c>
      <c r="Z3554" t="str">
        <f t="shared" si="614"/>
        <v>May</v>
      </c>
      <c r="AA3554" t="str">
        <f t="shared" si="615"/>
        <v>June</v>
      </c>
    </row>
    <row r="3555" spans="1:27" ht="45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14" t="s">
        <v>8219</v>
      </c>
      <c r="G3555" t="s">
        <v>8224</v>
      </c>
      <c r="H3555" t="s">
        <v>8246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605"/>
        <v>106.27272727272728</v>
      </c>
      <c r="P3555" s="6">
        <f t="shared" si="606"/>
        <v>56.20192307692308</v>
      </c>
      <c r="Q3555" t="str">
        <f t="shared" si="607"/>
        <v>theater</v>
      </c>
      <c r="R3555" t="str">
        <f t="shared" si="608"/>
        <v>plays</v>
      </c>
      <c r="S3555" s="28">
        <f t="shared" si="609"/>
        <v>42195.820370370369</v>
      </c>
      <c r="T3555" s="28">
        <f t="shared" si="610"/>
        <v>42227.791666666664</v>
      </c>
      <c r="U3555">
        <f t="shared" si="611"/>
        <v>2015</v>
      </c>
      <c r="V3555" s="15">
        <f t="shared" si="612"/>
        <v>42195</v>
      </c>
      <c r="W3555" s="15">
        <f t="shared" si="613"/>
        <v>42227</v>
      </c>
      <c r="X3555" s="15">
        <v>42195</v>
      </c>
      <c r="Y3555" s="15">
        <v>42227</v>
      </c>
      <c r="Z3555" t="str">
        <f t="shared" si="614"/>
        <v>July</v>
      </c>
      <c r="AA3555" t="str">
        <f t="shared" si="615"/>
        <v>August</v>
      </c>
    </row>
    <row r="3556" spans="1:27" ht="45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14" t="s">
        <v>8219</v>
      </c>
      <c r="G3556" t="s">
        <v>8224</v>
      </c>
      <c r="H3556" t="s">
        <v>8246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605"/>
        <v>113.42219999999999</v>
      </c>
      <c r="P3556" s="6">
        <f t="shared" si="606"/>
        <v>107.00207547169811</v>
      </c>
      <c r="Q3556" t="str">
        <f t="shared" si="607"/>
        <v>theater</v>
      </c>
      <c r="R3556" t="str">
        <f t="shared" si="608"/>
        <v>plays</v>
      </c>
      <c r="S3556" s="28">
        <f t="shared" si="609"/>
        <v>42015.842118055552</v>
      </c>
      <c r="T3556" s="28">
        <f t="shared" si="610"/>
        <v>42046.499999999993</v>
      </c>
      <c r="U3556">
        <f t="shared" si="611"/>
        <v>2015</v>
      </c>
      <c r="V3556" s="15">
        <f t="shared" si="612"/>
        <v>42015</v>
      </c>
      <c r="W3556" s="15">
        <f t="shared" si="613"/>
        <v>42046</v>
      </c>
      <c r="X3556" s="15">
        <v>42015</v>
      </c>
      <c r="Y3556" s="15">
        <v>42046</v>
      </c>
      <c r="Z3556" t="str">
        <f t="shared" si="614"/>
        <v>January</v>
      </c>
      <c r="AA3556" t="str">
        <f t="shared" si="615"/>
        <v>February</v>
      </c>
    </row>
    <row r="3557" spans="1:27" ht="45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14" t="s">
        <v>8219</v>
      </c>
      <c r="G3557" t="s">
        <v>8237</v>
      </c>
      <c r="H3557" t="s">
        <v>8249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605"/>
        <v>100</v>
      </c>
      <c r="P3557" s="6">
        <f t="shared" si="606"/>
        <v>171.42857142857142</v>
      </c>
      <c r="Q3557" t="str">
        <f t="shared" si="607"/>
        <v>theater</v>
      </c>
      <c r="R3557" t="str">
        <f t="shared" si="608"/>
        <v>plays</v>
      </c>
      <c r="S3557" s="28">
        <f t="shared" si="609"/>
        <v>42661.233726851853</v>
      </c>
      <c r="T3557" s="28">
        <f t="shared" si="610"/>
        <v>42691.275393518517</v>
      </c>
      <c r="U3557">
        <f t="shared" si="611"/>
        <v>2016</v>
      </c>
      <c r="V3557" s="15">
        <f t="shared" si="612"/>
        <v>42661</v>
      </c>
      <c r="W3557" s="15">
        <f t="shared" si="613"/>
        <v>42691</v>
      </c>
      <c r="X3557" s="15">
        <v>42661</v>
      </c>
      <c r="Y3557" s="15">
        <v>42691</v>
      </c>
      <c r="Z3557" t="str">
        <f t="shared" si="614"/>
        <v>October</v>
      </c>
      <c r="AA3557" t="str">
        <f t="shared" si="615"/>
        <v>November</v>
      </c>
    </row>
    <row r="3558" spans="1:27" ht="45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14" t="s">
        <v>8219</v>
      </c>
      <c r="G3558" t="s">
        <v>8225</v>
      </c>
      <c r="H3558" t="s">
        <v>8247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605"/>
        <v>100.45454545454547</v>
      </c>
      <c r="P3558" s="6">
        <f t="shared" si="606"/>
        <v>110.5</v>
      </c>
      <c r="Q3558" t="str">
        <f t="shared" si="607"/>
        <v>theater</v>
      </c>
      <c r="R3558" t="str">
        <f t="shared" si="608"/>
        <v>plays</v>
      </c>
      <c r="S3558" s="28">
        <f t="shared" si="609"/>
        <v>41808.441249999996</v>
      </c>
      <c r="T3558" s="28">
        <f t="shared" si="610"/>
        <v>41868.441249999996</v>
      </c>
      <c r="U3558">
        <f t="shared" si="611"/>
        <v>2014</v>
      </c>
      <c r="V3558" s="15">
        <f t="shared" si="612"/>
        <v>41808</v>
      </c>
      <c r="W3558" s="15">
        <f t="shared" si="613"/>
        <v>41868</v>
      </c>
      <c r="X3558" s="15">
        <v>41808</v>
      </c>
      <c r="Y3558" s="15">
        <v>41868</v>
      </c>
      <c r="Z3558" t="str">
        <f t="shared" si="614"/>
        <v>June</v>
      </c>
      <c r="AA3558" t="str">
        <f t="shared" si="615"/>
        <v>August</v>
      </c>
    </row>
    <row r="3559" spans="1:27" ht="45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14" t="s">
        <v>8219</v>
      </c>
      <c r="G3559" t="s">
        <v>8224</v>
      </c>
      <c r="H3559" t="s">
        <v>8246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605"/>
        <v>100.03599999999999</v>
      </c>
      <c r="P3559" s="6">
        <f t="shared" si="606"/>
        <v>179.27598566308242</v>
      </c>
      <c r="Q3559" t="str">
        <f t="shared" si="607"/>
        <v>theater</v>
      </c>
      <c r="R3559" t="str">
        <f t="shared" si="608"/>
        <v>plays</v>
      </c>
      <c r="S3559" s="28">
        <f t="shared" si="609"/>
        <v>41730.068414351852</v>
      </c>
      <c r="T3559" s="28">
        <f t="shared" si="610"/>
        <v>41764.068414351852</v>
      </c>
      <c r="U3559">
        <f t="shared" si="611"/>
        <v>2014</v>
      </c>
      <c r="V3559" s="15">
        <f t="shared" si="612"/>
        <v>41730</v>
      </c>
      <c r="W3559" s="15">
        <f t="shared" si="613"/>
        <v>41764</v>
      </c>
      <c r="X3559" s="15">
        <v>41730</v>
      </c>
      <c r="Y3559" s="15">
        <v>41764</v>
      </c>
      <c r="Z3559" t="str">
        <f t="shared" si="614"/>
        <v>April</v>
      </c>
      <c r="AA3559" t="str">
        <f t="shared" si="615"/>
        <v>May</v>
      </c>
    </row>
    <row r="3560" spans="1:27" ht="45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14" t="s">
        <v>8219</v>
      </c>
      <c r="G3560" t="s">
        <v>8225</v>
      </c>
      <c r="H3560" t="s">
        <v>8247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605"/>
        <v>144</v>
      </c>
      <c r="P3560" s="6">
        <f t="shared" si="606"/>
        <v>22.90909090909091</v>
      </c>
      <c r="Q3560" t="str">
        <f t="shared" si="607"/>
        <v>theater</v>
      </c>
      <c r="R3560" t="str">
        <f t="shared" si="608"/>
        <v>plays</v>
      </c>
      <c r="S3560" s="28">
        <f t="shared" si="609"/>
        <v>42139.608506944445</v>
      </c>
      <c r="T3560" s="28">
        <f t="shared" si="610"/>
        <v>42181.666666666664</v>
      </c>
      <c r="U3560">
        <f t="shared" si="611"/>
        <v>2015</v>
      </c>
      <c r="V3560" s="15">
        <f t="shared" si="612"/>
        <v>42139</v>
      </c>
      <c r="W3560" s="15">
        <f t="shared" si="613"/>
        <v>42181</v>
      </c>
      <c r="X3560" s="15">
        <v>42139</v>
      </c>
      <c r="Y3560" s="15">
        <v>42181</v>
      </c>
      <c r="Z3560" t="str">
        <f t="shared" si="614"/>
        <v>May</v>
      </c>
      <c r="AA3560" t="str">
        <f t="shared" si="615"/>
        <v>June</v>
      </c>
    </row>
    <row r="3561" spans="1:27" ht="45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14" t="s">
        <v>8219</v>
      </c>
      <c r="G3561" t="s">
        <v>8226</v>
      </c>
      <c r="H3561" t="s">
        <v>8248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605"/>
        <v>103.49999999999999</v>
      </c>
      <c r="P3561" s="6">
        <f t="shared" si="606"/>
        <v>43.125</v>
      </c>
      <c r="Q3561" t="str">
        <f t="shared" si="607"/>
        <v>theater</v>
      </c>
      <c r="R3561" t="str">
        <f t="shared" si="608"/>
        <v>plays</v>
      </c>
      <c r="S3561" s="28">
        <f t="shared" si="609"/>
        <v>42193.887824074067</v>
      </c>
      <c r="T3561" s="28">
        <f t="shared" si="610"/>
        <v>42216.165277777771</v>
      </c>
      <c r="U3561">
        <f t="shared" si="611"/>
        <v>2015</v>
      </c>
      <c r="V3561" s="15">
        <f t="shared" si="612"/>
        <v>42193</v>
      </c>
      <c r="W3561" s="15">
        <f t="shared" si="613"/>
        <v>42216</v>
      </c>
      <c r="X3561" s="15">
        <v>42193</v>
      </c>
      <c r="Y3561" s="15">
        <v>42216</v>
      </c>
      <c r="Z3561" t="str">
        <f t="shared" si="614"/>
        <v>July</v>
      </c>
      <c r="AA3561" t="str">
        <f t="shared" si="615"/>
        <v>July</v>
      </c>
    </row>
    <row r="3562" spans="1:27" ht="45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14" t="s">
        <v>8219</v>
      </c>
      <c r="G3562" t="s">
        <v>8229</v>
      </c>
      <c r="H3562" t="s">
        <v>8251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605"/>
        <v>108.43750000000001</v>
      </c>
      <c r="P3562" s="6">
        <f t="shared" si="606"/>
        <v>46.891891891891895</v>
      </c>
      <c r="Q3562" t="str">
        <f t="shared" si="607"/>
        <v>theater</v>
      </c>
      <c r="R3562" t="str">
        <f t="shared" si="608"/>
        <v>plays</v>
      </c>
      <c r="S3562" s="28">
        <f t="shared" si="609"/>
        <v>42115.68131944444</v>
      </c>
      <c r="T3562" s="28">
        <f t="shared" si="610"/>
        <v>42150.906249999993</v>
      </c>
      <c r="U3562">
        <f t="shared" si="611"/>
        <v>2015</v>
      </c>
      <c r="V3562" s="15">
        <f t="shared" si="612"/>
        <v>42115</v>
      </c>
      <c r="W3562" s="15">
        <f t="shared" si="613"/>
        <v>42150</v>
      </c>
      <c r="X3562" s="15">
        <v>42115</v>
      </c>
      <c r="Y3562" s="15">
        <v>42150</v>
      </c>
      <c r="Z3562" t="str">
        <f t="shared" si="614"/>
        <v>April</v>
      </c>
      <c r="AA3562" t="str">
        <f t="shared" si="615"/>
        <v>May</v>
      </c>
    </row>
    <row r="3563" spans="1:27" ht="10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14" t="s">
        <v>8219</v>
      </c>
      <c r="G3563" t="s">
        <v>8224</v>
      </c>
      <c r="H3563" t="s">
        <v>8246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605"/>
        <v>102.4</v>
      </c>
      <c r="P3563" s="6">
        <f t="shared" si="606"/>
        <v>47.407407407407405</v>
      </c>
      <c r="Q3563" t="str">
        <f t="shared" si="607"/>
        <v>theater</v>
      </c>
      <c r="R3563" t="str">
        <f t="shared" si="608"/>
        <v>plays</v>
      </c>
      <c r="S3563" s="28">
        <f t="shared" si="609"/>
        <v>42203.471967592595</v>
      </c>
      <c r="T3563" s="28">
        <f t="shared" si="610"/>
        <v>42221.566666666666</v>
      </c>
      <c r="U3563">
        <f t="shared" si="611"/>
        <v>2015</v>
      </c>
      <c r="V3563" s="15">
        <f t="shared" si="612"/>
        <v>42203</v>
      </c>
      <c r="W3563" s="15">
        <f t="shared" si="613"/>
        <v>42221</v>
      </c>
      <c r="X3563" s="15">
        <v>42203</v>
      </c>
      <c r="Y3563" s="15">
        <v>42221</v>
      </c>
      <c r="Z3563" t="str">
        <f t="shared" si="614"/>
        <v>July</v>
      </c>
      <c r="AA3563" t="str">
        <f t="shared" si="615"/>
        <v>August</v>
      </c>
    </row>
    <row r="3564" spans="1:27" ht="45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14" t="s">
        <v>8219</v>
      </c>
      <c r="G3564" t="s">
        <v>8225</v>
      </c>
      <c r="H3564" t="s">
        <v>8247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605"/>
        <v>148.88888888888889</v>
      </c>
      <c r="P3564" s="6">
        <f t="shared" si="606"/>
        <v>15.129032258064516</v>
      </c>
      <c r="Q3564" t="str">
        <f t="shared" si="607"/>
        <v>theater</v>
      </c>
      <c r="R3564" t="str">
        <f t="shared" si="608"/>
        <v>plays</v>
      </c>
      <c r="S3564" s="28">
        <f t="shared" si="609"/>
        <v>42433.553553240738</v>
      </c>
      <c r="T3564" s="28">
        <f t="shared" si="610"/>
        <v>42442.708333333336</v>
      </c>
      <c r="U3564">
        <f t="shared" si="611"/>
        <v>2016</v>
      </c>
      <c r="V3564" s="15">
        <f t="shared" si="612"/>
        <v>42433</v>
      </c>
      <c r="W3564" s="15">
        <f t="shared" si="613"/>
        <v>42442</v>
      </c>
      <c r="X3564" s="15">
        <v>42433</v>
      </c>
      <c r="Y3564" s="15">
        <v>42442</v>
      </c>
      <c r="Z3564" t="str">
        <f t="shared" si="614"/>
        <v>March</v>
      </c>
      <c r="AA3564" t="str">
        <f t="shared" si="615"/>
        <v>March</v>
      </c>
    </row>
    <row r="3565" spans="1:27" ht="45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14" t="s">
        <v>8219</v>
      </c>
      <c r="G3565" t="s">
        <v>8225</v>
      </c>
      <c r="H3565" t="s">
        <v>8247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605"/>
        <v>105.49000000000002</v>
      </c>
      <c r="P3565" s="6">
        <f t="shared" si="606"/>
        <v>21.098000000000003</v>
      </c>
      <c r="Q3565" t="str">
        <f t="shared" si="607"/>
        <v>theater</v>
      </c>
      <c r="R3565" t="str">
        <f t="shared" si="608"/>
        <v>plays</v>
      </c>
      <c r="S3565" s="28">
        <f t="shared" si="609"/>
        <v>42555.46361111111</v>
      </c>
      <c r="T3565" s="28">
        <f t="shared" si="610"/>
        <v>42583.583333333336</v>
      </c>
      <c r="U3565">
        <f t="shared" si="611"/>
        <v>2016</v>
      </c>
      <c r="V3565" s="15">
        <f t="shared" si="612"/>
        <v>42555</v>
      </c>
      <c r="W3565" s="15">
        <f t="shared" si="613"/>
        <v>42583</v>
      </c>
      <c r="X3565" s="15">
        <v>42555</v>
      </c>
      <c r="Y3565" s="15">
        <v>42583</v>
      </c>
      <c r="Z3565" t="str">
        <f t="shared" si="614"/>
        <v>July</v>
      </c>
      <c r="AA3565" t="str">
        <f t="shared" si="615"/>
        <v>August</v>
      </c>
    </row>
    <row r="3566" spans="1:27" ht="30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14" t="s">
        <v>8219</v>
      </c>
      <c r="G3566" t="s">
        <v>8225</v>
      </c>
      <c r="H3566" t="s">
        <v>8247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605"/>
        <v>100.49999999999999</v>
      </c>
      <c r="P3566" s="6">
        <f t="shared" si="606"/>
        <v>59.117647058823529</v>
      </c>
      <c r="Q3566" t="str">
        <f t="shared" si="607"/>
        <v>theater</v>
      </c>
      <c r="R3566" t="str">
        <f t="shared" si="608"/>
        <v>plays</v>
      </c>
      <c r="S3566" s="28">
        <f t="shared" si="609"/>
        <v>42236.414918981478</v>
      </c>
      <c r="T3566" s="28">
        <f t="shared" si="610"/>
        <v>42282.458333333336</v>
      </c>
      <c r="U3566">
        <f t="shared" si="611"/>
        <v>2015</v>
      </c>
      <c r="V3566" s="15">
        <f t="shared" si="612"/>
        <v>42236</v>
      </c>
      <c r="W3566" s="15">
        <f t="shared" si="613"/>
        <v>42282</v>
      </c>
      <c r="X3566" s="15">
        <v>42236</v>
      </c>
      <c r="Y3566" s="15">
        <v>42282</v>
      </c>
      <c r="Z3566" t="str">
        <f t="shared" si="614"/>
        <v>August</v>
      </c>
      <c r="AA3566" t="str">
        <f t="shared" si="615"/>
        <v>October</v>
      </c>
    </row>
    <row r="3567" spans="1:27" ht="45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14" t="s">
        <v>8219</v>
      </c>
      <c r="G3567" t="s">
        <v>8224</v>
      </c>
      <c r="H3567" t="s">
        <v>8246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605"/>
        <v>130.55555555555557</v>
      </c>
      <c r="P3567" s="6">
        <f t="shared" si="606"/>
        <v>97.916666666666671</v>
      </c>
      <c r="Q3567" t="str">
        <f t="shared" si="607"/>
        <v>theater</v>
      </c>
      <c r="R3567" t="str">
        <f t="shared" si="608"/>
        <v>plays</v>
      </c>
      <c r="S3567" s="28">
        <f t="shared" si="609"/>
        <v>41974.534814814811</v>
      </c>
      <c r="T3567" s="28">
        <f t="shared" si="610"/>
        <v>42004.534814814811</v>
      </c>
      <c r="U3567">
        <f t="shared" si="611"/>
        <v>2014</v>
      </c>
      <c r="V3567" s="15">
        <f t="shared" si="612"/>
        <v>41974</v>
      </c>
      <c r="W3567" s="15">
        <f t="shared" si="613"/>
        <v>42004</v>
      </c>
      <c r="X3567" s="15">
        <v>41974</v>
      </c>
      <c r="Y3567" s="15">
        <v>42004</v>
      </c>
      <c r="Z3567" t="str">
        <f t="shared" si="614"/>
        <v>December</v>
      </c>
      <c r="AA3567" t="str">
        <f t="shared" si="615"/>
        <v>December</v>
      </c>
    </row>
    <row r="3568" spans="1:27" ht="45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14" t="s">
        <v>8219</v>
      </c>
      <c r="G3568" t="s">
        <v>8225</v>
      </c>
      <c r="H3568" t="s">
        <v>8247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605"/>
        <v>104.75000000000001</v>
      </c>
      <c r="P3568" s="6">
        <f t="shared" si="606"/>
        <v>55.131578947368418</v>
      </c>
      <c r="Q3568" t="str">
        <f t="shared" si="607"/>
        <v>theater</v>
      </c>
      <c r="R3568" t="str">
        <f t="shared" si="608"/>
        <v>plays</v>
      </c>
      <c r="S3568" s="28">
        <f t="shared" si="609"/>
        <v>41997.299571759257</v>
      </c>
      <c r="T3568" s="28">
        <f t="shared" si="610"/>
        <v>42027.299571759257</v>
      </c>
      <c r="U3568">
        <f t="shared" si="611"/>
        <v>2014</v>
      </c>
      <c r="V3568" s="15">
        <f t="shared" si="612"/>
        <v>41997</v>
      </c>
      <c r="W3568" s="15">
        <f t="shared" si="613"/>
        <v>42027</v>
      </c>
      <c r="X3568" s="15">
        <v>41997</v>
      </c>
      <c r="Y3568" s="15">
        <v>42027</v>
      </c>
      <c r="Z3568" t="str">
        <f t="shared" si="614"/>
        <v>December</v>
      </c>
      <c r="AA3568" t="str">
        <f t="shared" si="615"/>
        <v>January</v>
      </c>
    </row>
    <row r="3569" spans="1:27" ht="45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14" t="s">
        <v>8219</v>
      </c>
      <c r="G3569" t="s">
        <v>8225</v>
      </c>
      <c r="H3569" t="s">
        <v>8247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605"/>
        <v>108.80000000000001</v>
      </c>
      <c r="P3569" s="6">
        <f t="shared" si="606"/>
        <v>26.536585365853657</v>
      </c>
      <c r="Q3569" t="str">
        <f t="shared" si="607"/>
        <v>theater</v>
      </c>
      <c r="R3569" t="str">
        <f t="shared" si="608"/>
        <v>plays</v>
      </c>
      <c r="S3569" s="28">
        <f t="shared" si="609"/>
        <v>42135.602361111109</v>
      </c>
      <c r="T3569" s="28">
        <f t="shared" si="610"/>
        <v>42165.602361111109</v>
      </c>
      <c r="U3569">
        <f t="shared" si="611"/>
        <v>2015</v>
      </c>
      <c r="V3569" s="15">
        <f t="shared" si="612"/>
        <v>42135</v>
      </c>
      <c r="W3569" s="15">
        <f t="shared" si="613"/>
        <v>42165</v>
      </c>
      <c r="X3569" s="15">
        <v>42135</v>
      </c>
      <c r="Y3569" s="15">
        <v>42165</v>
      </c>
      <c r="Z3569" t="str">
        <f t="shared" si="614"/>
        <v>May</v>
      </c>
      <c r="AA3569" t="str">
        <f t="shared" si="615"/>
        <v>June</v>
      </c>
    </row>
    <row r="3570" spans="1:27" ht="45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14" t="s">
        <v>8219</v>
      </c>
      <c r="G3570" t="s">
        <v>8224</v>
      </c>
      <c r="H3570" t="s">
        <v>8246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605"/>
        <v>111.00000000000001</v>
      </c>
      <c r="P3570" s="6">
        <f t="shared" si="606"/>
        <v>58.421052631578945</v>
      </c>
      <c r="Q3570" t="str">
        <f t="shared" si="607"/>
        <v>theater</v>
      </c>
      <c r="R3570" t="str">
        <f t="shared" si="608"/>
        <v>plays</v>
      </c>
      <c r="S3570" s="28">
        <f t="shared" si="609"/>
        <v>41869.532337962963</v>
      </c>
      <c r="T3570" s="28">
        <f t="shared" si="610"/>
        <v>41899.532337962963</v>
      </c>
      <c r="U3570">
        <f t="shared" si="611"/>
        <v>2014</v>
      </c>
      <c r="V3570" s="15">
        <f t="shared" si="612"/>
        <v>41869</v>
      </c>
      <c r="W3570" s="15">
        <f t="shared" si="613"/>
        <v>41899</v>
      </c>
      <c r="X3570" s="15">
        <v>41869</v>
      </c>
      <c r="Y3570" s="15">
        <v>41899</v>
      </c>
      <c r="Z3570" t="str">
        <f t="shared" si="614"/>
        <v>August</v>
      </c>
      <c r="AA3570" t="str">
        <f t="shared" si="615"/>
        <v>September</v>
      </c>
    </row>
    <row r="3571" spans="1:27" ht="45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14" t="s">
        <v>8219</v>
      </c>
      <c r="G3571" t="s">
        <v>8224</v>
      </c>
      <c r="H3571" t="s">
        <v>8246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605"/>
        <v>100.47999999999999</v>
      </c>
      <c r="P3571" s="6">
        <f t="shared" si="606"/>
        <v>122.53658536585365</v>
      </c>
      <c r="Q3571" t="str">
        <f t="shared" si="607"/>
        <v>theater</v>
      </c>
      <c r="R3571" t="str">
        <f t="shared" si="608"/>
        <v>plays</v>
      </c>
      <c r="S3571" s="28">
        <f t="shared" si="609"/>
        <v>41982.480277777773</v>
      </c>
      <c r="T3571" s="28">
        <f t="shared" si="610"/>
        <v>42012.480277777773</v>
      </c>
      <c r="U3571">
        <f t="shared" si="611"/>
        <v>2014</v>
      </c>
      <c r="V3571" s="15">
        <f t="shared" si="612"/>
        <v>41982</v>
      </c>
      <c r="W3571" s="15">
        <f t="shared" si="613"/>
        <v>42012</v>
      </c>
      <c r="X3571" s="15">
        <v>41982</v>
      </c>
      <c r="Y3571" s="15">
        <v>42012</v>
      </c>
      <c r="Z3571" t="str">
        <f t="shared" si="614"/>
        <v>December</v>
      </c>
      <c r="AA3571" t="str">
        <f t="shared" si="615"/>
        <v>January</v>
      </c>
    </row>
    <row r="3572" spans="1:27" ht="45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14" t="s">
        <v>8219</v>
      </c>
      <c r="G3572" t="s">
        <v>8224</v>
      </c>
      <c r="H3572" t="s">
        <v>8246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605"/>
        <v>114.35</v>
      </c>
      <c r="P3572" s="6">
        <f t="shared" si="606"/>
        <v>87.961538461538467</v>
      </c>
      <c r="Q3572" t="str">
        <f t="shared" si="607"/>
        <v>theater</v>
      </c>
      <c r="R3572" t="str">
        <f t="shared" si="608"/>
        <v>plays</v>
      </c>
      <c r="S3572" s="28">
        <f t="shared" si="609"/>
        <v>41976.12364583333</v>
      </c>
      <c r="T3572" s="28">
        <f t="shared" si="610"/>
        <v>42004.083333333336</v>
      </c>
      <c r="U3572">
        <f t="shared" si="611"/>
        <v>2014</v>
      </c>
      <c r="V3572" s="15">
        <f t="shared" si="612"/>
        <v>41976</v>
      </c>
      <c r="W3572" s="15">
        <f t="shared" si="613"/>
        <v>42004</v>
      </c>
      <c r="X3572" s="15">
        <v>41976</v>
      </c>
      <c r="Y3572" s="15">
        <v>42004</v>
      </c>
      <c r="Z3572" t="str">
        <f t="shared" si="614"/>
        <v>December</v>
      </c>
      <c r="AA3572" t="str">
        <f t="shared" si="615"/>
        <v>December</v>
      </c>
    </row>
    <row r="3573" spans="1:27" ht="45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14" t="s">
        <v>8219</v>
      </c>
      <c r="G3573" t="s">
        <v>8225</v>
      </c>
      <c r="H3573" t="s">
        <v>8247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605"/>
        <v>122.06666666666666</v>
      </c>
      <c r="P3573" s="6">
        <f t="shared" si="606"/>
        <v>73.239999999999995</v>
      </c>
      <c r="Q3573" t="str">
        <f t="shared" si="607"/>
        <v>theater</v>
      </c>
      <c r="R3573" t="str">
        <f t="shared" si="608"/>
        <v>plays</v>
      </c>
      <c r="S3573" s="28">
        <f t="shared" si="609"/>
        <v>41912.650613425925</v>
      </c>
      <c r="T3573" s="28">
        <f t="shared" si="610"/>
        <v>41942.650613425925</v>
      </c>
      <c r="U3573">
        <f t="shared" si="611"/>
        <v>2014</v>
      </c>
      <c r="V3573" s="15">
        <f t="shared" si="612"/>
        <v>41912</v>
      </c>
      <c r="W3573" s="15">
        <f t="shared" si="613"/>
        <v>41942</v>
      </c>
      <c r="X3573" s="15">
        <v>41912</v>
      </c>
      <c r="Y3573" s="15">
        <v>41942</v>
      </c>
      <c r="Z3573" t="str">
        <f t="shared" si="614"/>
        <v>September</v>
      </c>
      <c r="AA3573" t="str">
        <f t="shared" si="615"/>
        <v>October</v>
      </c>
    </row>
    <row r="3574" spans="1:27" ht="30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14" t="s">
        <v>8219</v>
      </c>
      <c r="G3574" t="s">
        <v>8225</v>
      </c>
      <c r="H3574" t="s">
        <v>8247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605"/>
        <v>100</v>
      </c>
      <c r="P3574" s="6">
        <f t="shared" si="606"/>
        <v>55.555555555555557</v>
      </c>
      <c r="Q3574" t="str">
        <f t="shared" si="607"/>
        <v>theater</v>
      </c>
      <c r="R3574" t="str">
        <f t="shared" si="608"/>
        <v>plays</v>
      </c>
      <c r="S3574" s="28">
        <f t="shared" si="609"/>
        <v>42146.36206018518</v>
      </c>
      <c r="T3574" s="28">
        <f t="shared" si="610"/>
        <v>42176.36206018518</v>
      </c>
      <c r="U3574">
        <f t="shared" si="611"/>
        <v>2015</v>
      </c>
      <c r="V3574" s="15">
        <f t="shared" si="612"/>
        <v>42146</v>
      </c>
      <c r="W3574" s="15">
        <f t="shared" si="613"/>
        <v>42176</v>
      </c>
      <c r="X3574" s="15">
        <v>42146</v>
      </c>
      <c r="Y3574" s="15">
        <v>42176</v>
      </c>
      <c r="Z3574" t="str">
        <f t="shared" si="614"/>
        <v>May</v>
      </c>
      <c r="AA3574" t="str">
        <f t="shared" si="615"/>
        <v>June</v>
      </c>
    </row>
    <row r="3575" spans="1:27" ht="3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14" t="s">
        <v>8219</v>
      </c>
      <c r="G3575" t="s">
        <v>8225</v>
      </c>
      <c r="H3575" t="s">
        <v>8247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605"/>
        <v>102.8</v>
      </c>
      <c r="P3575" s="6">
        <f t="shared" si="606"/>
        <v>39.53846153846154</v>
      </c>
      <c r="Q3575" t="str">
        <f t="shared" si="607"/>
        <v>theater</v>
      </c>
      <c r="R3575" t="str">
        <f t="shared" si="608"/>
        <v>plays</v>
      </c>
      <c r="S3575" s="28">
        <f t="shared" si="609"/>
        <v>41921.167199074072</v>
      </c>
      <c r="T3575" s="28">
        <f t="shared" si="610"/>
        <v>41951.208865740737</v>
      </c>
      <c r="U3575">
        <f t="shared" si="611"/>
        <v>2014</v>
      </c>
      <c r="V3575" s="15">
        <f t="shared" si="612"/>
        <v>41921</v>
      </c>
      <c r="W3575" s="15">
        <f t="shared" si="613"/>
        <v>41951</v>
      </c>
      <c r="X3575" s="15">
        <v>41921</v>
      </c>
      <c r="Y3575" s="15">
        <v>41951</v>
      </c>
      <c r="Z3575" t="str">
        <f t="shared" si="614"/>
        <v>October</v>
      </c>
      <c r="AA3575" t="str">
        <f t="shared" si="615"/>
        <v>November</v>
      </c>
    </row>
    <row r="3576" spans="1:27" ht="45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14" t="s">
        <v>8219</v>
      </c>
      <c r="G3576" t="s">
        <v>8224</v>
      </c>
      <c r="H3576" t="s">
        <v>8246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605"/>
        <v>106.12068965517241</v>
      </c>
      <c r="P3576" s="6">
        <f t="shared" si="606"/>
        <v>136.77777777777777</v>
      </c>
      <c r="Q3576" t="str">
        <f t="shared" si="607"/>
        <v>theater</v>
      </c>
      <c r="R3576" t="str">
        <f t="shared" si="608"/>
        <v>plays</v>
      </c>
      <c r="S3576" s="28">
        <f t="shared" si="609"/>
        <v>41926.734351851854</v>
      </c>
      <c r="T3576" s="28">
        <f t="shared" si="610"/>
        <v>41956.776018518511</v>
      </c>
      <c r="U3576">
        <f t="shared" si="611"/>
        <v>2014</v>
      </c>
      <c r="V3576" s="15">
        <f t="shared" si="612"/>
        <v>41926</v>
      </c>
      <c r="W3576" s="15">
        <f t="shared" si="613"/>
        <v>41956</v>
      </c>
      <c r="X3576" s="15">
        <v>41926</v>
      </c>
      <c r="Y3576" s="15">
        <v>41956</v>
      </c>
      <c r="Z3576" t="str">
        <f t="shared" si="614"/>
        <v>October</v>
      </c>
      <c r="AA3576" t="str">
        <f t="shared" si="615"/>
        <v>November</v>
      </c>
    </row>
    <row r="3577" spans="1:27" ht="45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14" t="s">
        <v>8219</v>
      </c>
      <c r="G3577" t="s">
        <v>8224</v>
      </c>
      <c r="H3577" t="s">
        <v>8246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605"/>
        <v>101.33000000000001</v>
      </c>
      <c r="P3577" s="6">
        <f t="shared" si="606"/>
        <v>99.343137254901961</v>
      </c>
      <c r="Q3577" t="str">
        <f t="shared" si="607"/>
        <v>theater</v>
      </c>
      <c r="R3577" t="str">
        <f t="shared" si="608"/>
        <v>plays</v>
      </c>
      <c r="S3577" s="28">
        <f t="shared" si="609"/>
        <v>42561.575543981475</v>
      </c>
      <c r="T3577" s="28">
        <f t="shared" si="610"/>
        <v>42592.957638888889</v>
      </c>
      <c r="U3577">
        <f t="shared" si="611"/>
        <v>2016</v>
      </c>
      <c r="V3577" s="15">
        <f t="shared" si="612"/>
        <v>42561</v>
      </c>
      <c r="W3577" s="15">
        <f t="shared" si="613"/>
        <v>42592</v>
      </c>
      <c r="X3577" s="15">
        <v>42561</v>
      </c>
      <c r="Y3577" s="15">
        <v>42592</v>
      </c>
      <c r="Z3577" t="str">
        <f t="shared" si="614"/>
        <v>July</v>
      </c>
      <c r="AA3577" t="str">
        <f t="shared" si="615"/>
        <v>August</v>
      </c>
    </row>
    <row r="3578" spans="1:27" ht="45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14" t="s">
        <v>8219</v>
      </c>
      <c r="G3578" t="s">
        <v>8224</v>
      </c>
      <c r="H3578" t="s">
        <v>8246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605"/>
        <v>100</v>
      </c>
      <c r="P3578" s="6">
        <f t="shared" si="606"/>
        <v>20</v>
      </c>
      <c r="Q3578" t="str">
        <f t="shared" si="607"/>
        <v>theater</v>
      </c>
      <c r="R3578" t="str">
        <f t="shared" si="608"/>
        <v>plays</v>
      </c>
      <c r="S3578" s="28">
        <f t="shared" si="609"/>
        <v>42649.340902777774</v>
      </c>
      <c r="T3578" s="28">
        <f t="shared" si="610"/>
        <v>42709.382569444446</v>
      </c>
      <c r="U3578">
        <f t="shared" si="611"/>
        <v>2016</v>
      </c>
      <c r="V3578" s="15">
        <f t="shared" si="612"/>
        <v>42649</v>
      </c>
      <c r="W3578" s="15">
        <f t="shared" si="613"/>
        <v>42709</v>
      </c>
      <c r="X3578" s="15">
        <v>42649</v>
      </c>
      <c r="Y3578" s="15">
        <v>42709</v>
      </c>
      <c r="Z3578" t="str">
        <f t="shared" si="614"/>
        <v>October</v>
      </c>
      <c r="AA3578" t="str">
        <f t="shared" si="615"/>
        <v>December</v>
      </c>
    </row>
    <row r="3579" spans="1:27" ht="45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14" t="s">
        <v>8219</v>
      </c>
      <c r="G3579" t="s">
        <v>8224</v>
      </c>
      <c r="H3579" t="s">
        <v>8246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605"/>
        <v>130</v>
      </c>
      <c r="P3579" s="6">
        <f t="shared" si="606"/>
        <v>28.888888888888889</v>
      </c>
      <c r="Q3579" t="str">
        <f t="shared" si="607"/>
        <v>theater</v>
      </c>
      <c r="R3579" t="str">
        <f t="shared" si="608"/>
        <v>plays</v>
      </c>
      <c r="S3579" s="28">
        <f t="shared" si="609"/>
        <v>42093.578506944446</v>
      </c>
      <c r="T3579" s="28">
        <f t="shared" si="610"/>
        <v>42120.061111111114</v>
      </c>
      <c r="U3579">
        <f t="shared" si="611"/>
        <v>2015</v>
      </c>
      <c r="V3579" s="15">
        <f t="shared" si="612"/>
        <v>42093</v>
      </c>
      <c r="W3579" s="15">
        <f t="shared" si="613"/>
        <v>42120</v>
      </c>
      <c r="X3579" s="15">
        <v>42093</v>
      </c>
      <c r="Y3579" s="15">
        <v>42120</v>
      </c>
      <c r="Z3579" t="str">
        <f t="shared" si="614"/>
        <v>March</v>
      </c>
      <c r="AA3579" t="str">
        <f t="shared" si="615"/>
        <v>April</v>
      </c>
    </row>
    <row r="3580" spans="1:27" ht="45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14" t="s">
        <v>8219</v>
      </c>
      <c r="G3580" t="s">
        <v>8225</v>
      </c>
      <c r="H3580" t="s">
        <v>8247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605"/>
        <v>100.01333333333334</v>
      </c>
      <c r="P3580" s="6">
        <f t="shared" si="606"/>
        <v>40.545945945945945</v>
      </c>
      <c r="Q3580" t="str">
        <f t="shared" si="607"/>
        <v>theater</v>
      </c>
      <c r="R3580" t="str">
        <f t="shared" si="608"/>
        <v>plays</v>
      </c>
      <c r="S3580" s="28">
        <f t="shared" si="609"/>
        <v>42460.525196759256</v>
      </c>
      <c r="T3580" s="28">
        <f t="shared" si="610"/>
        <v>42490.525196759256</v>
      </c>
      <c r="U3580">
        <f t="shared" si="611"/>
        <v>2016</v>
      </c>
      <c r="V3580" s="15">
        <f t="shared" si="612"/>
        <v>42460</v>
      </c>
      <c r="W3580" s="15">
        <f t="shared" si="613"/>
        <v>42490</v>
      </c>
      <c r="X3580" s="15">
        <v>42460</v>
      </c>
      <c r="Y3580" s="15">
        <v>42490</v>
      </c>
      <c r="Z3580" t="str">
        <f t="shared" si="614"/>
        <v>March</v>
      </c>
      <c r="AA3580" t="str">
        <f t="shared" si="615"/>
        <v>April</v>
      </c>
    </row>
    <row r="3581" spans="1:27" ht="45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14" t="s">
        <v>8219</v>
      </c>
      <c r="G3581" t="s">
        <v>8225</v>
      </c>
      <c r="H3581" t="s">
        <v>8247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605"/>
        <v>100</v>
      </c>
      <c r="P3581" s="6">
        <f t="shared" si="606"/>
        <v>35.714285714285715</v>
      </c>
      <c r="Q3581" t="str">
        <f t="shared" si="607"/>
        <v>theater</v>
      </c>
      <c r="R3581" t="str">
        <f t="shared" si="608"/>
        <v>plays</v>
      </c>
      <c r="S3581" s="28">
        <f t="shared" si="609"/>
        <v>42430.553888888891</v>
      </c>
      <c r="T3581" s="28">
        <f t="shared" si="610"/>
        <v>42460.51222222222</v>
      </c>
      <c r="U3581">
        <f t="shared" si="611"/>
        <v>2016</v>
      </c>
      <c r="V3581" s="15">
        <f t="shared" si="612"/>
        <v>42430</v>
      </c>
      <c r="W3581" s="15">
        <f t="shared" si="613"/>
        <v>42460</v>
      </c>
      <c r="X3581" s="15">
        <v>42430</v>
      </c>
      <c r="Y3581" s="15">
        <v>42460</v>
      </c>
      <c r="Z3581" t="str">
        <f t="shared" si="614"/>
        <v>March</v>
      </c>
      <c r="AA3581" t="str">
        <f t="shared" si="615"/>
        <v>March</v>
      </c>
    </row>
    <row r="3582" spans="1:27" ht="45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14" t="s">
        <v>8219</v>
      </c>
      <c r="G3582" t="s">
        <v>8224</v>
      </c>
      <c r="H3582" t="s">
        <v>8246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605"/>
        <v>113.88888888888889</v>
      </c>
      <c r="P3582" s="6">
        <f t="shared" si="606"/>
        <v>37.962962962962962</v>
      </c>
      <c r="Q3582" t="str">
        <f t="shared" si="607"/>
        <v>theater</v>
      </c>
      <c r="R3582" t="str">
        <f t="shared" si="608"/>
        <v>plays</v>
      </c>
      <c r="S3582" s="28">
        <f t="shared" si="609"/>
        <v>42025.967847222222</v>
      </c>
      <c r="T3582" s="28">
        <f t="shared" si="610"/>
        <v>42063.999305555553</v>
      </c>
      <c r="U3582">
        <f t="shared" si="611"/>
        <v>2015</v>
      </c>
      <c r="V3582" s="15">
        <f t="shared" si="612"/>
        <v>42025</v>
      </c>
      <c r="W3582" s="15">
        <f t="shared" si="613"/>
        <v>42063</v>
      </c>
      <c r="X3582" s="15">
        <v>42025</v>
      </c>
      <c r="Y3582" s="15">
        <v>42063</v>
      </c>
      <c r="Z3582" t="str">
        <f t="shared" si="614"/>
        <v>January</v>
      </c>
      <c r="AA3582" t="str">
        <f t="shared" si="615"/>
        <v>February</v>
      </c>
    </row>
    <row r="3583" spans="1:27" ht="45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14" t="s">
        <v>8219</v>
      </c>
      <c r="G3583" t="s">
        <v>8225</v>
      </c>
      <c r="H3583" t="s">
        <v>8247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605"/>
        <v>100</v>
      </c>
      <c r="P3583" s="6">
        <f t="shared" si="606"/>
        <v>33.333333333333336</v>
      </c>
      <c r="Q3583" t="str">
        <f t="shared" si="607"/>
        <v>theater</v>
      </c>
      <c r="R3583" t="str">
        <f t="shared" si="608"/>
        <v>plays</v>
      </c>
      <c r="S3583" s="28">
        <f t="shared" si="609"/>
        <v>41836.26284722222</v>
      </c>
      <c r="T3583" s="28">
        <f t="shared" si="610"/>
        <v>41850.26284722222</v>
      </c>
      <c r="U3583">
        <f t="shared" si="611"/>
        <v>2014</v>
      </c>
      <c r="V3583" s="15">
        <f t="shared" si="612"/>
        <v>41836</v>
      </c>
      <c r="W3583" s="15">
        <f t="shared" si="613"/>
        <v>41850</v>
      </c>
      <c r="X3583" s="15">
        <v>41836</v>
      </c>
      <c r="Y3583" s="15">
        <v>41850</v>
      </c>
      <c r="Z3583" t="str">
        <f t="shared" si="614"/>
        <v>July</v>
      </c>
      <c r="AA3583" t="str">
        <f t="shared" si="615"/>
        <v>July</v>
      </c>
    </row>
    <row r="3584" spans="1:27" ht="45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14" t="s">
        <v>8219</v>
      </c>
      <c r="G3584" t="s">
        <v>8224</v>
      </c>
      <c r="H3584" t="s">
        <v>8246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605"/>
        <v>287</v>
      </c>
      <c r="P3584" s="6">
        <f t="shared" si="606"/>
        <v>58.571428571428569</v>
      </c>
      <c r="Q3584" t="str">
        <f t="shared" si="607"/>
        <v>theater</v>
      </c>
      <c r="R3584" t="str">
        <f t="shared" si="608"/>
        <v>plays</v>
      </c>
      <c r="S3584" s="28">
        <f t="shared" si="609"/>
        <v>42450.887523148143</v>
      </c>
      <c r="T3584" s="28">
        <f t="shared" si="610"/>
        <v>42464.887523148143</v>
      </c>
      <c r="U3584">
        <f t="shared" si="611"/>
        <v>2016</v>
      </c>
      <c r="V3584" s="15">
        <f t="shared" si="612"/>
        <v>42450</v>
      </c>
      <c r="W3584" s="15">
        <f t="shared" si="613"/>
        <v>42464</v>
      </c>
      <c r="X3584" s="15">
        <v>42450</v>
      </c>
      <c r="Y3584" s="15">
        <v>42464</v>
      </c>
      <c r="Z3584" t="str">
        <f t="shared" si="614"/>
        <v>March</v>
      </c>
      <c r="AA3584" t="str">
        <f t="shared" si="615"/>
        <v>April</v>
      </c>
    </row>
    <row r="3585" spans="1:27" ht="45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14" t="s">
        <v>8219</v>
      </c>
      <c r="G3585" t="s">
        <v>8224</v>
      </c>
      <c r="H3585" t="s">
        <v>8246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605"/>
        <v>108.5</v>
      </c>
      <c r="P3585" s="6">
        <f t="shared" si="606"/>
        <v>135.625</v>
      </c>
      <c r="Q3585" t="str">
        <f t="shared" si="607"/>
        <v>theater</v>
      </c>
      <c r="R3585" t="str">
        <f t="shared" si="608"/>
        <v>plays</v>
      </c>
      <c r="S3585" s="28">
        <f t="shared" si="609"/>
        <v>42418.217650462961</v>
      </c>
      <c r="T3585" s="28">
        <f t="shared" si="610"/>
        <v>42478.175983796296</v>
      </c>
      <c r="U3585">
        <f t="shared" si="611"/>
        <v>2016</v>
      </c>
      <c r="V3585" s="15">
        <f t="shared" si="612"/>
        <v>42418</v>
      </c>
      <c r="W3585" s="15">
        <f t="shared" si="613"/>
        <v>42478</v>
      </c>
      <c r="X3585" s="15">
        <v>42418</v>
      </c>
      <c r="Y3585" s="15">
        <v>42478</v>
      </c>
      <c r="Z3585" t="str">
        <f t="shared" si="614"/>
        <v>February</v>
      </c>
      <c r="AA3585" t="str">
        <f t="shared" si="615"/>
        <v>April</v>
      </c>
    </row>
    <row r="3586" spans="1:27" ht="9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14" t="s">
        <v>8219</v>
      </c>
      <c r="G3586" t="s">
        <v>8225</v>
      </c>
      <c r="H3586" t="s">
        <v>8247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ref="O3586:O3649" si="616">SUM(E3586/D3586)*100</f>
        <v>115.5</v>
      </c>
      <c r="P3586" s="6">
        <f t="shared" ref="P3586:P3649" si="617">SUM(E3586/L3586)</f>
        <v>30.9375</v>
      </c>
      <c r="Q3586" t="str">
        <f t="shared" si="607"/>
        <v>theater</v>
      </c>
      <c r="R3586" t="str">
        <f t="shared" si="608"/>
        <v>plays</v>
      </c>
      <c r="S3586" s="28">
        <f t="shared" si="609"/>
        <v>42168.108148148145</v>
      </c>
      <c r="T3586" s="28">
        <f t="shared" si="610"/>
        <v>42198.108148148145</v>
      </c>
      <c r="U3586">
        <f t="shared" si="611"/>
        <v>2015</v>
      </c>
      <c r="V3586" s="15">
        <f t="shared" si="612"/>
        <v>42168</v>
      </c>
      <c r="W3586" s="15">
        <f t="shared" si="613"/>
        <v>42198</v>
      </c>
      <c r="X3586" s="15">
        <v>42168</v>
      </c>
      <c r="Y3586" s="15">
        <v>42198</v>
      </c>
      <c r="Z3586" t="str">
        <f t="shared" si="614"/>
        <v>June</v>
      </c>
      <c r="AA3586" t="str">
        <f t="shared" si="615"/>
        <v>July</v>
      </c>
    </row>
    <row r="3587" spans="1:27" ht="45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14" t="s">
        <v>8219</v>
      </c>
      <c r="G3587" t="s">
        <v>8224</v>
      </c>
      <c r="H3587" t="s">
        <v>8246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si="616"/>
        <v>119.11764705882352</v>
      </c>
      <c r="P3587" s="6">
        <f t="shared" si="617"/>
        <v>176.08695652173913</v>
      </c>
      <c r="Q3587" t="str">
        <f t="shared" ref="Q3587:Q3650" si="618">LEFT(N3587,FIND("/", N3587) - 1)</f>
        <v>theater</v>
      </c>
      <c r="R3587" t="str">
        <f t="shared" ref="R3587:R3650" si="619">RIGHT(N3587,LEN(N3587) - FIND("/",N3587))</f>
        <v>plays</v>
      </c>
      <c r="S3587" s="28">
        <f t="shared" ref="S3587:S3650" si="620">(J3587/86400)+25569+(-5/24)</f>
        <v>41964.507986111108</v>
      </c>
      <c r="T3587" s="28">
        <f t="shared" ref="T3587:T3650" si="621">(I3587/86400)+25569+(-5/24)</f>
        <v>41994.507986111108</v>
      </c>
      <c r="U3587">
        <f t="shared" ref="U3587:U3650" si="622">YEAR(S3587)</f>
        <v>2014</v>
      </c>
      <c r="V3587" s="15">
        <f t="shared" ref="V3587:V3650" si="623">INT(S3587)</f>
        <v>41964</v>
      </c>
      <c r="W3587" s="15">
        <f t="shared" ref="W3587:W3650" si="624">INT(T3587)</f>
        <v>41994</v>
      </c>
      <c r="X3587" s="15">
        <v>41964</v>
      </c>
      <c r="Y3587" s="15">
        <v>41994</v>
      </c>
      <c r="Z3587" t="str">
        <f t="shared" ref="Z3587:Z3650" si="625">TEXT(V3587, "mmmm")</f>
        <v>November</v>
      </c>
      <c r="AA3587" t="str">
        <f t="shared" ref="AA3587:AA3650" si="626">TEXT(W3587, "mmmm")</f>
        <v>December</v>
      </c>
    </row>
    <row r="3588" spans="1:27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14" t="s">
        <v>8219</v>
      </c>
      <c r="G3588" t="s">
        <v>8224</v>
      </c>
      <c r="H3588" t="s">
        <v>8246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616"/>
        <v>109.42666666666668</v>
      </c>
      <c r="P3588" s="6">
        <f t="shared" si="617"/>
        <v>151.9814814814815</v>
      </c>
      <c r="Q3588" t="str">
        <f t="shared" si="618"/>
        <v>theater</v>
      </c>
      <c r="R3588" t="str">
        <f t="shared" si="619"/>
        <v>plays</v>
      </c>
      <c r="S3588" s="28">
        <f t="shared" si="620"/>
        <v>42576.489236111105</v>
      </c>
      <c r="T3588" s="28">
        <f t="shared" si="621"/>
        <v>42636.489236111105</v>
      </c>
      <c r="U3588">
        <f t="shared" si="622"/>
        <v>2016</v>
      </c>
      <c r="V3588" s="15">
        <f t="shared" si="623"/>
        <v>42576</v>
      </c>
      <c r="W3588" s="15">
        <f t="shared" si="624"/>
        <v>42636</v>
      </c>
      <c r="X3588" s="15">
        <v>42576</v>
      </c>
      <c r="Y3588" s="15">
        <v>42636</v>
      </c>
      <c r="Z3588" t="str">
        <f t="shared" si="625"/>
        <v>July</v>
      </c>
      <c r="AA3588" t="str">
        <f t="shared" si="626"/>
        <v>September</v>
      </c>
    </row>
    <row r="3589" spans="1:27" ht="45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14" t="s">
        <v>8219</v>
      </c>
      <c r="G3589" t="s">
        <v>8225</v>
      </c>
      <c r="H3589" t="s">
        <v>8247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616"/>
        <v>126.6</v>
      </c>
      <c r="P3589" s="6">
        <f t="shared" si="617"/>
        <v>22.607142857142858</v>
      </c>
      <c r="Q3589" t="str">
        <f t="shared" si="618"/>
        <v>theater</v>
      </c>
      <c r="R3589" t="str">
        <f t="shared" si="619"/>
        <v>plays</v>
      </c>
      <c r="S3589" s="28">
        <f t="shared" si="620"/>
        <v>42503.331643518519</v>
      </c>
      <c r="T3589" s="28">
        <f t="shared" si="621"/>
        <v>42548.583333333336</v>
      </c>
      <c r="U3589">
        <f t="shared" si="622"/>
        <v>2016</v>
      </c>
      <c r="V3589" s="15">
        <f t="shared" si="623"/>
        <v>42503</v>
      </c>
      <c r="W3589" s="15">
        <f t="shared" si="624"/>
        <v>42548</v>
      </c>
      <c r="X3589" s="15">
        <v>42503</v>
      </c>
      <c r="Y3589" s="15">
        <v>42548</v>
      </c>
      <c r="Z3589" t="str">
        <f t="shared" si="625"/>
        <v>May</v>
      </c>
      <c r="AA3589" t="str">
        <f t="shared" si="626"/>
        <v>June</v>
      </c>
    </row>
    <row r="3590" spans="1:27" ht="45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14" t="s">
        <v>8219</v>
      </c>
      <c r="G3590" t="s">
        <v>8225</v>
      </c>
      <c r="H3590" t="s">
        <v>8247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616"/>
        <v>100.49999999999999</v>
      </c>
      <c r="P3590" s="6">
        <f t="shared" si="617"/>
        <v>18.272727272727273</v>
      </c>
      <c r="Q3590" t="str">
        <f t="shared" si="618"/>
        <v>theater</v>
      </c>
      <c r="R3590" t="str">
        <f t="shared" si="619"/>
        <v>plays</v>
      </c>
      <c r="S3590" s="28">
        <f t="shared" si="620"/>
        <v>42101.620486111111</v>
      </c>
      <c r="T3590" s="28">
        <f t="shared" si="621"/>
        <v>42123.749999999993</v>
      </c>
      <c r="U3590">
        <f t="shared" si="622"/>
        <v>2015</v>
      </c>
      <c r="V3590" s="15">
        <f t="shared" si="623"/>
        <v>42101</v>
      </c>
      <c r="W3590" s="15">
        <f t="shared" si="624"/>
        <v>42123</v>
      </c>
      <c r="X3590" s="15">
        <v>42101</v>
      </c>
      <c r="Y3590" s="15">
        <v>42123</v>
      </c>
      <c r="Z3590" t="str">
        <f t="shared" si="625"/>
        <v>April</v>
      </c>
      <c r="AA3590" t="str">
        <f t="shared" si="626"/>
        <v>April</v>
      </c>
    </row>
    <row r="3591" spans="1:27" ht="45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14" t="s">
        <v>8219</v>
      </c>
      <c r="G3591" t="s">
        <v>8224</v>
      </c>
      <c r="H3591" t="s">
        <v>8246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616"/>
        <v>127.49999999999999</v>
      </c>
      <c r="P3591" s="6">
        <f t="shared" si="617"/>
        <v>82.258064516129039</v>
      </c>
      <c r="Q3591" t="str">
        <f t="shared" si="618"/>
        <v>theater</v>
      </c>
      <c r="R3591" t="str">
        <f t="shared" si="619"/>
        <v>plays</v>
      </c>
      <c r="S3591" s="28">
        <f t="shared" si="620"/>
        <v>42125.439201388886</v>
      </c>
      <c r="T3591" s="28">
        <f t="shared" si="621"/>
        <v>42150.439201388886</v>
      </c>
      <c r="U3591">
        <f t="shared" si="622"/>
        <v>2015</v>
      </c>
      <c r="V3591" s="15">
        <f t="shared" si="623"/>
        <v>42125</v>
      </c>
      <c r="W3591" s="15">
        <f t="shared" si="624"/>
        <v>42150</v>
      </c>
      <c r="X3591" s="15">
        <v>42125</v>
      </c>
      <c r="Y3591" s="15">
        <v>42150</v>
      </c>
      <c r="Z3591" t="str">
        <f t="shared" si="625"/>
        <v>May</v>
      </c>
      <c r="AA3591" t="str">
        <f t="shared" si="626"/>
        <v>May</v>
      </c>
    </row>
    <row r="3592" spans="1:27" ht="45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14" t="s">
        <v>8219</v>
      </c>
      <c r="G3592" t="s">
        <v>8225</v>
      </c>
      <c r="H3592" t="s">
        <v>8247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616"/>
        <v>100.05999999999999</v>
      </c>
      <c r="P3592" s="6">
        <f t="shared" si="617"/>
        <v>68.534246575342465</v>
      </c>
      <c r="Q3592" t="str">
        <f t="shared" si="618"/>
        <v>theater</v>
      </c>
      <c r="R3592" t="str">
        <f t="shared" si="619"/>
        <v>plays</v>
      </c>
      <c r="S3592" s="28">
        <f t="shared" si="620"/>
        <v>41902.125393518516</v>
      </c>
      <c r="T3592" s="28">
        <f t="shared" si="621"/>
        <v>41932.125393518516</v>
      </c>
      <c r="U3592">
        <f t="shared" si="622"/>
        <v>2014</v>
      </c>
      <c r="V3592" s="15">
        <f t="shared" si="623"/>
        <v>41902</v>
      </c>
      <c r="W3592" s="15">
        <f t="shared" si="624"/>
        <v>41932</v>
      </c>
      <c r="X3592" s="15">
        <v>41902</v>
      </c>
      <c r="Y3592" s="15">
        <v>41932</v>
      </c>
      <c r="Z3592" t="str">
        <f t="shared" si="625"/>
        <v>September</v>
      </c>
      <c r="AA3592" t="str">
        <f t="shared" si="626"/>
        <v>October</v>
      </c>
    </row>
    <row r="3593" spans="1:27" ht="45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14" t="s">
        <v>8219</v>
      </c>
      <c r="G3593" t="s">
        <v>8224</v>
      </c>
      <c r="H3593" t="s">
        <v>8246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616"/>
        <v>175</v>
      </c>
      <c r="P3593" s="6">
        <f t="shared" si="617"/>
        <v>68.055555555555557</v>
      </c>
      <c r="Q3593" t="str">
        <f t="shared" si="618"/>
        <v>theater</v>
      </c>
      <c r="R3593" t="str">
        <f t="shared" si="619"/>
        <v>plays</v>
      </c>
      <c r="S3593" s="28">
        <f t="shared" si="620"/>
        <v>42003.74009259259</v>
      </c>
      <c r="T3593" s="28">
        <f t="shared" si="621"/>
        <v>42027.999305555553</v>
      </c>
      <c r="U3593">
        <f t="shared" si="622"/>
        <v>2014</v>
      </c>
      <c r="V3593" s="15">
        <f t="shared" si="623"/>
        <v>42003</v>
      </c>
      <c r="W3593" s="15">
        <f t="shared" si="624"/>
        <v>42027</v>
      </c>
      <c r="X3593" s="15">
        <v>42003</v>
      </c>
      <c r="Y3593" s="15">
        <v>42027</v>
      </c>
      <c r="Z3593" t="str">
        <f t="shared" si="625"/>
        <v>December</v>
      </c>
      <c r="AA3593" t="str">
        <f t="shared" si="626"/>
        <v>January</v>
      </c>
    </row>
    <row r="3594" spans="1:27" ht="45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14" t="s">
        <v>8219</v>
      </c>
      <c r="G3594" t="s">
        <v>8224</v>
      </c>
      <c r="H3594" t="s">
        <v>8246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616"/>
        <v>127.25</v>
      </c>
      <c r="P3594" s="6">
        <f t="shared" si="617"/>
        <v>72.714285714285708</v>
      </c>
      <c r="Q3594" t="str">
        <f t="shared" si="618"/>
        <v>theater</v>
      </c>
      <c r="R3594" t="str">
        <f t="shared" si="619"/>
        <v>plays</v>
      </c>
      <c r="S3594" s="28">
        <f t="shared" si="620"/>
        <v>41988.621608796289</v>
      </c>
      <c r="T3594" s="28">
        <f t="shared" si="621"/>
        <v>42045.999305555553</v>
      </c>
      <c r="U3594">
        <f t="shared" si="622"/>
        <v>2014</v>
      </c>
      <c r="V3594" s="15">
        <f t="shared" si="623"/>
        <v>41988</v>
      </c>
      <c r="W3594" s="15">
        <f t="shared" si="624"/>
        <v>42045</v>
      </c>
      <c r="X3594" s="15">
        <v>41988</v>
      </c>
      <c r="Y3594" s="15">
        <v>42045</v>
      </c>
      <c r="Z3594" t="str">
        <f t="shared" si="625"/>
        <v>December</v>
      </c>
      <c r="AA3594" t="str">
        <f t="shared" si="626"/>
        <v>February</v>
      </c>
    </row>
    <row r="3595" spans="1:27" ht="45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14" t="s">
        <v>8219</v>
      </c>
      <c r="G3595" t="s">
        <v>8224</v>
      </c>
      <c r="H3595" t="s">
        <v>8246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616"/>
        <v>110.63333333333334</v>
      </c>
      <c r="P3595" s="6">
        <f t="shared" si="617"/>
        <v>77.186046511627907</v>
      </c>
      <c r="Q3595" t="str">
        <f t="shared" si="618"/>
        <v>theater</v>
      </c>
      <c r="R3595" t="str">
        <f t="shared" si="619"/>
        <v>plays</v>
      </c>
      <c r="S3595" s="28">
        <f t="shared" si="620"/>
        <v>41974.690266203703</v>
      </c>
      <c r="T3595" s="28">
        <f t="shared" si="621"/>
        <v>42009.643055555549</v>
      </c>
      <c r="U3595">
        <f t="shared" si="622"/>
        <v>2014</v>
      </c>
      <c r="V3595" s="15">
        <f t="shared" si="623"/>
        <v>41974</v>
      </c>
      <c r="W3595" s="15">
        <f t="shared" si="624"/>
        <v>42009</v>
      </c>
      <c r="X3595" s="15">
        <v>41974</v>
      </c>
      <c r="Y3595" s="15">
        <v>42009</v>
      </c>
      <c r="Z3595" t="str">
        <f t="shared" si="625"/>
        <v>December</v>
      </c>
      <c r="AA3595" t="str">
        <f t="shared" si="626"/>
        <v>January</v>
      </c>
    </row>
    <row r="3596" spans="1:27" ht="45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14" t="s">
        <v>8219</v>
      </c>
      <c r="G3596" t="s">
        <v>8224</v>
      </c>
      <c r="H3596" t="s">
        <v>8246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616"/>
        <v>125.93749999999999</v>
      </c>
      <c r="P3596" s="6">
        <f t="shared" si="617"/>
        <v>55.972222222222221</v>
      </c>
      <c r="Q3596" t="str">
        <f t="shared" si="618"/>
        <v>theater</v>
      </c>
      <c r="R3596" t="str">
        <f t="shared" si="619"/>
        <v>plays</v>
      </c>
      <c r="S3596" s="28">
        <f t="shared" si="620"/>
        <v>42591.858587962961</v>
      </c>
      <c r="T3596" s="28">
        <f t="shared" si="621"/>
        <v>42616.858587962961</v>
      </c>
      <c r="U3596">
        <f t="shared" si="622"/>
        <v>2016</v>
      </c>
      <c r="V3596" s="15">
        <f t="shared" si="623"/>
        <v>42591</v>
      </c>
      <c r="W3596" s="15">
        <f t="shared" si="624"/>
        <v>42616</v>
      </c>
      <c r="X3596" s="15">
        <v>42591</v>
      </c>
      <c r="Y3596" s="15">
        <v>42616</v>
      </c>
      <c r="Z3596" t="str">
        <f t="shared" si="625"/>
        <v>August</v>
      </c>
      <c r="AA3596" t="str">
        <f t="shared" si="626"/>
        <v>September</v>
      </c>
    </row>
    <row r="3597" spans="1:27" ht="30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14" t="s">
        <v>8219</v>
      </c>
      <c r="G3597" t="s">
        <v>8224</v>
      </c>
      <c r="H3597" t="s">
        <v>8246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616"/>
        <v>118.5</v>
      </c>
      <c r="P3597" s="6">
        <f t="shared" si="617"/>
        <v>49.693548387096776</v>
      </c>
      <c r="Q3597" t="str">
        <f t="shared" si="618"/>
        <v>theater</v>
      </c>
      <c r="R3597" t="str">
        <f t="shared" si="619"/>
        <v>plays</v>
      </c>
      <c r="S3597" s="28">
        <f t="shared" si="620"/>
        <v>42049.800034722219</v>
      </c>
      <c r="T3597" s="28">
        <f t="shared" si="621"/>
        <v>42076.082638888889</v>
      </c>
      <c r="U3597">
        <f t="shared" si="622"/>
        <v>2015</v>
      </c>
      <c r="V3597" s="15">
        <f t="shared" si="623"/>
        <v>42049</v>
      </c>
      <c r="W3597" s="15">
        <f t="shared" si="624"/>
        <v>42076</v>
      </c>
      <c r="X3597" s="15">
        <v>42049</v>
      </c>
      <c r="Y3597" s="15">
        <v>42076</v>
      </c>
      <c r="Z3597" t="str">
        <f t="shared" si="625"/>
        <v>February</v>
      </c>
      <c r="AA3597" t="str">
        <f t="shared" si="626"/>
        <v>March</v>
      </c>
    </row>
    <row r="3598" spans="1:27" ht="45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14" t="s">
        <v>8219</v>
      </c>
      <c r="G3598" t="s">
        <v>8229</v>
      </c>
      <c r="H3598" t="s">
        <v>8251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616"/>
        <v>107.72727272727273</v>
      </c>
      <c r="P3598" s="6">
        <f t="shared" si="617"/>
        <v>79</v>
      </c>
      <c r="Q3598" t="str">
        <f t="shared" si="618"/>
        <v>theater</v>
      </c>
      <c r="R3598" t="str">
        <f t="shared" si="619"/>
        <v>plays</v>
      </c>
      <c r="S3598" s="28">
        <f t="shared" si="620"/>
        <v>41856.506736111107</v>
      </c>
      <c r="T3598" s="28">
        <f t="shared" si="621"/>
        <v>41877.506736111107</v>
      </c>
      <c r="U3598">
        <f t="shared" si="622"/>
        <v>2014</v>
      </c>
      <c r="V3598" s="15">
        <f t="shared" si="623"/>
        <v>41856</v>
      </c>
      <c r="W3598" s="15">
        <f t="shared" si="624"/>
        <v>41877</v>
      </c>
      <c r="X3598" s="15">
        <v>41856</v>
      </c>
      <c r="Y3598" s="15">
        <v>41877</v>
      </c>
      <c r="Z3598" t="str">
        <f t="shared" si="625"/>
        <v>August</v>
      </c>
      <c r="AA3598" t="str">
        <f t="shared" si="626"/>
        <v>August</v>
      </c>
    </row>
    <row r="3599" spans="1:27" ht="30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14" t="s">
        <v>8219</v>
      </c>
      <c r="G3599" t="s">
        <v>8224</v>
      </c>
      <c r="H3599" t="s">
        <v>8246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616"/>
        <v>102.60000000000001</v>
      </c>
      <c r="P3599" s="6">
        <f t="shared" si="617"/>
        <v>77.727272727272734</v>
      </c>
      <c r="Q3599" t="str">
        <f t="shared" si="618"/>
        <v>theater</v>
      </c>
      <c r="R3599" t="str">
        <f t="shared" si="619"/>
        <v>plays</v>
      </c>
      <c r="S3599" s="28">
        <f t="shared" si="620"/>
        <v>42417.377199074072</v>
      </c>
      <c r="T3599" s="28">
        <f t="shared" si="621"/>
        <v>42432.040972222218</v>
      </c>
      <c r="U3599">
        <f t="shared" si="622"/>
        <v>2016</v>
      </c>
      <c r="V3599" s="15">
        <f t="shared" si="623"/>
        <v>42417</v>
      </c>
      <c r="W3599" s="15">
        <f t="shared" si="624"/>
        <v>42432</v>
      </c>
      <c r="X3599" s="15">
        <v>42417</v>
      </c>
      <c r="Y3599" s="15">
        <v>42432</v>
      </c>
      <c r="Z3599" t="str">
        <f t="shared" si="625"/>
        <v>February</v>
      </c>
      <c r="AA3599" t="str">
        <f t="shared" si="626"/>
        <v>March</v>
      </c>
    </row>
    <row r="3600" spans="1:27" ht="45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14" t="s">
        <v>8219</v>
      </c>
      <c r="G3600" t="s">
        <v>8224</v>
      </c>
      <c r="H3600" t="s">
        <v>8246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616"/>
        <v>110.1</v>
      </c>
      <c r="P3600" s="6">
        <f t="shared" si="617"/>
        <v>40.777777777777779</v>
      </c>
      <c r="Q3600" t="str">
        <f t="shared" si="618"/>
        <v>theater</v>
      </c>
      <c r="R3600" t="str">
        <f t="shared" si="619"/>
        <v>plays</v>
      </c>
      <c r="S3600" s="28">
        <f t="shared" si="620"/>
        <v>41866.590532407405</v>
      </c>
      <c r="T3600" s="28">
        <f t="shared" si="621"/>
        <v>41884.999305555553</v>
      </c>
      <c r="U3600">
        <f t="shared" si="622"/>
        <v>2014</v>
      </c>
      <c r="V3600" s="15">
        <f t="shared" si="623"/>
        <v>41866</v>
      </c>
      <c r="W3600" s="15">
        <f t="shared" si="624"/>
        <v>41884</v>
      </c>
      <c r="X3600" s="15">
        <v>41866</v>
      </c>
      <c r="Y3600" s="15">
        <v>41884</v>
      </c>
      <c r="Z3600" t="str">
        <f t="shared" si="625"/>
        <v>August</v>
      </c>
      <c r="AA3600" t="str">
        <f t="shared" si="626"/>
        <v>September</v>
      </c>
    </row>
    <row r="3601" spans="1:27" ht="45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14" t="s">
        <v>8219</v>
      </c>
      <c r="G3601" t="s">
        <v>8224</v>
      </c>
      <c r="H3601" t="s">
        <v>8246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616"/>
        <v>202</v>
      </c>
      <c r="P3601" s="6">
        <f t="shared" si="617"/>
        <v>59.411764705882355</v>
      </c>
      <c r="Q3601" t="str">
        <f t="shared" si="618"/>
        <v>theater</v>
      </c>
      <c r="R3601" t="str">
        <f t="shared" si="619"/>
        <v>plays</v>
      </c>
      <c r="S3601" s="28">
        <f t="shared" si="620"/>
        <v>42220.586539351854</v>
      </c>
      <c r="T3601" s="28">
        <f t="shared" si="621"/>
        <v>42245.791666666664</v>
      </c>
      <c r="U3601">
        <f t="shared" si="622"/>
        <v>2015</v>
      </c>
      <c r="V3601" s="15">
        <f t="shared" si="623"/>
        <v>42220</v>
      </c>
      <c r="W3601" s="15">
        <f t="shared" si="624"/>
        <v>42245</v>
      </c>
      <c r="X3601" s="15">
        <v>42220</v>
      </c>
      <c r="Y3601" s="15">
        <v>42245</v>
      </c>
      <c r="Z3601" t="str">
        <f t="shared" si="625"/>
        <v>August</v>
      </c>
      <c r="AA3601" t="str">
        <f t="shared" si="626"/>
        <v>August</v>
      </c>
    </row>
    <row r="3602" spans="1:27" ht="30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14" t="s">
        <v>8219</v>
      </c>
      <c r="G3602" t="s">
        <v>8224</v>
      </c>
      <c r="H3602" t="s">
        <v>8246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616"/>
        <v>130</v>
      </c>
      <c r="P3602" s="6">
        <f t="shared" si="617"/>
        <v>3.25</v>
      </c>
      <c r="Q3602" t="str">
        <f t="shared" si="618"/>
        <v>theater</v>
      </c>
      <c r="R3602" t="str">
        <f t="shared" si="619"/>
        <v>plays</v>
      </c>
      <c r="S3602" s="28">
        <f t="shared" si="620"/>
        <v>42628.640787037039</v>
      </c>
      <c r="T3602" s="28">
        <f t="shared" si="621"/>
        <v>42656.640787037039</v>
      </c>
      <c r="U3602">
        <f t="shared" si="622"/>
        <v>2016</v>
      </c>
      <c r="V3602" s="15">
        <f t="shared" si="623"/>
        <v>42628</v>
      </c>
      <c r="W3602" s="15">
        <f t="shared" si="624"/>
        <v>42656</v>
      </c>
      <c r="X3602" s="15">
        <v>42628</v>
      </c>
      <c r="Y3602" s="15">
        <v>42656</v>
      </c>
      <c r="Z3602" t="str">
        <f t="shared" si="625"/>
        <v>September</v>
      </c>
      <c r="AA3602" t="str">
        <f t="shared" si="626"/>
        <v>October</v>
      </c>
    </row>
    <row r="3603" spans="1:27" ht="45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14" t="s">
        <v>8219</v>
      </c>
      <c r="G3603" t="s">
        <v>8225</v>
      </c>
      <c r="H3603" t="s">
        <v>8247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616"/>
        <v>104.35000000000001</v>
      </c>
      <c r="P3603" s="6">
        <f t="shared" si="617"/>
        <v>39.377358490566039</v>
      </c>
      <c r="Q3603" t="str">
        <f t="shared" si="618"/>
        <v>theater</v>
      </c>
      <c r="R3603" t="str">
        <f t="shared" si="619"/>
        <v>plays</v>
      </c>
      <c r="S3603" s="28">
        <f t="shared" si="620"/>
        <v>41990.790300925924</v>
      </c>
      <c r="T3603" s="28">
        <f t="shared" si="621"/>
        <v>42020.790300925924</v>
      </c>
      <c r="U3603">
        <f t="shared" si="622"/>
        <v>2014</v>
      </c>
      <c r="V3603" s="15">
        <f t="shared" si="623"/>
        <v>41990</v>
      </c>
      <c r="W3603" s="15">
        <f t="shared" si="624"/>
        <v>42020</v>
      </c>
      <c r="X3603" s="15">
        <v>41990</v>
      </c>
      <c r="Y3603" s="15">
        <v>42020</v>
      </c>
      <c r="Z3603" t="str">
        <f t="shared" si="625"/>
        <v>December</v>
      </c>
      <c r="AA3603" t="str">
        <f t="shared" si="626"/>
        <v>January</v>
      </c>
    </row>
    <row r="3604" spans="1:27" ht="45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14" t="s">
        <v>8219</v>
      </c>
      <c r="G3604" t="s">
        <v>8224</v>
      </c>
      <c r="H3604" t="s">
        <v>8246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616"/>
        <v>100.05</v>
      </c>
      <c r="P3604" s="6">
        <f t="shared" si="617"/>
        <v>81.673469387755105</v>
      </c>
      <c r="Q3604" t="str">
        <f t="shared" si="618"/>
        <v>theater</v>
      </c>
      <c r="R3604" t="str">
        <f t="shared" si="619"/>
        <v>plays</v>
      </c>
      <c r="S3604" s="28">
        <f t="shared" si="620"/>
        <v>42447.68609953703</v>
      </c>
      <c r="T3604" s="28">
        <f t="shared" si="621"/>
        <v>42507.68609953703</v>
      </c>
      <c r="U3604">
        <f t="shared" si="622"/>
        <v>2016</v>
      </c>
      <c r="V3604" s="15">
        <f t="shared" si="623"/>
        <v>42447</v>
      </c>
      <c r="W3604" s="15">
        <f t="shared" si="624"/>
        <v>42507</v>
      </c>
      <c r="X3604" s="15">
        <v>42447</v>
      </c>
      <c r="Y3604" s="15">
        <v>42507</v>
      </c>
      <c r="Z3604" t="str">
        <f t="shared" si="625"/>
        <v>March</v>
      </c>
      <c r="AA3604" t="str">
        <f t="shared" si="626"/>
        <v>May</v>
      </c>
    </row>
    <row r="3605" spans="1:27" ht="45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14" t="s">
        <v>8219</v>
      </c>
      <c r="G3605" t="s">
        <v>8224</v>
      </c>
      <c r="H3605" t="s">
        <v>8246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616"/>
        <v>170.66666666666669</v>
      </c>
      <c r="P3605" s="6">
        <f t="shared" si="617"/>
        <v>44.912280701754383</v>
      </c>
      <c r="Q3605" t="str">
        <f t="shared" si="618"/>
        <v>theater</v>
      </c>
      <c r="R3605" t="str">
        <f t="shared" si="619"/>
        <v>plays</v>
      </c>
      <c r="S3605" s="28">
        <f t="shared" si="620"/>
        <v>42283.656018518515</v>
      </c>
      <c r="T3605" s="28">
        <f t="shared" si="621"/>
        <v>42313.697685185187</v>
      </c>
      <c r="U3605">
        <f t="shared" si="622"/>
        <v>2015</v>
      </c>
      <c r="V3605" s="15">
        <f t="shared" si="623"/>
        <v>42283</v>
      </c>
      <c r="W3605" s="15">
        <f t="shared" si="624"/>
        <v>42313</v>
      </c>
      <c r="X3605" s="15">
        <v>42283</v>
      </c>
      <c r="Y3605" s="15">
        <v>42313</v>
      </c>
      <c r="Z3605" t="str">
        <f t="shared" si="625"/>
        <v>October</v>
      </c>
      <c r="AA3605" t="str">
        <f t="shared" si="626"/>
        <v>November</v>
      </c>
    </row>
    <row r="3606" spans="1:27" ht="45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14" t="s">
        <v>8219</v>
      </c>
      <c r="G3606" t="s">
        <v>8224</v>
      </c>
      <c r="H3606" t="s">
        <v>8246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616"/>
        <v>112.83333333333334</v>
      </c>
      <c r="P3606" s="6">
        <f t="shared" si="617"/>
        <v>49.05797101449275</v>
      </c>
      <c r="Q3606" t="str">
        <f t="shared" si="618"/>
        <v>theater</v>
      </c>
      <c r="R3606" t="str">
        <f t="shared" si="619"/>
        <v>plays</v>
      </c>
      <c r="S3606" s="28">
        <f t="shared" si="620"/>
        <v>42482.80736111111</v>
      </c>
      <c r="T3606" s="28">
        <f t="shared" si="621"/>
        <v>42489.082638888889</v>
      </c>
      <c r="U3606">
        <f t="shared" si="622"/>
        <v>2016</v>
      </c>
      <c r="V3606" s="15">
        <f t="shared" si="623"/>
        <v>42482</v>
      </c>
      <c r="W3606" s="15">
        <f t="shared" si="624"/>
        <v>42489</v>
      </c>
      <c r="X3606" s="15">
        <v>42482</v>
      </c>
      <c r="Y3606" s="15">
        <v>42489</v>
      </c>
      <c r="Z3606" t="str">
        <f t="shared" si="625"/>
        <v>April</v>
      </c>
      <c r="AA3606" t="str">
        <f t="shared" si="626"/>
        <v>April</v>
      </c>
    </row>
    <row r="3607" spans="1:27" ht="45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14" t="s">
        <v>8219</v>
      </c>
      <c r="G3607" t="s">
        <v>8225</v>
      </c>
      <c r="H3607" t="s">
        <v>8247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616"/>
        <v>184</v>
      </c>
      <c r="P3607" s="6">
        <f t="shared" si="617"/>
        <v>30.666666666666668</v>
      </c>
      <c r="Q3607" t="str">
        <f t="shared" si="618"/>
        <v>theater</v>
      </c>
      <c r="R3607" t="str">
        <f t="shared" si="619"/>
        <v>plays</v>
      </c>
      <c r="S3607" s="28">
        <f t="shared" si="620"/>
        <v>42383.584791666661</v>
      </c>
      <c r="T3607" s="28">
        <f t="shared" si="621"/>
        <v>42413.584791666661</v>
      </c>
      <c r="U3607">
        <f t="shared" si="622"/>
        <v>2016</v>
      </c>
      <c r="V3607" s="15">
        <f t="shared" si="623"/>
        <v>42383</v>
      </c>
      <c r="W3607" s="15">
        <f t="shared" si="624"/>
        <v>42413</v>
      </c>
      <c r="X3607" s="15">
        <v>42383</v>
      </c>
      <c r="Y3607" s="15">
        <v>42413</v>
      </c>
      <c r="Z3607" t="str">
        <f t="shared" si="625"/>
        <v>January</v>
      </c>
      <c r="AA3607" t="str">
        <f t="shared" si="626"/>
        <v>February</v>
      </c>
    </row>
    <row r="3608" spans="1:27" ht="45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14" t="s">
        <v>8219</v>
      </c>
      <c r="G3608" t="s">
        <v>8225</v>
      </c>
      <c r="H3608" t="s">
        <v>8247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616"/>
        <v>130.26666666666665</v>
      </c>
      <c r="P3608" s="6">
        <f t="shared" si="617"/>
        <v>61.0625</v>
      </c>
      <c r="Q3608" t="str">
        <f t="shared" si="618"/>
        <v>theater</v>
      </c>
      <c r="R3608" t="str">
        <f t="shared" si="619"/>
        <v>plays</v>
      </c>
      <c r="S3608" s="28">
        <f t="shared" si="620"/>
        <v>42566.396493055552</v>
      </c>
      <c r="T3608" s="28">
        <f t="shared" si="621"/>
        <v>42596.396493055552</v>
      </c>
      <c r="U3608">
        <f t="shared" si="622"/>
        <v>2016</v>
      </c>
      <c r="V3608" s="15">
        <f t="shared" si="623"/>
        <v>42566</v>
      </c>
      <c r="W3608" s="15">
        <f t="shared" si="624"/>
        <v>42596</v>
      </c>
      <c r="X3608" s="15">
        <v>42566</v>
      </c>
      <c r="Y3608" s="15">
        <v>42596</v>
      </c>
      <c r="Z3608" t="str">
        <f t="shared" si="625"/>
        <v>July</v>
      </c>
      <c r="AA3608" t="str">
        <f t="shared" si="626"/>
        <v>August</v>
      </c>
    </row>
    <row r="3609" spans="1:27" ht="30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14" t="s">
        <v>8219</v>
      </c>
      <c r="G3609" t="s">
        <v>8225</v>
      </c>
      <c r="H3609" t="s">
        <v>8247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616"/>
        <v>105.45454545454544</v>
      </c>
      <c r="P3609" s="6">
        <f t="shared" si="617"/>
        <v>29</v>
      </c>
      <c r="Q3609" t="str">
        <f t="shared" si="618"/>
        <v>theater</v>
      </c>
      <c r="R3609" t="str">
        <f t="shared" si="619"/>
        <v>plays</v>
      </c>
      <c r="S3609" s="28">
        <f t="shared" si="620"/>
        <v>42338.755578703705</v>
      </c>
      <c r="T3609" s="28">
        <f t="shared" si="621"/>
        <v>42352.791666666664</v>
      </c>
      <c r="U3609">
        <f t="shared" si="622"/>
        <v>2015</v>
      </c>
      <c r="V3609" s="15">
        <f t="shared" si="623"/>
        <v>42338</v>
      </c>
      <c r="W3609" s="15">
        <f t="shared" si="624"/>
        <v>42352</v>
      </c>
      <c r="X3609" s="15">
        <v>42338</v>
      </c>
      <c r="Y3609" s="15">
        <v>42352</v>
      </c>
      <c r="Z3609" t="str">
        <f t="shared" si="625"/>
        <v>November</v>
      </c>
      <c r="AA3609" t="str">
        <f t="shared" si="626"/>
        <v>December</v>
      </c>
    </row>
    <row r="3610" spans="1:27" ht="45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14" t="s">
        <v>8219</v>
      </c>
      <c r="G3610" t="s">
        <v>8225</v>
      </c>
      <c r="H3610" t="s">
        <v>8247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616"/>
        <v>100</v>
      </c>
      <c r="P3610" s="6">
        <f t="shared" si="617"/>
        <v>29.62962962962963</v>
      </c>
      <c r="Q3610" t="str">
        <f t="shared" si="618"/>
        <v>theater</v>
      </c>
      <c r="R3610" t="str">
        <f t="shared" si="619"/>
        <v>plays</v>
      </c>
      <c r="S3610" s="28">
        <f t="shared" si="620"/>
        <v>42506.501041666663</v>
      </c>
      <c r="T3610" s="28">
        <f t="shared" si="621"/>
        <v>42538.374999999993</v>
      </c>
      <c r="U3610">
        <f t="shared" si="622"/>
        <v>2016</v>
      </c>
      <c r="V3610" s="15">
        <f t="shared" si="623"/>
        <v>42506</v>
      </c>
      <c r="W3610" s="15">
        <f t="shared" si="624"/>
        <v>42538</v>
      </c>
      <c r="X3610" s="15">
        <v>42506</v>
      </c>
      <c r="Y3610" s="15">
        <v>42538</v>
      </c>
      <c r="Z3610" t="str">
        <f t="shared" si="625"/>
        <v>May</v>
      </c>
      <c r="AA3610" t="str">
        <f t="shared" si="626"/>
        <v>June</v>
      </c>
    </row>
    <row r="3611" spans="1:27" ht="45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14" t="s">
        <v>8219</v>
      </c>
      <c r="G3611" t="s">
        <v>8225</v>
      </c>
      <c r="H3611" t="s">
        <v>8247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616"/>
        <v>153.31632653061226</v>
      </c>
      <c r="P3611" s="6">
        <f t="shared" si="617"/>
        <v>143.0952380952381</v>
      </c>
      <c r="Q3611" t="str">
        <f t="shared" si="618"/>
        <v>theater</v>
      </c>
      <c r="R3611" t="str">
        <f t="shared" si="619"/>
        <v>plays</v>
      </c>
      <c r="S3611" s="28">
        <f t="shared" si="620"/>
        <v>42429.783391203702</v>
      </c>
      <c r="T3611" s="28">
        <f t="shared" si="621"/>
        <v>42459.741724537038</v>
      </c>
      <c r="U3611">
        <f t="shared" si="622"/>
        <v>2016</v>
      </c>
      <c r="V3611" s="15">
        <f t="shared" si="623"/>
        <v>42429</v>
      </c>
      <c r="W3611" s="15">
        <f t="shared" si="624"/>
        <v>42459</v>
      </c>
      <c r="X3611" s="15">
        <v>42429</v>
      </c>
      <c r="Y3611" s="15">
        <v>42459</v>
      </c>
      <c r="Z3611" t="str">
        <f t="shared" si="625"/>
        <v>February</v>
      </c>
      <c r="AA3611" t="str">
        <f t="shared" si="626"/>
        <v>March</v>
      </c>
    </row>
    <row r="3612" spans="1:27" ht="45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14" t="s">
        <v>8219</v>
      </c>
      <c r="G3612" t="s">
        <v>8225</v>
      </c>
      <c r="H3612" t="s">
        <v>8247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616"/>
        <v>162.30000000000001</v>
      </c>
      <c r="P3612" s="6">
        <f t="shared" si="617"/>
        <v>52.354838709677416</v>
      </c>
      <c r="Q3612" t="str">
        <f t="shared" si="618"/>
        <v>theater</v>
      </c>
      <c r="R3612" t="str">
        <f t="shared" si="619"/>
        <v>plays</v>
      </c>
      <c r="S3612" s="28">
        <f t="shared" si="620"/>
        <v>42203.22379629629</v>
      </c>
      <c r="T3612" s="28">
        <f t="shared" si="621"/>
        <v>42233.22379629629</v>
      </c>
      <c r="U3612">
        <f t="shared" si="622"/>
        <v>2015</v>
      </c>
      <c r="V3612" s="15">
        <f t="shared" si="623"/>
        <v>42203</v>
      </c>
      <c r="W3612" s="15">
        <f t="shared" si="624"/>
        <v>42233</v>
      </c>
      <c r="X3612" s="15">
        <v>42203</v>
      </c>
      <c r="Y3612" s="15">
        <v>42233</v>
      </c>
      <c r="Z3612" t="str">
        <f t="shared" si="625"/>
        <v>July</v>
      </c>
      <c r="AA3612" t="str">
        <f t="shared" si="626"/>
        <v>August</v>
      </c>
    </row>
    <row r="3613" spans="1:27" ht="45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14" t="s">
        <v>8219</v>
      </c>
      <c r="G3613" t="s">
        <v>8225</v>
      </c>
      <c r="H3613" t="s">
        <v>8247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616"/>
        <v>136</v>
      </c>
      <c r="P3613" s="6">
        <f t="shared" si="617"/>
        <v>66.666666666666671</v>
      </c>
      <c r="Q3613" t="str">
        <f t="shared" si="618"/>
        <v>theater</v>
      </c>
      <c r="R3613" t="str">
        <f t="shared" si="619"/>
        <v>plays</v>
      </c>
      <c r="S3613" s="28">
        <f t="shared" si="620"/>
        <v>42072.162048611113</v>
      </c>
      <c r="T3613" s="28">
        <f t="shared" si="621"/>
        <v>42102.162048611113</v>
      </c>
      <c r="U3613">
        <f t="shared" si="622"/>
        <v>2015</v>
      </c>
      <c r="V3613" s="15">
        <f t="shared" si="623"/>
        <v>42072</v>
      </c>
      <c r="W3613" s="15">
        <f t="shared" si="624"/>
        <v>42102</v>
      </c>
      <c r="X3613" s="15">
        <v>42072</v>
      </c>
      <c r="Y3613" s="15">
        <v>42102</v>
      </c>
      <c r="Z3613" t="str">
        <f t="shared" si="625"/>
        <v>March</v>
      </c>
      <c r="AA3613" t="str">
        <f t="shared" si="626"/>
        <v>April</v>
      </c>
    </row>
    <row r="3614" spans="1:27" ht="45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14" t="s">
        <v>8219</v>
      </c>
      <c r="G3614" t="s">
        <v>8229</v>
      </c>
      <c r="H3614" t="s">
        <v>8251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616"/>
        <v>144.4</v>
      </c>
      <c r="P3614" s="6">
        <f t="shared" si="617"/>
        <v>126.66666666666667</v>
      </c>
      <c r="Q3614" t="str">
        <f t="shared" si="618"/>
        <v>theater</v>
      </c>
      <c r="R3614" t="str">
        <f t="shared" si="619"/>
        <v>plays</v>
      </c>
      <c r="S3614" s="28">
        <f t="shared" si="620"/>
        <v>41789.518645833326</v>
      </c>
      <c r="T3614" s="28">
        <f t="shared" si="621"/>
        <v>41799.518645833326</v>
      </c>
      <c r="U3614">
        <f t="shared" si="622"/>
        <v>2014</v>
      </c>
      <c r="V3614" s="15">
        <f t="shared" si="623"/>
        <v>41789</v>
      </c>
      <c r="W3614" s="15">
        <f t="shared" si="624"/>
        <v>41799</v>
      </c>
      <c r="X3614" s="15">
        <v>41789</v>
      </c>
      <c r="Y3614" s="15">
        <v>41799</v>
      </c>
      <c r="Z3614" t="str">
        <f t="shared" si="625"/>
        <v>May</v>
      </c>
      <c r="AA3614" t="str">
        <f t="shared" si="626"/>
        <v>June</v>
      </c>
    </row>
    <row r="3615" spans="1:27" ht="30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14" t="s">
        <v>8219</v>
      </c>
      <c r="G3615" t="s">
        <v>8224</v>
      </c>
      <c r="H3615" t="s">
        <v>8246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616"/>
        <v>100</v>
      </c>
      <c r="P3615" s="6">
        <f t="shared" si="617"/>
        <v>62.5</v>
      </c>
      <c r="Q3615" t="str">
        <f t="shared" si="618"/>
        <v>theater</v>
      </c>
      <c r="R3615" t="str">
        <f t="shared" si="619"/>
        <v>plays</v>
      </c>
      <c r="S3615" s="28">
        <f t="shared" si="620"/>
        <v>41788.381643518514</v>
      </c>
      <c r="T3615" s="28">
        <f t="shared" si="621"/>
        <v>41818.381643518514</v>
      </c>
      <c r="U3615">
        <f t="shared" si="622"/>
        <v>2014</v>
      </c>
      <c r="V3615" s="15">
        <f t="shared" si="623"/>
        <v>41788</v>
      </c>
      <c r="W3615" s="15">
        <f t="shared" si="624"/>
        <v>41818</v>
      </c>
      <c r="X3615" s="15">
        <v>41788</v>
      </c>
      <c r="Y3615" s="15">
        <v>41818</v>
      </c>
      <c r="Z3615" t="str">
        <f t="shared" si="625"/>
        <v>May</v>
      </c>
      <c r="AA3615" t="str">
        <f t="shared" si="626"/>
        <v>June</v>
      </c>
    </row>
    <row r="3616" spans="1:27" ht="45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14" t="s">
        <v>8219</v>
      </c>
      <c r="G3616" t="s">
        <v>8224</v>
      </c>
      <c r="H3616" t="s">
        <v>8246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616"/>
        <v>100.8</v>
      </c>
      <c r="P3616" s="6">
        <f t="shared" si="617"/>
        <v>35.492957746478872</v>
      </c>
      <c r="Q3616" t="str">
        <f t="shared" si="618"/>
        <v>theater</v>
      </c>
      <c r="R3616" t="str">
        <f t="shared" si="619"/>
        <v>plays</v>
      </c>
      <c r="S3616" s="28">
        <f t="shared" si="620"/>
        <v>42143.833518518521</v>
      </c>
      <c r="T3616" s="28">
        <f t="shared" si="621"/>
        <v>42173.833518518521</v>
      </c>
      <c r="U3616">
        <f t="shared" si="622"/>
        <v>2015</v>
      </c>
      <c r="V3616" s="15">
        <f t="shared" si="623"/>
        <v>42143</v>
      </c>
      <c r="W3616" s="15">
        <f t="shared" si="624"/>
        <v>42173</v>
      </c>
      <c r="X3616" s="15">
        <v>42143</v>
      </c>
      <c r="Y3616" s="15">
        <v>42173</v>
      </c>
      <c r="Z3616" t="str">
        <f t="shared" si="625"/>
        <v>May</v>
      </c>
      <c r="AA3616" t="str">
        <f t="shared" si="626"/>
        <v>June</v>
      </c>
    </row>
    <row r="3617" spans="1:27" ht="45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14" t="s">
        <v>8219</v>
      </c>
      <c r="G3617" t="s">
        <v>8225</v>
      </c>
      <c r="H3617" t="s">
        <v>8247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616"/>
        <v>106.80000000000001</v>
      </c>
      <c r="P3617" s="6">
        <f t="shared" si="617"/>
        <v>37.083333333333336</v>
      </c>
      <c r="Q3617" t="str">
        <f t="shared" si="618"/>
        <v>theater</v>
      </c>
      <c r="R3617" t="str">
        <f t="shared" si="619"/>
        <v>plays</v>
      </c>
      <c r="S3617" s="28">
        <f t="shared" si="620"/>
        <v>42318.385370370372</v>
      </c>
      <c r="T3617" s="28">
        <f t="shared" si="621"/>
        <v>42348.385370370372</v>
      </c>
      <c r="U3617">
        <f t="shared" si="622"/>
        <v>2015</v>
      </c>
      <c r="V3617" s="15">
        <f t="shared" si="623"/>
        <v>42318</v>
      </c>
      <c r="W3617" s="15">
        <f t="shared" si="624"/>
        <v>42348</v>
      </c>
      <c r="X3617" s="15">
        <v>42318</v>
      </c>
      <c r="Y3617" s="15">
        <v>42348</v>
      </c>
      <c r="Z3617" t="str">
        <f t="shared" si="625"/>
        <v>November</v>
      </c>
      <c r="AA3617" t="str">
        <f t="shared" si="626"/>
        <v>December</v>
      </c>
    </row>
    <row r="3618" spans="1:27" ht="45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14" t="s">
        <v>8219</v>
      </c>
      <c r="G3618" t="s">
        <v>8225</v>
      </c>
      <c r="H3618" t="s">
        <v>8247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616"/>
        <v>124.8</v>
      </c>
      <c r="P3618" s="6">
        <f t="shared" si="617"/>
        <v>69.333333333333329</v>
      </c>
      <c r="Q3618" t="str">
        <f t="shared" si="618"/>
        <v>theater</v>
      </c>
      <c r="R3618" t="str">
        <f t="shared" si="619"/>
        <v>plays</v>
      </c>
      <c r="S3618" s="28">
        <f t="shared" si="620"/>
        <v>42052.741481481477</v>
      </c>
      <c r="T3618" s="28">
        <f t="shared" si="621"/>
        <v>42082.699814814812</v>
      </c>
      <c r="U3618">
        <f t="shared" si="622"/>
        <v>2015</v>
      </c>
      <c r="V3618" s="15">
        <f t="shared" si="623"/>
        <v>42052</v>
      </c>
      <c r="W3618" s="15">
        <f t="shared" si="624"/>
        <v>42082</v>
      </c>
      <c r="X3618" s="15">
        <v>42052</v>
      </c>
      <c r="Y3618" s="15">
        <v>42082</v>
      </c>
      <c r="Z3618" t="str">
        <f t="shared" si="625"/>
        <v>February</v>
      </c>
      <c r="AA3618" t="str">
        <f t="shared" si="626"/>
        <v>March</v>
      </c>
    </row>
    <row r="3619" spans="1:27" ht="45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14" t="s">
        <v>8219</v>
      </c>
      <c r="G3619" t="s">
        <v>8225</v>
      </c>
      <c r="H3619" t="s">
        <v>8247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616"/>
        <v>118.91891891891892</v>
      </c>
      <c r="P3619" s="6">
        <f t="shared" si="617"/>
        <v>17.254901960784313</v>
      </c>
      <c r="Q3619" t="str">
        <f t="shared" si="618"/>
        <v>theater</v>
      </c>
      <c r="R3619" t="str">
        <f t="shared" si="619"/>
        <v>plays</v>
      </c>
      <c r="S3619" s="28">
        <f t="shared" si="620"/>
        <v>42779.401956018519</v>
      </c>
      <c r="T3619" s="28">
        <f t="shared" si="621"/>
        <v>42793.791666666664</v>
      </c>
      <c r="U3619">
        <f t="shared" si="622"/>
        <v>2017</v>
      </c>
      <c r="V3619" s="15">
        <f t="shared" si="623"/>
        <v>42779</v>
      </c>
      <c r="W3619" s="15">
        <f t="shared" si="624"/>
        <v>42793</v>
      </c>
      <c r="X3619" s="15">
        <v>42779</v>
      </c>
      <c r="Y3619" s="15">
        <v>42793</v>
      </c>
      <c r="Z3619" t="str">
        <f t="shared" si="625"/>
        <v>February</v>
      </c>
      <c r="AA3619" t="str">
        <f t="shared" si="626"/>
        <v>February</v>
      </c>
    </row>
    <row r="3620" spans="1:27" ht="45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14" t="s">
        <v>8219</v>
      </c>
      <c r="G3620" t="s">
        <v>8225</v>
      </c>
      <c r="H3620" t="s">
        <v>8247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616"/>
        <v>101</v>
      </c>
      <c r="P3620" s="6">
        <f t="shared" si="617"/>
        <v>36.071428571428569</v>
      </c>
      <c r="Q3620" t="str">
        <f t="shared" si="618"/>
        <v>theater</v>
      </c>
      <c r="R3620" t="str">
        <f t="shared" si="619"/>
        <v>plays</v>
      </c>
      <c r="S3620" s="28">
        <f t="shared" si="620"/>
        <v>42128.419560185182</v>
      </c>
      <c r="T3620" s="28">
        <f t="shared" si="621"/>
        <v>42158.419560185182</v>
      </c>
      <c r="U3620">
        <f t="shared" si="622"/>
        <v>2015</v>
      </c>
      <c r="V3620" s="15">
        <f t="shared" si="623"/>
        <v>42128</v>
      </c>
      <c r="W3620" s="15">
        <f t="shared" si="624"/>
        <v>42158</v>
      </c>
      <c r="X3620" s="15">
        <v>42128</v>
      </c>
      <c r="Y3620" s="15">
        <v>42158</v>
      </c>
      <c r="Z3620" t="str">
        <f t="shared" si="625"/>
        <v>May</v>
      </c>
      <c r="AA3620" t="str">
        <f t="shared" si="626"/>
        <v>June</v>
      </c>
    </row>
    <row r="3621" spans="1:27" ht="45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14" t="s">
        <v>8219</v>
      </c>
      <c r="G3621" t="s">
        <v>8224</v>
      </c>
      <c r="H3621" t="s">
        <v>8246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616"/>
        <v>112.99999999999999</v>
      </c>
      <c r="P3621" s="6">
        <f t="shared" si="617"/>
        <v>66.470588235294116</v>
      </c>
      <c r="Q3621" t="str">
        <f t="shared" si="618"/>
        <v>theater</v>
      </c>
      <c r="R3621" t="str">
        <f t="shared" si="619"/>
        <v>plays</v>
      </c>
      <c r="S3621" s="28">
        <f t="shared" si="620"/>
        <v>42660.923912037033</v>
      </c>
      <c r="T3621" s="28">
        <f t="shared" si="621"/>
        <v>42693.708333333336</v>
      </c>
      <c r="U3621">
        <f t="shared" si="622"/>
        <v>2016</v>
      </c>
      <c r="V3621" s="15">
        <f t="shared" si="623"/>
        <v>42660</v>
      </c>
      <c r="W3621" s="15">
        <f t="shared" si="624"/>
        <v>42693</v>
      </c>
      <c r="X3621" s="15">
        <v>42660</v>
      </c>
      <c r="Y3621" s="15">
        <v>42693</v>
      </c>
      <c r="Z3621" t="str">
        <f t="shared" si="625"/>
        <v>October</v>
      </c>
      <c r="AA3621" t="str">
        <f t="shared" si="626"/>
        <v>November</v>
      </c>
    </row>
    <row r="3622" spans="1:27" ht="4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14" t="s">
        <v>8219</v>
      </c>
      <c r="G3622" t="s">
        <v>8224</v>
      </c>
      <c r="H3622" t="s">
        <v>8246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616"/>
        <v>105.19047619047619</v>
      </c>
      <c r="P3622" s="6">
        <f t="shared" si="617"/>
        <v>56.065989847715734</v>
      </c>
      <c r="Q3622" t="str">
        <f t="shared" si="618"/>
        <v>theater</v>
      </c>
      <c r="R3622" t="str">
        <f t="shared" si="619"/>
        <v>plays</v>
      </c>
      <c r="S3622" s="28">
        <f t="shared" si="620"/>
        <v>42037.72987268518</v>
      </c>
      <c r="T3622" s="28">
        <f t="shared" si="621"/>
        <v>42067.958333333336</v>
      </c>
      <c r="U3622">
        <f t="shared" si="622"/>
        <v>2015</v>
      </c>
      <c r="V3622" s="15">
        <f t="shared" si="623"/>
        <v>42037</v>
      </c>
      <c r="W3622" s="15">
        <f t="shared" si="624"/>
        <v>42067</v>
      </c>
      <c r="X3622" s="15">
        <v>42037</v>
      </c>
      <c r="Y3622" s="15">
        <v>42067</v>
      </c>
      <c r="Z3622" t="str">
        <f t="shared" si="625"/>
        <v>February</v>
      </c>
      <c r="AA3622" t="str">
        <f t="shared" si="626"/>
        <v>March</v>
      </c>
    </row>
    <row r="3623" spans="1:27" ht="45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14" t="s">
        <v>8219</v>
      </c>
      <c r="G3623" t="s">
        <v>8224</v>
      </c>
      <c r="H3623" t="s">
        <v>8246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616"/>
        <v>109.73333333333332</v>
      </c>
      <c r="P3623" s="6">
        <f t="shared" si="617"/>
        <v>47.028571428571432</v>
      </c>
      <c r="Q3623" t="str">
        <f t="shared" si="618"/>
        <v>theater</v>
      </c>
      <c r="R3623" t="str">
        <f t="shared" si="619"/>
        <v>plays</v>
      </c>
      <c r="S3623" s="28">
        <f t="shared" si="620"/>
        <v>42619.727361111109</v>
      </c>
      <c r="T3623" s="28">
        <f t="shared" si="621"/>
        <v>42643.666666666664</v>
      </c>
      <c r="U3623">
        <f t="shared" si="622"/>
        <v>2016</v>
      </c>
      <c r="V3623" s="15">
        <f t="shared" si="623"/>
        <v>42619</v>
      </c>
      <c r="W3623" s="15">
        <f t="shared" si="624"/>
        <v>42643</v>
      </c>
      <c r="X3623" s="15">
        <v>42619</v>
      </c>
      <c r="Y3623" s="15">
        <v>42643</v>
      </c>
      <c r="Z3623" t="str">
        <f t="shared" si="625"/>
        <v>September</v>
      </c>
      <c r="AA3623" t="str">
        <f t="shared" si="626"/>
        <v>September</v>
      </c>
    </row>
    <row r="3624" spans="1:27" ht="30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14" t="s">
        <v>8219</v>
      </c>
      <c r="G3624" t="s">
        <v>8224</v>
      </c>
      <c r="H3624" t="s">
        <v>8246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616"/>
        <v>100.099</v>
      </c>
      <c r="P3624" s="6">
        <f t="shared" si="617"/>
        <v>47.666190476190479</v>
      </c>
      <c r="Q3624" t="str">
        <f t="shared" si="618"/>
        <v>theater</v>
      </c>
      <c r="R3624" t="str">
        <f t="shared" si="619"/>
        <v>plays</v>
      </c>
      <c r="S3624" s="28">
        <f t="shared" si="620"/>
        <v>41877.013553240737</v>
      </c>
      <c r="T3624" s="28">
        <f t="shared" si="621"/>
        <v>41909.932638888888</v>
      </c>
      <c r="U3624">
        <f t="shared" si="622"/>
        <v>2014</v>
      </c>
      <c r="V3624" s="15">
        <f t="shared" si="623"/>
        <v>41877</v>
      </c>
      <c r="W3624" s="15">
        <f t="shared" si="624"/>
        <v>41909</v>
      </c>
      <c r="X3624" s="15">
        <v>41877</v>
      </c>
      <c r="Y3624" s="15">
        <v>41909</v>
      </c>
      <c r="Z3624" t="str">
        <f t="shared" si="625"/>
        <v>August</v>
      </c>
      <c r="AA3624" t="str">
        <f t="shared" si="626"/>
        <v>September</v>
      </c>
    </row>
    <row r="3625" spans="1:27" ht="3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14" t="s">
        <v>8219</v>
      </c>
      <c r="G3625" t="s">
        <v>8224</v>
      </c>
      <c r="H3625" t="s">
        <v>8246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616"/>
        <v>120</v>
      </c>
      <c r="P3625" s="6">
        <f t="shared" si="617"/>
        <v>88.235294117647058</v>
      </c>
      <c r="Q3625" t="str">
        <f t="shared" si="618"/>
        <v>theater</v>
      </c>
      <c r="R3625" t="str">
        <f t="shared" si="619"/>
        <v>plays</v>
      </c>
      <c r="S3625" s="28">
        <f t="shared" si="620"/>
        <v>41828.528587962959</v>
      </c>
      <c r="T3625" s="28">
        <f t="shared" si="621"/>
        <v>41846.083333333328</v>
      </c>
      <c r="U3625">
        <f t="shared" si="622"/>
        <v>2014</v>
      </c>
      <c r="V3625" s="15">
        <f t="shared" si="623"/>
        <v>41828</v>
      </c>
      <c r="W3625" s="15">
        <f t="shared" si="624"/>
        <v>41846</v>
      </c>
      <c r="X3625" s="15">
        <v>41828</v>
      </c>
      <c r="Y3625" s="15">
        <v>41846</v>
      </c>
      <c r="Z3625" t="str">
        <f t="shared" si="625"/>
        <v>July</v>
      </c>
      <c r="AA3625" t="str">
        <f t="shared" si="626"/>
        <v>July</v>
      </c>
    </row>
    <row r="3626" spans="1:27" ht="75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14" t="s">
        <v>8219</v>
      </c>
      <c r="G3626" t="s">
        <v>8224</v>
      </c>
      <c r="H3626" t="s">
        <v>8246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616"/>
        <v>104.93333333333332</v>
      </c>
      <c r="P3626" s="6">
        <f t="shared" si="617"/>
        <v>80.717948717948715</v>
      </c>
      <c r="Q3626" t="str">
        <f t="shared" si="618"/>
        <v>theater</v>
      </c>
      <c r="R3626" t="str">
        <f t="shared" si="619"/>
        <v>plays</v>
      </c>
      <c r="S3626" s="28">
        <f t="shared" si="620"/>
        <v>42545.56585648148</v>
      </c>
      <c r="T3626" s="28">
        <f t="shared" si="621"/>
        <v>42605.56585648148</v>
      </c>
      <c r="U3626">
        <f t="shared" si="622"/>
        <v>2016</v>
      </c>
      <c r="V3626" s="15">
        <f t="shared" si="623"/>
        <v>42545</v>
      </c>
      <c r="W3626" s="15">
        <f t="shared" si="624"/>
        <v>42605</v>
      </c>
      <c r="X3626" s="15">
        <v>42545</v>
      </c>
      <c r="Y3626" s="15">
        <v>42605</v>
      </c>
      <c r="Z3626" t="str">
        <f t="shared" si="625"/>
        <v>June</v>
      </c>
      <c r="AA3626" t="str">
        <f t="shared" si="626"/>
        <v>August</v>
      </c>
    </row>
    <row r="3627" spans="1:27" ht="45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14" t="s">
        <v>8219</v>
      </c>
      <c r="G3627" t="s">
        <v>8225</v>
      </c>
      <c r="H3627" t="s">
        <v>8247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616"/>
        <v>102.66666666666666</v>
      </c>
      <c r="P3627" s="6">
        <f t="shared" si="617"/>
        <v>39.487179487179489</v>
      </c>
      <c r="Q3627" t="str">
        <f t="shared" si="618"/>
        <v>theater</v>
      </c>
      <c r="R3627" t="str">
        <f t="shared" si="619"/>
        <v>plays</v>
      </c>
      <c r="S3627" s="28">
        <f t="shared" si="620"/>
        <v>42157.444178240738</v>
      </c>
      <c r="T3627" s="28">
        <f t="shared" si="621"/>
        <v>42187.444178240738</v>
      </c>
      <c r="U3627">
        <f t="shared" si="622"/>
        <v>2015</v>
      </c>
      <c r="V3627" s="15">
        <f t="shared" si="623"/>
        <v>42157</v>
      </c>
      <c r="W3627" s="15">
        <f t="shared" si="624"/>
        <v>42187</v>
      </c>
      <c r="X3627" s="15">
        <v>42157</v>
      </c>
      <c r="Y3627" s="15">
        <v>42187</v>
      </c>
      <c r="Z3627" t="str">
        <f t="shared" si="625"/>
        <v>June</v>
      </c>
      <c r="AA3627" t="str">
        <f t="shared" si="626"/>
        <v>July</v>
      </c>
    </row>
    <row r="3628" spans="1:27" ht="45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14" t="s">
        <v>8219</v>
      </c>
      <c r="G3628" t="s">
        <v>8225</v>
      </c>
      <c r="H3628" t="s">
        <v>8247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616"/>
        <v>101.82500000000002</v>
      </c>
      <c r="P3628" s="6">
        <f t="shared" si="617"/>
        <v>84.854166666666671</v>
      </c>
      <c r="Q3628" t="str">
        <f t="shared" si="618"/>
        <v>theater</v>
      </c>
      <c r="R3628" t="str">
        <f t="shared" si="619"/>
        <v>plays</v>
      </c>
      <c r="S3628" s="28">
        <f t="shared" si="620"/>
        <v>41846.458993055552</v>
      </c>
      <c r="T3628" s="28">
        <f t="shared" si="621"/>
        <v>41867.458993055552</v>
      </c>
      <c r="U3628">
        <f t="shared" si="622"/>
        <v>2014</v>
      </c>
      <c r="V3628" s="15">
        <f t="shared" si="623"/>
        <v>41846</v>
      </c>
      <c r="W3628" s="15">
        <f t="shared" si="624"/>
        <v>41867</v>
      </c>
      <c r="X3628" s="15">
        <v>41846</v>
      </c>
      <c r="Y3628" s="15">
        <v>41867</v>
      </c>
      <c r="Z3628" t="str">
        <f t="shared" si="625"/>
        <v>July</v>
      </c>
      <c r="AA3628" t="str">
        <f t="shared" si="626"/>
        <v>August</v>
      </c>
    </row>
    <row r="3629" spans="1:27" ht="45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14" t="s">
        <v>8219</v>
      </c>
      <c r="G3629" t="s">
        <v>8224</v>
      </c>
      <c r="H3629" t="s">
        <v>8246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616"/>
        <v>100</v>
      </c>
      <c r="P3629" s="6">
        <f t="shared" si="617"/>
        <v>68.965517241379317</v>
      </c>
      <c r="Q3629" t="str">
        <f t="shared" si="618"/>
        <v>theater</v>
      </c>
      <c r="R3629" t="str">
        <f t="shared" si="619"/>
        <v>plays</v>
      </c>
      <c r="S3629" s="28">
        <f t="shared" si="620"/>
        <v>42460.533414351848</v>
      </c>
      <c r="T3629" s="28">
        <f t="shared" si="621"/>
        <v>42510.957638888889</v>
      </c>
      <c r="U3629">
        <f t="shared" si="622"/>
        <v>2016</v>
      </c>
      <c r="V3629" s="15">
        <f t="shared" si="623"/>
        <v>42460</v>
      </c>
      <c r="W3629" s="15">
        <f t="shared" si="624"/>
        <v>42510</v>
      </c>
      <c r="X3629" s="15">
        <v>42460</v>
      </c>
      <c r="Y3629" s="15">
        <v>42510</v>
      </c>
      <c r="Z3629" t="str">
        <f t="shared" si="625"/>
        <v>March</v>
      </c>
      <c r="AA3629" t="str">
        <f t="shared" si="626"/>
        <v>May</v>
      </c>
    </row>
    <row r="3630" spans="1:27" ht="45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14" t="s">
        <v>8221</v>
      </c>
      <c r="G3630" t="s">
        <v>8224</v>
      </c>
      <c r="H3630" t="s">
        <v>8246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616"/>
        <v>0</v>
      </c>
      <c r="P3630" s="6" t="e">
        <f t="shared" si="617"/>
        <v>#DIV/0!</v>
      </c>
      <c r="Q3630" t="str">
        <f t="shared" si="618"/>
        <v>theater</v>
      </c>
      <c r="R3630" t="str">
        <f t="shared" si="619"/>
        <v>musical</v>
      </c>
      <c r="S3630" s="28">
        <f t="shared" si="620"/>
        <v>42291.6249537037</v>
      </c>
      <c r="T3630" s="28">
        <f t="shared" si="621"/>
        <v>42351.666620370372</v>
      </c>
      <c r="U3630">
        <f t="shared" si="622"/>
        <v>2015</v>
      </c>
      <c r="V3630" s="15">
        <f t="shared" si="623"/>
        <v>42291</v>
      </c>
      <c r="W3630" s="15">
        <f t="shared" si="624"/>
        <v>42351</v>
      </c>
      <c r="X3630" s="15">
        <v>42291</v>
      </c>
      <c r="Y3630" s="15">
        <v>42351</v>
      </c>
      <c r="Z3630" t="str">
        <f t="shared" si="625"/>
        <v>October</v>
      </c>
      <c r="AA3630" t="str">
        <f t="shared" si="626"/>
        <v>December</v>
      </c>
    </row>
    <row r="3631" spans="1:27" ht="45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14" t="s">
        <v>8221</v>
      </c>
      <c r="G3631" t="s">
        <v>8224</v>
      </c>
      <c r="H3631" t="s">
        <v>8246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616"/>
        <v>1.9999999999999998E-4</v>
      </c>
      <c r="P3631" s="6">
        <f t="shared" si="617"/>
        <v>1</v>
      </c>
      <c r="Q3631" t="str">
        <f t="shared" si="618"/>
        <v>theater</v>
      </c>
      <c r="R3631" t="str">
        <f t="shared" si="619"/>
        <v>musical</v>
      </c>
      <c r="S3631" s="28">
        <f t="shared" si="620"/>
        <v>42436.886157407404</v>
      </c>
      <c r="T3631" s="28">
        <f t="shared" si="621"/>
        <v>42495.499999999993</v>
      </c>
      <c r="U3631">
        <f t="shared" si="622"/>
        <v>2016</v>
      </c>
      <c r="V3631" s="15">
        <f t="shared" si="623"/>
        <v>42436</v>
      </c>
      <c r="W3631" s="15">
        <f t="shared" si="624"/>
        <v>42495</v>
      </c>
      <c r="X3631" s="15">
        <v>42436</v>
      </c>
      <c r="Y3631" s="15">
        <v>42495</v>
      </c>
      <c r="Z3631" t="str">
        <f t="shared" si="625"/>
        <v>March</v>
      </c>
      <c r="AA3631" t="str">
        <f t="shared" si="626"/>
        <v>May</v>
      </c>
    </row>
    <row r="3632" spans="1:27" ht="4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14" t="s">
        <v>8221</v>
      </c>
      <c r="G3632" t="s">
        <v>8225</v>
      </c>
      <c r="H3632" t="s">
        <v>8247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616"/>
        <v>3.3333333333333333E-2</v>
      </c>
      <c r="P3632" s="6">
        <f t="shared" si="617"/>
        <v>1</v>
      </c>
      <c r="Q3632" t="str">
        <f t="shared" si="618"/>
        <v>theater</v>
      </c>
      <c r="R3632" t="str">
        <f t="shared" si="619"/>
        <v>musical</v>
      </c>
      <c r="S3632" s="28">
        <f t="shared" si="620"/>
        <v>41942.638773148145</v>
      </c>
      <c r="T3632" s="28">
        <f t="shared" si="621"/>
        <v>41972.680439814816</v>
      </c>
      <c r="U3632">
        <f t="shared" si="622"/>
        <v>2014</v>
      </c>
      <c r="V3632" s="15">
        <f t="shared" si="623"/>
        <v>41942</v>
      </c>
      <c r="W3632" s="15">
        <f t="shared" si="624"/>
        <v>41972</v>
      </c>
      <c r="X3632" s="15">
        <v>41942</v>
      </c>
      <c r="Y3632" s="15">
        <v>41972</v>
      </c>
      <c r="Z3632" t="str">
        <f t="shared" si="625"/>
        <v>October</v>
      </c>
      <c r="AA3632" t="str">
        <f t="shared" si="626"/>
        <v>November</v>
      </c>
    </row>
    <row r="3633" spans="1:27" ht="45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14" t="s">
        <v>8221</v>
      </c>
      <c r="G3633" t="s">
        <v>8224</v>
      </c>
      <c r="H3633" t="s">
        <v>8246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616"/>
        <v>51.023391812865491</v>
      </c>
      <c r="P3633" s="6">
        <f t="shared" si="617"/>
        <v>147.88135593220338</v>
      </c>
      <c r="Q3633" t="str">
        <f t="shared" si="618"/>
        <v>theater</v>
      </c>
      <c r="R3633" t="str">
        <f t="shared" si="619"/>
        <v>musical</v>
      </c>
      <c r="S3633" s="28">
        <f t="shared" si="620"/>
        <v>41880.54510416666</v>
      </c>
      <c r="T3633" s="28">
        <f t="shared" si="621"/>
        <v>41904.957638888889</v>
      </c>
      <c r="U3633">
        <f t="shared" si="622"/>
        <v>2014</v>
      </c>
      <c r="V3633" s="15">
        <f t="shared" si="623"/>
        <v>41880</v>
      </c>
      <c r="W3633" s="15">
        <f t="shared" si="624"/>
        <v>41904</v>
      </c>
      <c r="X3633" s="15">
        <v>41880</v>
      </c>
      <c r="Y3633" s="15">
        <v>41904</v>
      </c>
      <c r="Z3633" t="str">
        <f t="shared" si="625"/>
        <v>August</v>
      </c>
      <c r="AA3633" t="str">
        <f t="shared" si="626"/>
        <v>September</v>
      </c>
    </row>
    <row r="3634" spans="1:27" ht="4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14" t="s">
        <v>8221</v>
      </c>
      <c r="G3634" t="s">
        <v>8225</v>
      </c>
      <c r="H3634" t="s">
        <v>8247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616"/>
        <v>20</v>
      </c>
      <c r="P3634" s="6">
        <f t="shared" si="617"/>
        <v>100</v>
      </c>
      <c r="Q3634" t="str">
        <f t="shared" si="618"/>
        <v>theater</v>
      </c>
      <c r="R3634" t="str">
        <f t="shared" si="619"/>
        <v>musical</v>
      </c>
      <c r="S3634" s="28">
        <f t="shared" si="620"/>
        <v>41946.728576388887</v>
      </c>
      <c r="T3634" s="28">
        <f t="shared" si="621"/>
        <v>41966.728576388887</v>
      </c>
      <c r="U3634">
        <f t="shared" si="622"/>
        <v>2014</v>
      </c>
      <c r="V3634" s="15">
        <f t="shared" si="623"/>
        <v>41946</v>
      </c>
      <c r="W3634" s="15">
        <f t="shared" si="624"/>
        <v>41966</v>
      </c>
      <c r="X3634" s="15">
        <v>41946</v>
      </c>
      <c r="Y3634" s="15">
        <v>41966</v>
      </c>
      <c r="Z3634" t="str">
        <f t="shared" si="625"/>
        <v>November</v>
      </c>
      <c r="AA3634" t="str">
        <f t="shared" si="626"/>
        <v>November</v>
      </c>
    </row>
    <row r="3635" spans="1:27" ht="45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14" t="s">
        <v>8221</v>
      </c>
      <c r="G3635" t="s">
        <v>8224</v>
      </c>
      <c r="H3635" t="s">
        <v>8246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616"/>
        <v>35.24</v>
      </c>
      <c r="P3635" s="6">
        <f t="shared" si="617"/>
        <v>56.838709677419352</v>
      </c>
      <c r="Q3635" t="str">
        <f t="shared" si="618"/>
        <v>theater</v>
      </c>
      <c r="R3635" t="str">
        <f t="shared" si="619"/>
        <v>musical</v>
      </c>
      <c r="S3635" s="28">
        <f t="shared" si="620"/>
        <v>42649.415127314809</v>
      </c>
      <c r="T3635" s="28">
        <f t="shared" si="621"/>
        <v>42692.833333333336</v>
      </c>
      <c r="U3635">
        <f t="shared" si="622"/>
        <v>2016</v>
      </c>
      <c r="V3635" s="15">
        <f t="shared" si="623"/>
        <v>42649</v>
      </c>
      <c r="W3635" s="15">
        <f t="shared" si="624"/>
        <v>42692</v>
      </c>
      <c r="X3635" s="15">
        <v>42649</v>
      </c>
      <c r="Y3635" s="15">
        <v>42692</v>
      </c>
      <c r="Z3635" t="str">
        <f t="shared" si="625"/>
        <v>October</v>
      </c>
      <c r="AA3635" t="str">
        <f t="shared" si="626"/>
        <v>November</v>
      </c>
    </row>
    <row r="3636" spans="1:27" ht="45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14" t="s">
        <v>8221</v>
      </c>
      <c r="G3636" t="s">
        <v>8229</v>
      </c>
      <c r="H3636" t="s">
        <v>8251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616"/>
        <v>4.246666666666667</v>
      </c>
      <c r="P3636" s="6">
        <f t="shared" si="617"/>
        <v>176.94444444444446</v>
      </c>
      <c r="Q3636" t="str">
        <f t="shared" si="618"/>
        <v>theater</v>
      </c>
      <c r="R3636" t="str">
        <f t="shared" si="619"/>
        <v>musical</v>
      </c>
      <c r="S3636" s="28">
        <f t="shared" si="620"/>
        <v>42700.958032407405</v>
      </c>
      <c r="T3636" s="28">
        <f t="shared" si="621"/>
        <v>42748.957638888889</v>
      </c>
      <c r="U3636">
        <f t="shared" si="622"/>
        <v>2016</v>
      </c>
      <c r="V3636" s="15">
        <f t="shared" si="623"/>
        <v>42700</v>
      </c>
      <c r="W3636" s="15">
        <f t="shared" si="624"/>
        <v>42748</v>
      </c>
      <c r="X3636" s="15">
        <v>42700</v>
      </c>
      <c r="Y3636" s="15">
        <v>42748</v>
      </c>
      <c r="Z3636" t="str">
        <f t="shared" si="625"/>
        <v>November</v>
      </c>
      <c r="AA3636" t="str">
        <f t="shared" si="626"/>
        <v>January</v>
      </c>
    </row>
    <row r="3637" spans="1:27" ht="30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14" t="s">
        <v>8221</v>
      </c>
      <c r="G3637" t="s">
        <v>8224</v>
      </c>
      <c r="H3637" t="s">
        <v>8246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616"/>
        <v>36.457142857142856</v>
      </c>
      <c r="P3637" s="6">
        <f t="shared" si="617"/>
        <v>127.6</v>
      </c>
      <c r="Q3637" t="str">
        <f t="shared" si="618"/>
        <v>theater</v>
      </c>
      <c r="R3637" t="str">
        <f t="shared" si="619"/>
        <v>musical</v>
      </c>
      <c r="S3637" s="28">
        <f t="shared" si="620"/>
        <v>42450.674490740734</v>
      </c>
      <c r="T3637" s="28">
        <f t="shared" si="621"/>
        <v>42480.674490740734</v>
      </c>
      <c r="U3637">
        <f t="shared" si="622"/>
        <v>2016</v>
      </c>
      <c r="V3637" s="15">
        <f t="shared" si="623"/>
        <v>42450</v>
      </c>
      <c r="W3637" s="15">
        <f t="shared" si="624"/>
        <v>42480</v>
      </c>
      <c r="X3637" s="15">
        <v>42450</v>
      </c>
      <c r="Y3637" s="15">
        <v>42480</v>
      </c>
      <c r="Z3637" t="str">
        <f t="shared" si="625"/>
        <v>March</v>
      </c>
      <c r="AA3637" t="str">
        <f t="shared" si="626"/>
        <v>April</v>
      </c>
    </row>
    <row r="3638" spans="1:27" ht="45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14" t="s">
        <v>8221</v>
      </c>
      <c r="G3638" t="s">
        <v>8224</v>
      </c>
      <c r="H3638" t="s">
        <v>8246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616"/>
        <v>0</v>
      </c>
      <c r="P3638" s="6" t="e">
        <f t="shared" si="617"/>
        <v>#DIV/0!</v>
      </c>
      <c r="Q3638" t="str">
        <f t="shared" si="618"/>
        <v>theater</v>
      </c>
      <c r="R3638" t="str">
        <f t="shared" si="619"/>
        <v>musical</v>
      </c>
      <c r="S3638" s="28">
        <f t="shared" si="620"/>
        <v>42226.486446759256</v>
      </c>
      <c r="T3638" s="28">
        <f t="shared" si="621"/>
        <v>42261.486446759256</v>
      </c>
      <c r="U3638">
        <f t="shared" si="622"/>
        <v>2015</v>
      </c>
      <c r="V3638" s="15">
        <f t="shared" si="623"/>
        <v>42226</v>
      </c>
      <c r="W3638" s="15">
        <f t="shared" si="624"/>
        <v>42261</v>
      </c>
      <c r="X3638" s="15">
        <v>42226</v>
      </c>
      <c r="Y3638" s="15">
        <v>42261</v>
      </c>
      <c r="Z3638" t="str">
        <f t="shared" si="625"/>
        <v>August</v>
      </c>
      <c r="AA3638" t="str">
        <f t="shared" si="626"/>
        <v>September</v>
      </c>
    </row>
    <row r="3639" spans="1:27" ht="60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14" t="s">
        <v>8221</v>
      </c>
      <c r="G3639" t="s">
        <v>8224</v>
      </c>
      <c r="H3639" t="s">
        <v>8246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616"/>
        <v>30.866666666666664</v>
      </c>
      <c r="P3639" s="6">
        <f t="shared" si="617"/>
        <v>66.142857142857139</v>
      </c>
      <c r="Q3639" t="str">
        <f t="shared" si="618"/>
        <v>theater</v>
      </c>
      <c r="R3639" t="str">
        <f t="shared" si="619"/>
        <v>musical</v>
      </c>
      <c r="S3639" s="28">
        <f t="shared" si="620"/>
        <v>41975.492303240739</v>
      </c>
      <c r="T3639" s="28">
        <f t="shared" si="621"/>
        <v>42005.492303240739</v>
      </c>
      <c r="U3639">
        <f t="shared" si="622"/>
        <v>2014</v>
      </c>
      <c r="V3639" s="15">
        <f t="shared" si="623"/>
        <v>41975</v>
      </c>
      <c r="W3639" s="15">
        <f t="shared" si="624"/>
        <v>42005</v>
      </c>
      <c r="X3639" s="15">
        <v>41975</v>
      </c>
      <c r="Y3639" s="15">
        <v>42005</v>
      </c>
      <c r="Z3639" t="str">
        <f t="shared" si="625"/>
        <v>December</v>
      </c>
      <c r="AA3639" t="str">
        <f t="shared" si="626"/>
        <v>January</v>
      </c>
    </row>
    <row r="3640" spans="1:27" ht="30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14" t="s">
        <v>8221</v>
      </c>
      <c r="G3640" t="s">
        <v>8229</v>
      </c>
      <c r="H3640" t="s">
        <v>8251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616"/>
        <v>6.5454545454545459</v>
      </c>
      <c r="P3640" s="6">
        <f t="shared" si="617"/>
        <v>108</v>
      </c>
      <c r="Q3640" t="str">
        <f t="shared" si="618"/>
        <v>theater</v>
      </c>
      <c r="R3640" t="str">
        <f t="shared" si="619"/>
        <v>musical</v>
      </c>
      <c r="S3640" s="28">
        <f t="shared" si="620"/>
        <v>42053.464490740742</v>
      </c>
      <c r="T3640" s="28">
        <f t="shared" si="621"/>
        <v>42113.42282407407</v>
      </c>
      <c r="U3640">
        <f t="shared" si="622"/>
        <v>2015</v>
      </c>
      <c r="V3640" s="15">
        <f t="shared" si="623"/>
        <v>42053</v>
      </c>
      <c r="W3640" s="15">
        <f t="shared" si="624"/>
        <v>42113</v>
      </c>
      <c r="X3640" s="15">
        <v>42053</v>
      </c>
      <c r="Y3640" s="15">
        <v>42113</v>
      </c>
      <c r="Z3640" t="str">
        <f t="shared" si="625"/>
        <v>February</v>
      </c>
      <c r="AA3640" t="str">
        <f t="shared" si="626"/>
        <v>April</v>
      </c>
    </row>
    <row r="3641" spans="1:27" ht="45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14" t="s">
        <v>8221</v>
      </c>
      <c r="G3641" t="s">
        <v>8224</v>
      </c>
      <c r="H3641" t="s">
        <v>8246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616"/>
        <v>4.0000000000000001E-3</v>
      </c>
      <c r="P3641" s="6">
        <f t="shared" si="617"/>
        <v>1</v>
      </c>
      <c r="Q3641" t="str">
        <f t="shared" si="618"/>
        <v>theater</v>
      </c>
      <c r="R3641" t="str">
        <f t="shared" si="619"/>
        <v>musical</v>
      </c>
      <c r="S3641" s="28">
        <f t="shared" si="620"/>
        <v>42590.468819444439</v>
      </c>
      <c r="T3641" s="28">
        <f t="shared" si="621"/>
        <v>42650.424305555549</v>
      </c>
      <c r="U3641">
        <f t="shared" si="622"/>
        <v>2016</v>
      </c>
      <c r="V3641" s="15">
        <f t="shared" si="623"/>
        <v>42590</v>
      </c>
      <c r="W3641" s="15">
        <f t="shared" si="624"/>
        <v>42650</v>
      </c>
      <c r="X3641" s="15">
        <v>42590</v>
      </c>
      <c r="Y3641" s="15">
        <v>42650</v>
      </c>
      <c r="Z3641" t="str">
        <f t="shared" si="625"/>
        <v>August</v>
      </c>
      <c r="AA3641" t="str">
        <f t="shared" si="626"/>
        <v>October</v>
      </c>
    </row>
    <row r="3642" spans="1:27" ht="7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14" t="s">
        <v>8221</v>
      </c>
      <c r="G3642" t="s">
        <v>8224</v>
      </c>
      <c r="H3642" t="s">
        <v>8246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616"/>
        <v>5.5</v>
      </c>
      <c r="P3642" s="6">
        <f t="shared" si="617"/>
        <v>18.333333333333332</v>
      </c>
      <c r="Q3642" t="str">
        <f t="shared" si="618"/>
        <v>theater</v>
      </c>
      <c r="R3642" t="str">
        <f t="shared" si="619"/>
        <v>musical</v>
      </c>
      <c r="S3642" s="28">
        <f t="shared" si="620"/>
        <v>42104.573263888888</v>
      </c>
      <c r="T3642" s="28">
        <f t="shared" si="621"/>
        <v>42134.573263888888</v>
      </c>
      <c r="U3642">
        <f t="shared" si="622"/>
        <v>2015</v>
      </c>
      <c r="V3642" s="15">
        <f t="shared" si="623"/>
        <v>42104</v>
      </c>
      <c r="W3642" s="15">
        <f t="shared" si="624"/>
        <v>42134</v>
      </c>
      <c r="X3642" s="15">
        <v>42104</v>
      </c>
      <c r="Y3642" s="15">
        <v>42134</v>
      </c>
      <c r="Z3642" t="str">
        <f t="shared" si="625"/>
        <v>April</v>
      </c>
      <c r="AA3642" t="str">
        <f t="shared" si="626"/>
        <v>May</v>
      </c>
    </row>
    <row r="3643" spans="1:27" ht="45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14" t="s">
        <v>8221</v>
      </c>
      <c r="G3643" t="s">
        <v>8224</v>
      </c>
      <c r="H3643" t="s">
        <v>8246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616"/>
        <v>0</v>
      </c>
      <c r="P3643" s="6" t="e">
        <f t="shared" si="617"/>
        <v>#DIV/0!</v>
      </c>
      <c r="Q3643" t="str">
        <f t="shared" si="618"/>
        <v>theater</v>
      </c>
      <c r="R3643" t="str">
        <f t="shared" si="619"/>
        <v>musical</v>
      </c>
      <c r="S3643" s="28">
        <f t="shared" si="620"/>
        <v>41899.41873842592</v>
      </c>
      <c r="T3643" s="28">
        <f t="shared" si="621"/>
        <v>41917</v>
      </c>
      <c r="U3643">
        <f t="shared" si="622"/>
        <v>2014</v>
      </c>
      <c r="V3643" s="15">
        <f t="shared" si="623"/>
        <v>41899</v>
      </c>
      <c r="W3643" s="15">
        <f t="shared" si="624"/>
        <v>41917</v>
      </c>
      <c r="X3643" s="15">
        <v>41899</v>
      </c>
      <c r="Y3643" s="15">
        <v>41917</v>
      </c>
      <c r="Z3643" t="str">
        <f t="shared" si="625"/>
        <v>September</v>
      </c>
      <c r="AA3643" t="str">
        <f t="shared" si="626"/>
        <v>October</v>
      </c>
    </row>
    <row r="3644" spans="1:27" ht="60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14" t="s">
        <v>8221</v>
      </c>
      <c r="G3644" t="s">
        <v>8236</v>
      </c>
      <c r="H3644" t="s">
        <v>8249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616"/>
        <v>2.1428571428571428</v>
      </c>
      <c r="P3644" s="6">
        <f t="shared" si="617"/>
        <v>7.5</v>
      </c>
      <c r="Q3644" t="str">
        <f t="shared" si="618"/>
        <v>theater</v>
      </c>
      <c r="R3644" t="str">
        <f t="shared" si="619"/>
        <v>musical</v>
      </c>
      <c r="S3644" s="28">
        <f t="shared" si="620"/>
        <v>42297.607951388891</v>
      </c>
      <c r="T3644" s="28">
        <f t="shared" si="621"/>
        <v>42338.499999999993</v>
      </c>
      <c r="U3644">
        <f t="shared" si="622"/>
        <v>2015</v>
      </c>
      <c r="V3644" s="15">
        <f t="shared" si="623"/>
        <v>42297</v>
      </c>
      <c r="W3644" s="15">
        <f t="shared" si="624"/>
        <v>42338</v>
      </c>
      <c r="X3644" s="15">
        <v>42297</v>
      </c>
      <c r="Y3644" s="15">
        <v>42338</v>
      </c>
      <c r="Z3644" t="str">
        <f t="shared" si="625"/>
        <v>October</v>
      </c>
      <c r="AA3644" t="str">
        <f t="shared" si="626"/>
        <v>November</v>
      </c>
    </row>
    <row r="3645" spans="1:27" ht="45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14" t="s">
        <v>8221</v>
      </c>
      <c r="G3645" t="s">
        <v>8224</v>
      </c>
      <c r="H3645" t="s">
        <v>8246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616"/>
        <v>0</v>
      </c>
      <c r="P3645" s="6" t="e">
        <f t="shared" si="617"/>
        <v>#DIV/0!</v>
      </c>
      <c r="Q3645" t="str">
        <f t="shared" si="618"/>
        <v>theater</v>
      </c>
      <c r="R3645" t="str">
        <f t="shared" si="619"/>
        <v>musical</v>
      </c>
      <c r="S3645" s="28">
        <f t="shared" si="620"/>
        <v>42284.935636574075</v>
      </c>
      <c r="T3645" s="28">
        <f t="shared" si="621"/>
        <v>42324.977303240739</v>
      </c>
      <c r="U3645">
        <f t="shared" si="622"/>
        <v>2015</v>
      </c>
      <c r="V3645" s="15">
        <f t="shared" si="623"/>
        <v>42284</v>
      </c>
      <c r="W3645" s="15">
        <f t="shared" si="624"/>
        <v>42324</v>
      </c>
      <c r="X3645" s="15">
        <v>42284</v>
      </c>
      <c r="Y3645" s="15">
        <v>42324</v>
      </c>
      <c r="Z3645" t="str">
        <f t="shared" si="625"/>
        <v>October</v>
      </c>
      <c r="AA3645" t="str">
        <f t="shared" si="626"/>
        <v>November</v>
      </c>
    </row>
    <row r="3646" spans="1:27" ht="45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14" t="s">
        <v>8221</v>
      </c>
      <c r="G3646" t="s">
        <v>8224</v>
      </c>
      <c r="H3646" t="s">
        <v>8246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616"/>
        <v>16.420000000000002</v>
      </c>
      <c r="P3646" s="6">
        <f t="shared" si="617"/>
        <v>68.416666666666671</v>
      </c>
      <c r="Q3646" t="str">
        <f t="shared" si="618"/>
        <v>theater</v>
      </c>
      <c r="R3646" t="str">
        <f t="shared" si="619"/>
        <v>musical</v>
      </c>
      <c r="S3646" s="28">
        <f t="shared" si="620"/>
        <v>42409.033414351848</v>
      </c>
      <c r="T3646" s="28">
        <f t="shared" si="621"/>
        <v>42436.999305555553</v>
      </c>
      <c r="U3646">
        <f t="shared" si="622"/>
        <v>2016</v>
      </c>
      <c r="V3646" s="15">
        <f t="shared" si="623"/>
        <v>42409</v>
      </c>
      <c r="W3646" s="15">
        <f t="shared" si="624"/>
        <v>42436</v>
      </c>
      <c r="X3646" s="15">
        <v>42409</v>
      </c>
      <c r="Y3646" s="15">
        <v>42436</v>
      </c>
      <c r="Z3646" t="str">
        <f t="shared" si="625"/>
        <v>February</v>
      </c>
      <c r="AA3646" t="str">
        <f t="shared" si="626"/>
        <v>March</v>
      </c>
    </row>
    <row r="3647" spans="1:27" ht="45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14" t="s">
        <v>8221</v>
      </c>
      <c r="G3647" t="s">
        <v>8229</v>
      </c>
      <c r="H3647" t="s">
        <v>8251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616"/>
        <v>0.1</v>
      </c>
      <c r="P3647" s="6">
        <f t="shared" si="617"/>
        <v>1</v>
      </c>
      <c r="Q3647" t="str">
        <f t="shared" si="618"/>
        <v>theater</v>
      </c>
      <c r="R3647" t="str">
        <f t="shared" si="619"/>
        <v>musical</v>
      </c>
      <c r="S3647" s="28">
        <f t="shared" si="620"/>
        <v>42665.762013888881</v>
      </c>
      <c r="T3647" s="28">
        <f t="shared" si="621"/>
        <v>42695.803680555553</v>
      </c>
      <c r="U3647">
        <f t="shared" si="622"/>
        <v>2016</v>
      </c>
      <c r="V3647" s="15">
        <f t="shared" si="623"/>
        <v>42665</v>
      </c>
      <c r="W3647" s="15">
        <f t="shared" si="624"/>
        <v>42695</v>
      </c>
      <c r="X3647" s="15">
        <v>42665</v>
      </c>
      <c r="Y3647" s="15">
        <v>42695</v>
      </c>
      <c r="Z3647" t="str">
        <f t="shared" si="625"/>
        <v>October</v>
      </c>
      <c r="AA3647" t="str">
        <f t="shared" si="626"/>
        <v>November</v>
      </c>
    </row>
    <row r="3648" spans="1:27" ht="45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14" t="s">
        <v>8221</v>
      </c>
      <c r="G3648" t="s">
        <v>8224</v>
      </c>
      <c r="H3648" t="s">
        <v>8246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616"/>
        <v>4.8099999999999996</v>
      </c>
      <c r="P3648" s="6">
        <f t="shared" si="617"/>
        <v>60.125</v>
      </c>
      <c r="Q3648" t="str">
        <f t="shared" si="618"/>
        <v>theater</v>
      </c>
      <c r="R3648" t="str">
        <f t="shared" si="619"/>
        <v>musical</v>
      </c>
      <c r="S3648" s="28">
        <f t="shared" si="620"/>
        <v>42140.21298611111</v>
      </c>
      <c r="T3648" s="28">
        <f t="shared" si="621"/>
        <v>42171.770833333336</v>
      </c>
      <c r="U3648">
        <f t="shared" si="622"/>
        <v>2015</v>
      </c>
      <c r="V3648" s="15">
        <f t="shared" si="623"/>
        <v>42140</v>
      </c>
      <c r="W3648" s="15">
        <f t="shared" si="624"/>
        <v>42171</v>
      </c>
      <c r="X3648" s="15">
        <v>42140</v>
      </c>
      <c r="Y3648" s="15">
        <v>42171</v>
      </c>
      <c r="Z3648" t="str">
        <f t="shared" si="625"/>
        <v>May</v>
      </c>
      <c r="AA3648" t="str">
        <f t="shared" si="626"/>
        <v>June</v>
      </c>
    </row>
    <row r="3649" spans="1:27" ht="4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14" t="s">
        <v>8221</v>
      </c>
      <c r="G3649" t="s">
        <v>8225</v>
      </c>
      <c r="H3649" t="s">
        <v>8247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616"/>
        <v>6</v>
      </c>
      <c r="P3649" s="6">
        <f t="shared" si="617"/>
        <v>15</v>
      </c>
      <c r="Q3649" t="str">
        <f t="shared" si="618"/>
        <v>theater</v>
      </c>
      <c r="R3649" t="str">
        <f t="shared" si="619"/>
        <v>musical</v>
      </c>
      <c r="S3649" s="28">
        <f t="shared" si="620"/>
        <v>42598.540821759256</v>
      </c>
      <c r="T3649" s="28">
        <f t="shared" si="621"/>
        <v>42643.540821759256</v>
      </c>
      <c r="U3649">
        <f t="shared" si="622"/>
        <v>2016</v>
      </c>
      <c r="V3649" s="15">
        <f t="shared" si="623"/>
        <v>42598</v>
      </c>
      <c r="W3649" s="15">
        <f t="shared" si="624"/>
        <v>42643</v>
      </c>
      <c r="X3649" s="15">
        <v>42598</v>
      </c>
      <c r="Y3649" s="15">
        <v>42643</v>
      </c>
      <c r="Z3649" t="str">
        <f t="shared" si="625"/>
        <v>August</v>
      </c>
      <c r="AA3649" t="str">
        <f t="shared" si="626"/>
        <v>September</v>
      </c>
    </row>
    <row r="3650" spans="1:27" ht="30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14" t="s">
        <v>8219</v>
      </c>
      <c r="G3650" t="s">
        <v>8224</v>
      </c>
      <c r="H3650" t="s">
        <v>8246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ref="O3650:O3713" si="627">SUM(E3650/D3650)*100</f>
        <v>100.38249999999999</v>
      </c>
      <c r="P3650" s="6">
        <f t="shared" ref="P3650:P3713" si="628">SUM(E3650/L3650)</f>
        <v>550.04109589041093</v>
      </c>
      <c r="Q3650" t="str">
        <f t="shared" si="618"/>
        <v>theater</v>
      </c>
      <c r="R3650" t="str">
        <f t="shared" si="619"/>
        <v>plays</v>
      </c>
      <c r="S3650" s="28">
        <f t="shared" si="620"/>
        <v>41887.083854166667</v>
      </c>
      <c r="T3650" s="28">
        <f t="shared" si="621"/>
        <v>41917.083854166667</v>
      </c>
      <c r="U3650">
        <f t="shared" si="622"/>
        <v>2014</v>
      </c>
      <c r="V3650" s="15">
        <f t="shared" si="623"/>
        <v>41887</v>
      </c>
      <c r="W3650" s="15">
        <f t="shared" si="624"/>
        <v>41917</v>
      </c>
      <c r="X3650" s="15">
        <v>41887</v>
      </c>
      <c r="Y3650" s="15">
        <v>41917</v>
      </c>
      <c r="Z3650" t="str">
        <f t="shared" si="625"/>
        <v>September</v>
      </c>
      <c r="AA3650" t="str">
        <f t="shared" si="626"/>
        <v>October</v>
      </c>
    </row>
    <row r="3651" spans="1:27" ht="45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14" t="s">
        <v>8219</v>
      </c>
      <c r="G3651" t="s">
        <v>8229</v>
      </c>
      <c r="H3651" t="s">
        <v>8251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si="627"/>
        <v>104</v>
      </c>
      <c r="P3651" s="6">
        <f t="shared" si="628"/>
        <v>97.5</v>
      </c>
      <c r="Q3651" t="str">
        <f t="shared" ref="Q3651:Q3714" si="629">LEFT(N3651,FIND("/", N3651) - 1)</f>
        <v>theater</v>
      </c>
      <c r="R3651" t="str">
        <f t="shared" ref="R3651:R3714" si="630">RIGHT(N3651,LEN(N3651) - FIND("/",N3651))</f>
        <v>plays</v>
      </c>
      <c r="S3651" s="28">
        <f t="shared" ref="S3651:S3714" si="631">(J3651/86400)+25569+(-5/24)</f>
        <v>41780.504560185182</v>
      </c>
      <c r="T3651" s="28">
        <f t="shared" ref="T3651:T3714" si="632">(I3651/86400)+25569+(-5/24)</f>
        <v>41806.504560185182</v>
      </c>
      <c r="U3651">
        <f t="shared" ref="U3651:U3714" si="633">YEAR(S3651)</f>
        <v>2014</v>
      </c>
      <c r="V3651" s="15">
        <f t="shared" ref="V3651:V3714" si="634">INT(S3651)</f>
        <v>41780</v>
      </c>
      <c r="W3651" s="15">
        <f t="shared" ref="W3651:W3714" si="635">INT(T3651)</f>
        <v>41806</v>
      </c>
      <c r="X3651" s="15">
        <v>41780</v>
      </c>
      <c r="Y3651" s="15">
        <v>41806</v>
      </c>
      <c r="Z3651" t="str">
        <f t="shared" ref="Z3651:Z3714" si="636">TEXT(V3651, "mmmm")</f>
        <v>May</v>
      </c>
      <c r="AA3651" t="str">
        <f t="shared" ref="AA3651:AA3714" si="637">TEXT(W3651, "mmmm")</f>
        <v>June</v>
      </c>
    </row>
    <row r="3652" spans="1:27" ht="45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14" t="s">
        <v>8219</v>
      </c>
      <c r="G3652" t="s">
        <v>8225</v>
      </c>
      <c r="H3652" t="s">
        <v>8247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627"/>
        <v>100</v>
      </c>
      <c r="P3652" s="6">
        <f t="shared" si="628"/>
        <v>29.411764705882351</v>
      </c>
      <c r="Q3652" t="str">
        <f t="shared" si="629"/>
        <v>theater</v>
      </c>
      <c r="R3652" t="str">
        <f t="shared" si="630"/>
        <v>plays</v>
      </c>
      <c r="S3652" s="28">
        <f t="shared" si="631"/>
        <v>42381.270648148151</v>
      </c>
      <c r="T3652" s="28">
        <f t="shared" si="632"/>
        <v>42402.270648148151</v>
      </c>
      <c r="U3652">
        <f t="shared" si="633"/>
        <v>2016</v>
      </c>
      <c r="V3652" s="15">
        <f t="shared" si="634"/>
        <v>42381</v>
      </c>
      <c r="W3652" s="15">
        <f t="shared" si="635"/>
        <v>42402</v>
      </c>
      <c r="X3652" s="15">
        <v>42381</v>
      </c>
      <c r="Y3652" s="15">
        <v>42402</v>
      </c>
      <c r="Z3652" t="str">
        <f t="shared" si="636"/>
        <v>January</v>
      </c>
      <c r="AA3652" t="str">
        <f t="shared" si="637"/>
        <v>February</v>
      </c>
    </row>
    <row r="3653" spans="1:27" ht="3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14" t="s">
        <v>8219</v>
      </c>
      <c r="G3653" t="s">
        <v>8224</v>
      </c>
      <c r="H3653" t="s">
        <v>8246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627"/>
        <v>104</v>
      </c>
      <c r="P3653" s="6">
        <f t="shared" si="628"/>
        <v>57.777777777777779</v>
      </c>
      <c r="Q3653" t="str">
        <f t="shared" si="629"/>
        <v>theater</v>
      </c>
      <c r="R3653" t="str">
        <f t="shared" si="630"/>
        <v>plays</v>
      </c>
      <c r="S3653" s="28">
        <f t="shared" si="631"/>
        <v>41828.437986111108</v>
      </c>
      <c r="T3653" s="28">
        <f t="shared" si="632"/>
        <v>41861.457638888889</v>
      </c>
      <c r="U3653">
        <f t="shared" si="633"/>
        <v>2014</v>
      </c>
      <c r="V3653" s="15">
        <f t="shared" si="634"/>
        <v>41828</v>
      </c>
      <c r="W3653" s="15">
        <f t="shared" si="635"/>
        <v>41861</v>
      </c>
      <c r="X3653" s="15">
        <v>41828</v>
      </c>
      <c r="Y3653" s="15">
        <v>41861</v>
      </c>
      <c r="Z3653" t="str">
        <f t="shared" si="636"/>
        <v>July</v>
      </c>
      <c r="AA3653" t="str">
        <f t="shared" si="637"/>
        <v>August</v>
      </c>
    </row>
    <row r="3654" spans="1:27" ht="45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14" t="s">
        <v>8219</v>
      </c>
      <c r="G3654" t="s">
        <v>8229</v>
      </c>
      <c r="H3654" t="s">
        <v>8251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627"/>
        <v>250.66666666666669</v>
      </c>
      <c r="P3654" s="6">
        <f t="shared" si="628"/>
        <v>44.235294117647058</v>
      </c>
      <c r="Q3654" t="str">
        <f t="shared" si="629"/>
        <v>theater</v>
      </c>
      <c r="R3654" t="str">
        <f t="shared" si="630"/>
        <v>plays</v>
      </c>
      <c r="S3654" s="28">
        <f t="shared" si="631"/>
        <v>42596.436365740738</v>
      </c>
      <c r="T3654" s="28">
        <f t="shared" si="632"/>
        <v>42606.957638888889</v>
      </c>
      <c r="U3654">
        <f t="shared" si="633"/>
        <v>2016</v>
      </c>
      <c r="V3654" s="15">
        <f t="shared" si="634"/>
        <v>42596</v>
      </c>
      <c r="W3654" s="15">
        <f t="shared" si="635"/>
        <v>42606</v>
      </c>
      <c r="X3654" s="15">
        <v>42596</v>
      </c>
      <c r="Y3654" s="15">
        <v>42606</v>
      </c>
      <c r="Z3654" t="str">
        <f t="shared" si="636"/>
        <v>August</v>
      </c>
      <c r="AA3654" t="str">
        <f t="shared" si="637"/>
        <v>August</v>
      </c>
    </row>
    <row r="3655" spans="1:27" ht="45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14" t="s">
        <v>8219</v>
      </c>
      <c r="G3655" t="s">
        <v>8225</v>
      </c>
      <c r="H3655" t="s">
        <v>8247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627"/>
        <v>100.49999999999999</v>
      </c>
      <c r="P3655" s="6">
        <f t="shared" si="628"/>
        <v>60.909090909090907</v>
      </c>
      <c r="Q3655" t="str">
        <f t="shared" si="629"/>
        <v>theater</v>
      </c>
      <c r="R3655" t="str">
        <f t="shared" si="630"/>
        <v>plays</v>
      </c>
      <c r="S3655" s="28">
        <f t="shared" si="631"/>
        <v>42191.155173611107</v>
      </c>
      <c r="T3655" s="28">
        <f t="shared" si="632"/>
        <v>42221.155173611107</v>
      </c>
      <c r="U3655">
        <f t="shared" si="633"/>
        <v>2015</v>
      </c>
      <c r="V3655" s="15">
        <f t="shared" si="634"/>
        <v>42191</v>
      </c>
      <c r="W3655" s="15">
        <f t="shared" si="635"/>
        <v>42221</v>
      </c>
      <c r="X3655" s="15">
        <v>42191</v>
      </c>
      <c r="Y3655" s="15">
        <v>42221</v>
      </c>
      <c r="Z3655" t="str">
        <f t="shared" si="636"/>
        <v>July</v>
      </c>
      <c r="AA3655" t="str">
        <f t="shared" si="637"/>
        <v>August</v>
      </c>
    </row>
    <row r="3656" spans="1:27" ht="45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14" t="s">
        <v>8219</v>
      </c>
      <c r="G3656" t="s">
        <v>8225</v>
      </c>
      <c r="H3656" t="s">
        <v>8247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627"/>
        <v>174.4</v>
      </c>
      <c r="P3656" s="6">
        <f t="shared" si="628"/>
        <v>68.84210526315789</v>
      </c>
      <c r="Q3656" t="str">
        <f t="shared" si="629"/>
        <v>theater</v>
      </c>
      <c r="R3656" t="str">
        <f t="shared" si="630"/>
        <v>plays</v>
      </c>
      <c r="S3656" s="28">
        <f t="shared" si="631"/>
        <v>42440.20817129629</v>
      </c>
      <c r="T3656" s="28">
        <f t="shared" si="632"/>
        <v>42463.499999999993</v>
      </c>
      <c r="U3656">
        <f t="shared" si="633"/>
        <v>2016</v>
      </c>
      <c r="V3656" s="15">
        <f t="shared" si="634"/>
        <v>42440</v>
      </c>
      <c r="W3656" s="15">
        <f t="shared" si="635"/>
        <v>42463</v>
      </c>
      <c r="X3656" s="15">
        <v>42440</v>
      </c>
      <c r="Y3656" s="15">
        <v>42463</v>
      </c>
      <c r="Z3656" t="str">
        <f t="shared" si="636"/>
        <v>March</v>
      </c>
      <c r="AA3656" t="str">
        <f t="shared" si="637"/>
        <v>April</v>
      </c>
    </row>
    <row r="3657" spans="1:27" ht="45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14" t="s">
        <v>8219</v>
      </c>
      <c r="G3657" t="s">
        <v>8224</v>
      </c>
      <c r="H3657" t="s">
        <v>8246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627"/>
        <v>116.26</v>
      </c>
      <c r="P3657" s="6">
        <f t="shared" si="628"/>
        <v>73.582278481012665</v>
      </c>
      <c r="Q3657" t="str">
        <f t="shared" si="629"/>
        <v>theater</v>
      </c>
      <c r="R3657" t="str">
        <f t="shared" si="630"/>
        <v>plays</v>
      </c>
      <c r="S3657" s="28">
        <f t="shared" si="631"/>
        <v>42173.594884259255</v>
      </c>
      <c r="T3657" s="28">
        <f t="shared" si="632"/>
        <v>42203.082638888889</v>
      </c>
      <c r="U3657">
        <f t="shared" si="633"/>
        <v>2015</v>
      </c>
      <c r="V3657" s="15">
        <f t="shared" si="634"/>
        <v>42173</v>
      </c>
      <c r="W3657" s="15">
        <f t="shared" si="635"/>
        <v>42203</v>
      </c>
      <c r="X3657" s="15">
        <v>42173</v>
      </c>
      <c r="Y3657" s="15">
        <v>42203</v>
      </c>
      <c r="Z3657" t="str">
        <f t="shared" si="636"/>
        <v>June</v>
      </c>
      <c r="AA3657" t="str">
        <f t="shared" si="637"/>
        <v>July</v>
      </c>
    </row>
    <row r="3658" spans="1:27" ht="45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14" t="s">
        <v>8219</v>
      </c>
      <c r="G3658" t="s">
        <v>8240</v>
      </c>
      <c r="H3658" t="s">
        <v>8257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627"/>
        <v>105.82000000000001</v>
      </c>
      <c r="P3658" s="6">
        <f t="shared" si="628"/>
        <v>115.02173913043478</v>
      </c>
      <c r="Q3658" t="str">
        <f t="shared" si="629"/>
        <v>theater</v>
      </c>
      <c r="R3658" t="str">
        <f t="shared" si="630"/>
        <v>plays</v>
      </c>
      <c r="S3658" s="28">
        <f t="shared" si="631"/>
        <v>42737.701805555553</v>
      </c>
      <c r="T3658" s="28">
        <f t="shared" si="632"/>
        <v>42767.749305555553</v>
      </c>
      <c r="U3658">
        <f t="shared" si="633"/>
        <v>2017</v>
      </c>
      <c r="V3658" s="15">
        <f t="shared" si="634"/>
        <v>42737</v>
      </c>
      <c r="W3658" s="15">
        <f t="shared" si="635"/>
        <v>42767</v>
      </c>
      <c r="X3658" s="15">
        <v>42737</v>
      </c>
      <c r="Y3658" s="15">
        <v>42767</v>
      </c>
      <c r="Z3658" t="str">
        <f t="shared" si="636"/>
        <v>January</v>
      </c>
      <c r="AA3658" t="str">
        <f t="shared" si="637"/>
        <v>February</v>
      </c>
    </row>
    <row r="3659" spans="1:27" ht="45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14" t="s">
        <v>8219</v>
      </c>
      <c r="G3659" t="s">
        <v>8232</v>
      </c>
      <c r="H3659" t="s">
        <v>8253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627"/>
        <v>110.75</v>
      </c>
      <c r="P3659" s="6">
        <f t="shared" si="628"/>
        <v>110.75</v>
      </c>
      <c r="Q3659" t="str">
        <f t="shared" si="629"/>
        <v>theater</v>
      </c>
      <c r="R3659" t="str">
        <f t="shared" si="630"/>
        <v>plays</v>
      </c>
      <c r="S3659" s="28">
        <f t="shared" si="631"/>
        <v>42499.4215162037</v>
      </c>
      <c r="T3659" s="28">
        <f t="shared" si="632"/>
        <v>42522.695833333331</v>
      </c>
      <c r="U3659">
        <f t="shared" si="633"/>
        <v>2016</v>
      </c>
      <c r="V3659" s="15">
        <f t="shared" si="634"/>
        <v>42499</v>
      </c>
      <c r="W3659" s="15">
        <f t="shared" si="635"/>
        <v>42522</v>
      </c>
      <c r="X3659" s="15">
        <v>42499</v>
      </c>
      <c r="Y3659" s="15">
        <v>42522</v>
      </c>
      <c r="Z3659" t="str">
        <f t="shared" si="636"/>
        <v>May</v>
      </c>
      <c r="AA3659" t="str">
        <f t="shared" si="637"/>
        <v>June</v>
      </c>
    </row>
    <row r="3660" spans="1:27" ht="30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14" t="s">
        <v>8219</v>
      </c>
      <c r="G3660" t="s">
        <v>8224</v>
      </c>
      <c r="H3660" t="s">
        <v>8246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627"/>
        <v>100.66666666666666</v>
      </c>
      <c r="P3660" s="6">
        <f t="shared" si="628"/>
        <v>75.5</v>
      </c>
      <c r="Q3660" t="str">
        <f t="shared" si="629"/>
        <v>theater</v>
      </c>
      <c r="R3660" t="str">
        <f t="shared" si="630"/>
        <v>plays</v>
      </c>
      <c r="S3660" s="28">
        <f t="shared" si="631"/>
        <v>41775.650231481479</v>
      </c>
      <c r="T3660" s="28">
        <f t="shared" si="632"/>
        <v>41821.957638888889</v>
      </c>
      <c r="U3660">
        <f t="shared" si="633"/>
        <v>2014</v>
      </c>
      <c r="V3660" s="15">
        <f t="shared" si="634"/>
        <v>41775</v>
      </c>
      <c r="W3660" s="15">
        <f t="shared" si="635"/>
        <v>41821</v>
      </c>
      <c r="X3660" s="15">
        <v>41775</v>
      </c>
      <c r="Y3660" s="15">
        <v>41821</v>
      </c>
      <c r="Z3660" t="str">
        <f t="shared" si="636"/>
        <v>May</v>
      </c>
      <c r="AA3660" t="str">
        <f t="shared" si="637"/>
        <v>July</v>
      </c>
    </row>
    <row r="3661" spans="1:27" ht="45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14" t="s">
        <v>8219</v>
      </c>
      <c r="G3661" t="s">
        <v>8224</v>
      </c>
      <c r="H3661" t="s">
        <v>8246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627"/>
        <v>102.03333333333333</v>
      </c>
      <c r="P3661" s="6">
        <f t="shared" si="628"/>
        <v>235.46153846153845</v>
      </c>
      <c r="Q3661" t="str">
        <f t="shared" si="629"/>
        <v>theater</v>
      </c>
      <c r="R3661" t="str">
        <f t="shared" si="630"/>
        <v>plays</v>
      </c>
      <c r="S3661" s="28">
        <f t="shared" si="631"/>
        <v>42055.068865740737</v>
      </c>
      <c r="T3661" s="28">
        <f t="shared" si="632"/>
        <v>42082.402083333327</v>
      </c>
      <c r="U3661">
        <f t="shared" si="633"/>
        <v>2015</v>
      </c>
      <c r="V3661" s="15">
        <f t="shared" si="634"/>
        <v>42055</v>
      </c>
      <c r="W3661" s="15">
        <f t="shared" si="635"/>
        <v>42082</v>
      </c>
      <c r="X3661" s="15">
        <v>42055</v>
      </c>
      <c r="Y3661" s="15">
        <v>42082</v>
      </c>
      <c r="Z3661" t="str">
        <f t="shared" si="636"/>
        <v>February</v>
      </c>
      <c r="AA3661" t="str">
        <f t="shared" si="637"/>
        <v>March</v>
      </c>
    </row>
    <row r="3662" spans="1:27" ht="45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14" t="s">
        <v>8219</v>
      </c>
      <c r="G3662" t="s">
        <v>8225</v>
      </c>
      <c r="H3662" t="s">
        <v>8247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627"/>
        <v>100</v>
      </c>
      <c r="P3662" s="6">
        <f t="shared" si="628"/>
        <v>11.363636363636363</v>
      </c>
      <c r="Q3662" t="str">
        <f t="shared" si="629"/>
        <v>theater</v>
      </c>
      <c r="R3662" t="str">
        <f t="shared" si="630"/>
        <v>plays</v>
      </c>
      <c r="S3662" s="28">
        <f t="shared" si="631"/>
        <v>41971.672743055555</v>
      </c>
      <c r="T3662" s="28">
        <f t="shared" si="632"/>
        <v>41996.672743055555</v>
      </c>
      <c r="U3662">
        <f t="shared" si="633"/>
        <v>2014</v>
      </c>
      <c r="V3662" s="15">
        <f t="shared" si="634"/>
        <v>41971</v>
      </c>
      <c r="W3662" s="15">
        <f t="shared" si="635"/>
        <v>41996</v>
      </c>
      <c r="X3662" s="15">
        <v>41971</v>
      </c>
      <c r="Y3662" s="15">
        <v>41996</v>
      </c>
      <c r="Z3662" t="str">
        <f t="shared" si="636"/>
        <v>November</v>
      </c>
      <c r="AA3662" t="str">
        <f t="shared" si="637"/>
        <v>December</v>
      </c>
    </row>
    <row r="3663" spans="1:27" ht="45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14" t="s">
        <v>8219</v>
      </c>
      <c r="G3663" t="s">
        <v>8224</v>
      </c>
      <c r="H3663" t="s">
        <v>8246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627"/>
        <v>111.00000000000001</v>
      </c>
      <c r="P3663" s="6">
        <f t="shared" si="628"/>
        <v>92.5</v>
      </c>
      <c r="Q3663" t="str">
        <f t="shared" si="629"/>
        <v>theater</v>
      </c>
      <c r="R3663" t="str">
        <f t="shared" si="630"/>
        <v>plays</v>
      </c>
      <c r="S3663" s="28">
        <f t="shared" si="631"/>
        <v>42447.688333333332</v>
      </c>
      <c r="T3663" s="28">
        <f t="shared" si="632"/>
        <v>42469.958333333336</v>
      </c>
      <c r="U3663">
        <f t="shared" si="633"/>
        <v>2016</v>
      </c>
      <c r="V3663" s="15">
        <f t="shared" si="634"/>
        <v>42447</v>
      </c>
      <c r="W3663" s="15">
        <f t="shared" si="635"/>
        <v>42469</v>
      </c>
      <c r="X3663" s="15">
        <v>42447</v>
      </c>
      <c r="Y3663" s="15">
        <v>42469</v>
      </c>
      <c r="Z3663" t="str">
        <f t="shared" si="636"/>
        <v>March</v>
      </c>
      <c r="AA3663" t="str">
        <f t="shared" si="637"/>
        <v>April</v>
      </c>
    </row>
    <row r="3664" spans="1:27" ht="45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14" t="s">
        <v>8219</v>
      </c>
      <c r="G3664" t="s">
        <v>8229</v>
      </c>
      <c r="H3664" t="s">
        <v>8251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627"/>
        <v>101.42500000000001</v>
      </c>
      <c r="P3664" s="6">
        <f t="shared" si="628"/>
        <v>202.85</v>
      </c>
      <c r="Q3664" t="str">
        <f t="shared" si="629"/>
        <v>theater</v>
      </c>
      <c r="R3664" t="str">
        <f t="shared" si="630"/>
        <v>plays</v>
      </c>
      <c r="S3664" s="28">
        <f t="shared" si="631"/>
        <v>42064.011736111112</v>
      </c>
      <c r="T3664" s="28">
        <f t="shared" si="632"/>
        <v>42093.97006944444</v>
      </c>
      <c r="U3664">
        <f t="shared" si="633"/>
        <v>2015</v>
      </c>
      <c r="V3664" s="15">
        <f t="shared" si="634"/>
        <v>42064</v>
      </c>
      <c r="W3664" s="15">
        <f t="shared" si="635"/>
        <v>42093</v>
      </c>
      <c r="X3664" s="15">
        <v>42064</v>
      </c>
      <c r="Y3664" s="15">
        <v>42093</v>
      </c>
      <c r="Z3664" t="str">
        <f t="shared" si="636"/>
        <v>March</v>
      </c>
      <c r="AA3664" t="str">
        <f t="shared" si="637"/>
        <v>March</v>
      </c>
    </row>
    <row r="3665" spans="1:27" ht="45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14" t="s">
        <v>8219</v>
      </c>
      <c r="G3665" t="s">
        <v>8225</v>
      </c>
      <c r="H3665" t="s">
        <v>8247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627"/>
        <v>104</v>
      </c>
      <c r="P3665" s="6">
        <f t="shared" si="628"/>
        <v>26</v>
      </c>
      <c r="Q3665" t="str">
        <f t="shared" si="629"/>
        <v>theater</v>
      </c>
      <c r="R3665" t="str">
        <f t="shared" si="630"/>
        <v>plays</v>
      </c>
      <c r="S3665" s="28">
        <f t="shared" si="631"/>
        <v>42665.243402777771</v>
      </c>
      <c r="T3665" s="28">
        <f t="shared" si="632"/>
        <v>42725.285069444442</v>
      </c>
      <c r="U3665">
        <f t="shared" si="633"/>
        <v>2016</v>
      </c>
      <c r="V3665" s="15">
        <f t="shared" si="634"/>
        <v>42665</v>
      </c>
      <c r="W3665" s="15">
        <f t="shared" si="635"/>
        <v>42725</v>
      </c>
      <c r="X3665" s="15">
        <v>42665</v>
      </c>
      <c r="Y3665" s="15">
        <v>42725</v>
      </c>
      <c r="Z3665" t="str">
        <f t="shared" si="636"/>
        <v>October</v>
      </c>
      <c r="AA3665" t="str">
        <f t="shared" si="637"/>
        <v>December</v>
      </c>
    </row>
    <row r="3666" spans="1:27" ht="45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14" t="s">
        <v>8219</v>
      </c>
      <c r="G3666" t="s">
        <v>8224</v>
      </c>
      <c r="H3666" t="s">
        <v>8246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627"/>
        <v>109.375</v>
      </c>
      <c r="P3666" s="6">
        <f t="shared" si="628"/>
        <v>46.05263157894737</v>
      </c>
      <c r="Q3666" t="str">
        <f t="shared" si="629"/>
        <v>theater</v>
      </c>
      <c r="R3666" t="str">
        <f t="shared" si="630"/>
        <v>plays</v>
      </c>
      <c r="S3666" s="28">
        <f t="shared" si="631"/>
        <v>42523.04038194444</v>
      </c>
      <c r="T3666" s="28">
        <f t="shared" si="632"/>
        <v>42537.04038194444</v>
      </c>
      <c r="U3666">
        <f t="shared" si="633"/>
        <v>2016</v>
      </c>
      <c r="V3666" s="15">
        <f t="shared" si="634"/>
        <v>42523</v>
      </c>
      <c r="W3666" s="15">
        <f t="shared" si="635"/>
        <v>42537</v>
      </c>
      <c r="X3666" s="15">
        <v>42523</v>
      </c>
      <c r="Y3666" s="15">
        <v>42537</v>
      </c>
      <c r="Z3666" t="str">
        <f t="shared" si="636"/>
        <v>June</v>
      </c>
      <c r="AA3666" t="str">
        <f t="shared" si="637"/>
        <v>June</v>
      </c>
    </row>
    <row r="3667" spans="1:27" ht="45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14" t="s">
        <v>8219</v>
      </c>
      <c r="G3667" t="s">
        <v>8230</v>
      </c>
      <c r="H3667" t="s">
        <v>8249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627"/>
        <v>115.16129032258064</v>
      </c>
      <c r="P3667" s="6">
        <f t="shared" si="628"/>
        <v>51</v>
      </c>
      <c r="Q3667" t="str">
        <f t="shared" si="629"/>
        <v>theater</v>
      </c>
      <c r="R3667" t="str">
        <f t="shared" si="630"/>
        <v>plays</v>
      </c>
      <c r="S3667" s="28">
        <f t="shared" si="631"/>
        <v>42294.59979166666</v>
      </c>
      <c r="T3667" s="28">
        <f t="shared" si="632"/>
        <v>42305.620833333327</v>
      </c>
      <c r="U3667">
        <f t="shared" si="633"/>
        <v>2015</v>
      </c>
      <c r="V3667" s="15">
        <f t="shared" si="634"/>
        <v>42294</v>
      </c>
      <c r="W3667" s="15">
        <f t="shared" si="635"/>
        <v>42305</v>
      </c>
      <c r="X3667" s="15">
        <v>42294</v>
      </c>
      <c r="Y3667" s="15">
        <v>42305</v>
      </c>
      <c r="Z3667" t="str">
        <f t="shared" si="636"/>
        <v>October</v>
      </c>
      <c r="AA3667" t="str">
        <f t="shared" si="637"/>
        <v>October</v>
      </c>
    </row>
    <row r="3668" spans="1:27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14" t="s">
        <v>8219</v>
      </c>
      <c r="G3668" t="s">
        <v>8224</v>
      </c>
      <c r="H3668" t="s">
        <v>8246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627"/>
        <v>100</v>
      </c>
      <c r="P3668" s="6">
        <f t="shared" si="628"/>
        <v>31.578947368421051</v>
      </c>
      <c r="Q3668" t="str">
        <f t="shared" si="629"/>
        <v>theater</v>
      </c>
      <c r="R3668" t="str">
        <f t="shared" si="630"/>
        <v>plays</v>
      </c>
      <c r="S3668" s="28">
        <f t="shared" si="631"/>
        <v>41822.696550925924</v>
      </c>
      <c r="T3668" s="28">
        <f t="shared" si="632"/>
        <v>41844.083333333328</v>
      </c>
      <c r="U3668">
        <f t="shared" si="633"/>
        <v>2014</v>
      </c>
      <c r="V3668" s="15">
        <f t="shared" si="634"/>
        <v>41822</v>
      </c>
      <c r="W3668" s="15">
        <f t="shared" si="635"/>
        <v>41844</v>
      </c>
      <c r="X3668" s="15">
        <v>41822</v>
      </c>
      <c r="Y3668" s="15">
        <v>41844</v>
      </c>
      <c r="Z3668" t="str">
        <f t="shared" si="636"/>
        <v>July</v>
      </c>
      <c r="AA3668" t="str">
        <f t="shared" si="637"/>
        <v>July</v>
      </c>
    </row>
    <row r="3669" spans="1:27" ht="45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14" t="s">
        <v>8219</v>
      </c>
      <c r="G3669" t="s">
        <v>8225</v>
      </c>
      <c r="H3669" t="s">
        <v>8247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627"/>
        <v>103.17033333333335</v>
      </c>
      <c r="P3669" s="6">
        <f t="shared" si="628"/>
        <v>53.363965517241382</v>
      </c>
      <c r="Q3669" t="str">
        <f t="shared" si="629"/>
        <v>theater</v>
      </c>
      <c r="R3669" t="str">
        <f t="shared" si="630"/>
        <v>plays</v>
      </c>
      <c r="S3669" s="28">
        <f t="shared" si="631"/>
        <v>42173.761793981474</v>
      </c>
      <c r="T3669" s="28">
        <f t="shared" si="632"/>
        <v>42203.761793981474</v>
      </c>
      <c r="U3669">
        <f t="shared" si="633"/>
        <v>2015</v>
      </c>
      <c r="V3669" s="15">
        <f t="shared" si="634"/>
        <v>42173</v>
      </c>
      <c r="W3669" s="15">
        <f t="shared" si="635"/>
        <v>42203</v>
      </c>
      <c r="X3669" s="15">
        <v>42173</v>
      </c>
      <c r="Y3669" s="15">
        <v>42203</v>
      </c>
      <c r="Z3669" t="str">
        <f t="shared" si="636"/>
        <v>June</v>
      </c>
      <c r="AA3669" t="str">
        <f t="shared" si="637"/>
        <v>July</v>
      </c>
    </row>
    <row r="3670" spans="1:27" ht="45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14" t="s">
        <v>8219</v>
      </c>
      <c r="G3670" t="s">
        <v>8224</v>
      </c>
      <c r="H3670" t="s">
        <v>8246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627"/>
        <v>103.49999999999999</v>
      </c>
      <c r="P3670" s="6">
        <f t="shared" si="628"/>
        <v>36.964285714285715</v>
      </c>
      <c r="Q3670" t="str">
        <f t="shared" si="629"/>
        <v>theater</v>
      </c>
      <c r="R3670" t="str">
        <f t="shared" si="630"/>
        <v>plays</v>
      </c>
      <c r="S3670" s="28">
        <f t="shared" si="631"/>
        <v>42185.347824074073</v>
      </c>
      <c r="T3670" s="28">
        <f t="shared" si="632"/>
        <v>42208.564583333333</v>
      </c>
      <c r="U3670">
        <f t="shared" si="633"/>
        <v>2015</v>
      </c>
      <c r="V3670" s="15">
        <f t="shared" si="634"/>
        <v>42185</v>
      </c>
      <c r="W3670" s="15">
        <f t="shared" si="635"/>
        <v>42208</v>
      </c>
      <c r="X3670" s="15">
        <v>42185</v>
      </c>
      <c r="Y3670" s="15">
        <v>42208</v>
      </c>
      <c r="Z3670" t="str">
        <f t="shared" si="636"/>
        <v>June</v>
      </c>
      <c r="AA3670" t="str">
        <f t="shared" si="637"/>
        <v>July</v>
      </c>
    </row>
    <row r="3671" spans="1:27" ht="45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14" t="s">
        <v>8219</v>
      </c>
      <c r="G3671" t="s">
        <v>8225</v>
      </c>
      <c r="H3671" t="s">
        <v>8247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627"/>
        <v>138.19999999999999</v>
      </c>
      <c r="P3671" s="6">
        <f t="shared" si="628"/>
        <v>81.294117647058826</v>
      </c>
      <c r="Q3671" t="str">
        <f t="shared" si="629"/>
        <v>theater</v>
      </c>
      <c r="R3671" t="str">
        <f t="shared" si="630"/>
        <v>plays</v>
      </c>
      <c r="S3671" s="28">
        <f t="shared" si="631"/>
        <v>42136.466863425921</v>
      </c>
      <c r="T3671" s="28">
        <f t="shared" si="632"/>
        <v>42166.466863425921</v>
      </c>
      <c r="U3671">
        <f t="shared" si="633"/>
        <v>2015</v>
      </c>
      <c r="V3671" s="15">
        <f t="shared" si="634"/>
        <v>42136</v>
      </c>
      <c r="W3671" s="15">
        <f t="shared" si="635"/>
        <v>42166</v>
      </c>
      <c r="X3671" s="15">
        <v>42136</v>
      </c>
      <c r="Y3671" s="15">
        <v>42166</v>
      </c>
      <c r="Z3671" t="str">
        <f t="shared" si="636"/>
        <v>May</v>
      </c>
      <c r="AA3671" t="str">
        <f t="shared" si="637"/>
        <v>June</v>
      </c>
    </row>
    <row r="3672" spans="1:27" ht="45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14" t="s">
        <v>8219</v>
      </c>
      <c r="G3672" t="s">
        <v>8225</v>
      </c>
      <c r="H3672" t="s">
        <v>8247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627"/>
        <v>109.54545454545455</v>
      </c>
      <c r="P3672" s="6">
        <f t="shared" si="628"/>
        <v>20.083333333333332</v>
      </c>
      <c r="Q3672" t="str">
        <f t="shared" si="629"/>
        <v>theater</v>
      </c>
      <c r="R3672" t="str">
        <f t="shared" si="630"/>
        <v>plays</v>
      </c>
      <c r="S3672" s="28">
        <f t="shared" si="631"/>
        <v>42142.305682870363</v>
      </c>
      <c r="T3672" s="28">
        <f t="shared" si="632"/>
        <v>42155.749999999993</v>
      </c>
      <c r="U3672">
        <f t="shared" si="633"/>
        <v>2015</v>
      </c>
      <c r="V3672" s="15">
        <f t="shared" si="634"/>
        <v>42142</v>
      </c>
      <c r="W3672" s="15">
        <f t="shared" si="635"/>
        <v>42155</v>
      </c>
      <c r="X3672" s="15">
        <v>42142</v>
      </c>
      <c r="Y3672" s="15">
        <v>42155</v>
      </c>
      <c r="Z3672" t="str">
        <f t="shared" si="636"/>
        <v>May</v>
      </c>
      <c r="AA3672" t="str">
        <f t="shared" si="637"/>
        <v>May</v>
      </c>
    </row>
    <row r="3673" spans="1:27" ht="45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14" t="s">
        <v>8219</v>
      </c>
      <c r="G3673" t="s">
        <v>8224</v>
      </c>
      <c r="H3673" t="s">
        <v>8246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627"/>
        <v>100.85714285714286</v>
      </c>
      <c r="P3673" s="6">
        <f t="shared" si="628"/>
        <v>88.25</v>
      </c>
      <c r="Q3673" t="str">
        <f t="shared" si="629"/>
        <v>theater</v>
      </c>
      <c r="R3673" t="str">
        <f t="shared" si="630"/>
        <v>plays</v>
      </c>
      <c r="S3673" s="28">
        <f t="shared" si="631"/>
        <v>41820.419756944444</v>
      </c>
      <c r="T3673" s="28">
        <f t="shared" si="632"/>
        <v>41840.957638888889</v>
      </c>
      <c r="U3673">
        <f t="shared" si="633"/>
        <v>2014</v>
      </c>
      <c r="V3673" s="15">
        <f t="shared" si="634"/>
        <v>41820</v>
      </c>
      <c r="W3673" s="15">
        <f t="shared" si="635"/>
        <v>41840</v>
      </c>
      <c r="X3673" s="15">
        <v>41820</v>
      </c>
      <c r="Y3673" s="15">
        <v>41840</v>
      </c>
      <c r="Z3673" t="str">
        <f t="shared" si="636"/>
        <v>June</v>
      </c>
      <c r="AA3673" t="str">
        <f t="shared" si="637"/>
        <v>July</v>
      </c>
    </row>
    <row r="3674" spans="1:27" ht="45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14" t="s">
        <v>8219</v>
      </c>
      <c r="G3674" t="s">
        <v>8225</v>
      </c>
      <c r="H3674" t="s">
        <v>8247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627"/>
        <v>101.53333333333335</v>
      </c>
      <c r="P3674" s="6">
        <f t="shared" si="628"/>
        <v>53.438596491228068</v>
      </c>
      <c r="Q3674" t="str">
        <f t="shared" si="629"/>
        <v>theater</v>
      </c>
      <c r="R3674" t="str">
        <f t="shared" si="630"/>
        <v>plays</v>
      </c>
      <c r="S3674" s="28">
        <f t="shared" si="631"/>
        <v>41878.738240740735</v>
      </c>
      <c r="T3674" s="28">
        <f t="shared" si="632"/>
        <v>41908.738240740735</v>
      </c>
      <c r="U3674">
        <f t="shared" si="633"/>
        <v>2014</v>
      </c>
      <c r="V3674" s="15">
        <f t="shared" si="634"/>
        <v>41878</v>
      </c>
      <c r="W3674" s="15">
        <f t="shared" si="635"/>
        <v>41908</v>
      </c>
      <c r="X3674" s="15">
        <v>41878</v>
      </c>
      <c r="Y3674" s="15">
        <v>41908</v>
      </c>
      <c r="Z3674" t="str">
        <f t="shared" si="636"/>
        <v>August</v>
      </c>
      <c r="AA3674" t="str">
        <f t="shared" si="637"/>
        <v>September</v>
      </c>
    </row>
    <row r="3675" spans="1:27" ht="45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14" t="s">
        <v>8219</v>
      </c>
      <c r="G3675" t="s">
        <v>8225</v>
      </c>
      <c r="H3675" t="s">
        <v>8247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627"/>
        <v>113.625</v>
      </c>
      <c r="P3675" s="6">
        <f t="shared" si="628"/>
        <v>39.868421052631582</v>
      </c>
      <c r="Q3675" t="str">
        <f t="shared" si="629"/>
        <v>theater</v>
      </c>
      <c r="R3675" t="str">
        <f t="shared" si="630"/>
        <v>plays</v>
      </c>
      <c r="S3675" s="28">
        <f t="shared" si="631"/>
        <v>41914.086770833332</v>
      </c>
      <c r="T3675" s="28">
        <f t="shared" si="632"/>
        <v>41948.327777777777</v>
      </c>
      <c r="U3675">
        <f t="shared" si="633"/>
        <v>2014</v>
      </c>
      <c r="V3675" s="15">
        <f t="shared" si="634"/>
        <v>41914</v>
      </c>
      <c r="W3675" s="15">
        <f t="shared" si="635"/>
        <v>41948</v>
      </c>
      <c r="X3675" s="15">
        <v>41914</v>
      </c>
      <c r="Y3675" s="15">
        <v>41948</v>
      </c>
      <c r="Z3675" t="str">
        <f t="shared" si="636"/>
        <v>October</v>
      </c>
      <c r="AA3675" t="str">
        <f t="shared" si="637"/>
        <v>November</v>
      </c>
    </row>
    <row r="3676" spans="1:27" ht="45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14" t="s">
        <v>8219</v>
      </c>
      <c r="G3676" t="s">
        <v>8236</v>
      </c>
      <c r="H3676" t="s">
        <v>8249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627"/>
        <v>100</v>
      </c>
      <c r="P3676" s="6">
        <f t="shared" si="628"/>
        <v>145.16129032258064</v>
      </c>
      <c r="Q3676" t="str">
        <f t="shared" si="629"/>
        <v>theater</v>
      </c>
      <c r="R3676" t="str">
        <f t="shared" si="630"/>
        <v>plays</v>
      </c>
      <c r="S3676" s="28">
        <f t="shared" si="631"/>
        <v>42556.664687499993</v>
      </c>
      <c r="T3676" s="28">
        <f t="shared" si="632"/>
        <v>42616.664687499993</v>
      </c>
      <c r="U3676">
        <f t="shared" si="633"/>
        <v>2016</v>
      </c>
      <c r="V3676" s="15">
        <f t="shared" si="634"/>
        <v>42556</v>
      </c>
      <c r="W3676" s="15">
        <f t="shared" si="635"/>
        <v>42616</v>
      </c>
      <c r="X3676" s="15">
        <v>42556</v>
      </c>
      <c r="Y3676" s="15">
        <v>42616</v>
      </c>
      <c r="Z3676" t="str">
        <f t="shared" si="636"/>
        <v>July</v>
      </c>
      <c r="AA3676" t="str">
        <f t="shared" si="637"/>
        <v>September</v>
      </c>
    </row>
    <row r="3677" spans="1:27" ht="45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14" t="s">
        <v>8219</v>
      </c>
      <c r="G3677" t="s">
        <v>8225</v>
      </c>
      <c r="H3677" t="s">
        <v>8247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627"/>
        <v>140</v>
      </c>
      <c r="P3677" s="6">
        <f t="shared" si="628"/>
        <v>23.333333333333332</v>
      </c>
      <c r="Q3677" t="str">
        <f t="shared" si="629"/>
        <v>theater</v>
      </c>
      <c r="R3677" t="str">
        <f t="shared" si="630"/>
        <v>plays</v>
      </c>
      <c r="S3677" s="28">
        <f t="shared" si="631"/>
        <v>42493.388680555552</v>
      </c>
      <c r="T3677" s="28">
        <f t="shared" si="632"/>
        <v>42505.749999999993</v>
      </c>
      <c r="U3677">
        <f t="shared" si="633"/>
        <v>2016</v>
      </c>
      <c r="V3677" s="15">
        <f t="shared" si="634"/>
        <v>42493</v>
      </c>
      <c r="W3677" s="15">
        <f t="shared" si="635"/>
        <v>42505</v>
      </c>
      <c r="X3677" s="15">
        <v>42493</v>
      </c>
      <c r="Y3677" s="15">
        <v>42505</v>
      </c>
      <c r="Z3677" t="str">
        <f t="shared" si="636"/>
        <v>May</v>
      </c>
      <c r="AA3677" t="str">
        <f t="shared" si="637"/>
        <v>May</v>
      </c>
    </row>
    <row r="3678" spans="1:27" ht="45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14" t="s">
        <v>8219</v>
      </c>
      <c r="G3678" t="s">
        <v>8224</v>
      </c>
      <c r="H3678" t="s">
        <v>8246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627"/>
        <v>128.75</v>
      </c>
      <c r="P3678" s="6">
        <f t="shared" si="628"/>
        <v>64.375</v>
      </c>
      <c r="Q3678" t="str">
        <f t="shared" si="629"/>
        <v>theater</v>
      </c>
      <c r="R3678" t="str">
        <f t="shared" si="630"/>
        <v>plays</v>
      </c>
      <c r="S3678" s="28">
        <f t="shared" si="631"/>
        <v>41876.607453703698</v>
      </c>
      <c r="T3678" s="28">
        <f t="shared" si="632"/>
        <v>41894.607453703698</v>
      </c>
      <c r="U3678">
        <f t="shared" si="633"/>
        <v>2014</v>
      </c>
      <c r="V3678" s="15">
        <f t="shared" si="634"/>
        <v>41876</v>
      </c>
      <c r="W3678" s="15">
        <f t="shared" si="635"/>
        <v>41894</v>
      </c>
      <c r="X3678" s="15">
        <v>41876</v>
      </c>
      <c r="Y3678" s="15">
        <v>41894</v>
      </c>
      <c r="Z3678" t="str">
        <f t="shared" si="636"/>
        <v>August</v>
      </c>
      <c r="AA3678" t="str">
        <f t="shared" si="637"/>
        <v>September</v>
      </c>
    </row>
    <row r="3679" spans="1:27" ht="30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14" t="s">
        <v>8219</v>
      </c>
      <c r="G3679" t="s">
        <v>8224</v>
      </c>
      <c r="H3679" t="s">
        <v>8246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627"/>
        <v>102.90416666666667</v>
      </c>
      <c r="P3679" s="6">
        <f t="shared" si="628"/>
        <v>62.052763819095475</v>
      </c>
      <c r="Q3679" t="str">
        <f t="shared" si="629"/>
        <v>theater</v>
      </c>
      <c r="R3679" t="str">
        <f t="shared" si="630"/>
        <v>plays</v>
      </c>
      <c r="S3679" s="28">
        <f t="shared" si="631"/>
        <v>41802.365949074076</v>
      </c>
      <c r="T3679" s="28">
        <f t="shared" si="632"/>
        <v>41822.957638888889</v>
      </c>
      <c r="U3679">
        <f t="shared" si="633"/>
        <v>2014</v>
      </c>
      <c r="V3679" s="15">
        <f t="shared" si="634"/>
        <v>41802</v>
      </c>
      <c r="W3679" s="15">
        <f t="shared" si="635"/>
        <v>41822</v>
      </c>
      <c r="X3679" s="15">
        <v>41802</v>
      </c>
      <c r="Y3679" s="15">
        <v>41822</v>
      </c>
      <c r="Z3679" t="str">
        <f t="shared" si="636"/>
        <v>June</v>
      </c>
      <c r="AA3679" t="str">
        <f t="shared" si="637"/>
        <v>July</v>
      </c>
    </row>
    <row r="3680" spans="1:27" ht="3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14" t="s">
        <v>8219</v>
      </c>
      <c r="G3680" t="s">
        <v>8225</v>
      </c>
      <c r="H3680" t="s">
        <v>8247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627"/>
        <v>102.49999999999999</v>
      </c>
      <c r="P3680" s="6">
        <f t="shared" si="628"/>
        <v>66.129032258064512</v>
      </c>
      <c r="Q3680" t="str">
        <f t="shared" si="629"/>
        <v>theater</v>
      </c>
      <c r="R3680" t="str">
        <f t="shared" si="630"/>
        <v>plays</v>
      </c>
      <c r="S3680" s="28">
        <f t="shared" si="631"/>
        <v>42120.322893518511</v>
      </c>
      <c r="T3680" s="28">
        <f t="shared" si="632"/>
        <v>42155.322893518511</v>
      </c>
      <c r="U3680">
        <f t="shared" si="633"/>
        <v>2015</v>
      </c>
      <c r="V3680" s="15">
        <f t="shared" si="634"/>
        <v>42120</v>
      </c>
      <c r="W3680" s="15">
        <f t="shared" si="635"/>
        <v>42155</v>
      </c>
      <c r="X3680" s="15">
        <v>42120</v>
      </c>
      <c r="Y3680" s="15">
        <v>42155</v>
      </c>
      <c r="Z3680" t="str">
        <f t="shared" si="636"/>
        <v>April</v>
      </c>
      <c r="AA3680" t="str">
        <f t="shared" si="637"/>
        <v>May</v>
      </c>
    </row>
    <row r="3681" spans="1:27" ht="45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14" t="s">
        <v>8219</v>
      </c>
      <c r="G3681" t="s">
        <v>8224</v>
      </c>
      <c r="H3681" t="s">
        <v>8246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627"/>
        <v>110.1</v>
      </c>
      <c r="P3681" s="6">
        <f t="shared" si="628"/>
        <v>73.400000000000006</v>
      </c>
      <c r="Q3681" t="str">
        <f t="shared" si="629"/>
        <v>theater</v>
      </c>
      <c r="R3681" t="str">
        <f t="shared" si="630"/>
        <v>plays</v>
      </c>
      <c r="S3681" s="28">
        <f t="shared" si="631"/>
        <v>41786.553020833329</v>
      </c>
      <c r="T3681" s="28">
        <f t="shared" si="632"/>
        <v>41820.999305555553</v>
      </c>
      <c r="U3681">
        <f t="shared" si="633"/>
        <v>2014</v>
      </c>
      <c r="V3681" s="15">
        <f t="shared" si="634"/>
        <v>41786</v>
      </c>
      <c r="W3681" s="15">
        <f t="shared" si="635"/>
        <v>41820</v>
      </c>
      <c r="X3681" s="15">
        <v>41786</v>
      </c>
      <c r="Y3681" s="15">
        <v>41820</v>
      </c>
      <c r="Z3681" t="str">
        <f t="shared" si="636"/>
        <v>May</v>
      </c>
      <c r="AA3681" t="str">
        <f t="shared" si="637"/>
        <v>June</v>
      </c>
    </row>
    <row r="3682" spans="1:27" ht="3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14" t="s">
        <v>8219</v>
      </c>
      <c r="G3682" t="s">
        <v>8224</v>
      </c>
      <c r="H3682" t="s">
        <v>8246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627"/>
        <v>112.76666666666667</v>
      </c>
      <c r="P3682" s="6">
        <f t="shared" si="628"/>
        <v>99.5</v>
      </c>
      <c r="Q3682" t="str">
        <f t="shared" si="629"/>
        <v>theater</v>
      </c>
      <c r="R3682" t="str">
        <f t="shared" si="630"/>
        <v>plays</v>
      </c>
      <c r="S3682" s="28">
        <f t="shared" si="631"/>
        <v>42627.245763888888</v>
      </c>
      <c r="T3682" s="28">
        <f t="shared" si="632"/>
        <v>42648.245763888888</v>
      </c>
      <c r="U3682">
        <f t="shared" si="633"/>
        <v>2016</v>
      </c>
      <c r="V3682" s="15">
        <f t="shared" si="634"/>
        <v>42627</v>
      </c>
      <c r="W3682" s="15">
        <f t="shared" si="635"/>
        <v>42648</v>
      </c>
      <c r="X3682" s="15">
        <v>42627</v>
      </c>
      <c r="Y3682" s="15">
        <v>42648</v>
      </c>
      <c r="Z3682" t="str">
        <f t="shared" si="636"/>
        <v>September</v>
      </c>
      <c r="AA3682" t="str">
        <f t="shared" si="637"/>
        <v>October</v>
      </c>
    </row>
    <row r="3683" spans="1:27" ht="6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14" t="s">
        <v>8219</v>
      </c>
      <c r="G3683" t="s">
        <v>8224</v>
      </c>
      <c r="H3683" t="s">
        <v>8246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627"/>
        <v>111.9</v>
      </c>
      <c r="P3683" s="6">
        <f t="shared" si="628"/>
        <v>62.166666666666664</v>
      </c>
      <c r="Q3683" t="str">
        <f t="shared" si="629"/>
        <v>theater</v>
      </c>
      <c r="R3683" t="str">
        <f t="shared" si="630"/>
        <v>plays</v>
      </c>
      <c r="S3683" s="28">
        <f t="shared" si="631"/>
        <v>42374.443171296291</v>
      </c>
      <c r="T3683" s="28">
        <f t="shared" si="632"/>
        <v>42384.443171296291</v>
      </c>
      <c r="U3683">
        <f t="shared" si="633"/>
        <v>2016</v>
      </c>
      <c r="V3683" s="15">
        <f t="shared" si="634"/>
        <v>42374</v>
      </c>
      <c r="W3683" s="15">
        <f t="shared" si="635"/>
        <v>42384</v>
      </c>
      <c r="X3683" s="15">
        <v>42374</v>
      </c>
      <c r="Y3683" s="15">
        <v>42384</v>
      </c>
      <c r="Z3683" t="str">
        <f t="shared" si="636"/>
        <v>January</v>
      </c>
      <c r="AA3683" t="str">
        <f t="shared" si="637"/>
        <v>January</v>
      </c>
    </row>
    <row r="3684" spans="1:27" ht="45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14" t="s">
        <v>8219</v>
      </c>
      <c r="G3684" t="s">
        <v>8224</v>
      </c>
      <c r="H3684" t="s">
        <v>8246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627"/>
        <v>139.19999999999999</v>
      </c>
      <c r="P3684" s="6">
        <f t="shared" si="628"/>
        <v>62.328358208955223</v>
      </c>
      <c r="Q3684" t="str">
        <f t="shared" si="629"/>
        <v>theater</v>
      </c>
      <c r="R3684" t="str">
        <f t="shared" si="630"/>
        <v>plays</v>
      </c>
      <c r="S3684" s="28">
        <f t="shared" si="631"/>
        <v>41772.477060185185</v>
      </c>
      <c r="T3684" s="28">
        <f t="shared" si="632"/>
        <v>41806.082638888889</v>
      </c>
      <c r="U3684">
        <f t="shared" si="633"/>
        <v>2014</v>
      </c>
      <c r="V3684" s="15">
        <f t="shared" si="634"/>
        <v>41772</v>
      </c>
      <c r="W3684" s="15">
        <f t="shared" si="635"/>
        <v>41806</v>
      </c>
      <c r="X3684" s="15">
        <v>41772</v>
      </c>
      <c r="Y3684" s="15">
        <v>41806</v>
      </c>
      <c r="Z3684" t="str">
        <f t="shared" si="636"/>
        <v>May</v>
      </c>
      <c r="AA3684" t="str">
        <f t="shared" si="637"/>
        <v>June</v>
      </c>
    </row>
    <row r="3685" spans="1:27" ht="45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14" t="s">
        <v>8219</v>
      </c>
      <c r="G3685" t="s">
        <v>8224</v>
      </c>
      <c r="H3685" t="s">
        <v>8246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627"/>
        <v>110.85714285714286</v>
      </c>
      <c r="P3685" s="6">
        <f t="shared" si="628"/>
        <v>58.787878787878789</v>
      </c>
      <c r="Q3685" t="str">
        <f t="shared" si="629"/>
        <v>theater</v>
      </c>
      <c r="R3685" t="str">
        <f t="shared" si="630"/>
        <v>plays</v>
      </c>
      <c r="S3685" s="28">
        <f t="shared" si="631"/>
        <v>42632.908518518518</v>
      </c>
      <c r="T3685" s="28">
        <f t="shared" si="632"/>
        <v>42662.908518518518</v>
      </c>
      <c r="U3685">
        <f t="shared" si="633"/>
        <v>2016</v>
      </c>
      <c r="V3685" s="15">
        <f t="shared" si="634"/>
        <v>42632</v>
      </c>
      <c r="W3685" s="15">
        <f t="shared" si="635"/>
        <v>42662</v>
      </c>
      <c r="X3685" s="15">
        <v>42632</v>
      </c>
      <c r="Y3685" s="15">
        <v>42662</v>
      </c>
      <c r="Z3685" t="str">
        <f t="shared" si="636"/>
        <v>September</v>
      </c>
      <c r="AA3685" t="str">
        <f t="shared" si="637"/>
        <v>October</v>
      </c>
    </row>
    <row r="3686" spans="1:27" ht="45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14" t="s">
        <v>8219</v>
      </c>
      <c r="G3686" t="s">
        <v>8224</v>
      </c>
      <c r="H3686" t="s">
        <v>8246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627"/>
        <v>139.06666666666666</v>
      </c>
      <c r="P3686" s="6">
        <f t="shared" si="628"/>
        <v>45.347826086956523</v>
      </c>
      <c r="Q3686" t="str">
        <f t="shared" si="629"/>
        <v>theater</v>
      </c>
      <c r="R3686" t="str">
        <f t="shared" si="630"/>
        <v>plays</v>
      </c>
      <c r="S3686" s="28">
        <f t="shared" si="631"/>
        <v>42218.97206018518</v>
      </c>
      <c r="T3686" s="28">
        <f t="shared" si="632"/>
        <v>42248.97206018518</v>
      </c>
      <c r="U3686">
        <f t="shared" si="633"/>
        <v>2015</v>
      </c>
      <c r="V3686" s="15">
        <f t="shared" si="634"/>
        <v>42218</v>
      </c>
      <c r="W3686" s="15">
        <f t="shared" si="635"/>
        <v>42248</v>
      </c>
      <c r="X3686" s="15">
        <v>42218</v>
      </c>
      <c r="Y3686" s="15">
        <v>42248</v>
      </c>
      <c r="Z3686" t="str">
        <f t="shared" si="636"/>
        <v>August</v>
      </c>
      <c r="AA3686" t="str">
        <f t="shared" si="637"/>
        <v>September</v>
      </c>
    </row>
    <row r="3687" spans="1:27" ht="45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14" t="s">
        <v>8219</v>
      </c>
      <c r="G3687" t="s">
        <v>8224</v>
      </c>
      <c r="H3687" t="s">
        <v>8246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627"/>
        <v>105.69999999999999</v>
      </c>
      <c r="P3687" s="6">
        <f t="shared" si="628"/>
        <v>41.944444444444443</v>
      </c>
      <c r="Q3687" t="str">
        <f t="shared" si="629"/>
        <v>theater</v>
      </c>
      <c r="R3687" t="str">
        <f t="shared" si="630"/>
        <v>plays</v>
      </c>
      <c r="S3687" s="28">
        <f t="shared" si="631"/>
        <v>41753.384942129625</v>
      </c>
      <c r="T3687" s="28">
        <f t="shared" si="632"/>
        <v>41778.666666666664</v>
      </c>
      <c r="U3687">
        <f t="shared" si="633"/>
        <v>2014</v>
      </c>
      <c r="V3687" s="15">
        <f t="shared" si="634"/>
        <v>41753</v>
      </c>
      <c r="W3687" s="15">
        <f t="shared" si="635"/>
        <v>41778</v>
      </c>
      <c r="X3687" s="15">
        <v>41753</v>
      </c>
      <c r="Y3687" s="15">
        <v>41778</v>
      </c>
      <c r="Z3687" t="str">
        <f t="shared" si="636"/>
        <v>April</v>
      </c>
      <c r="AA3687" t="str">
        <f t="shared" si="637"/>
        <v>May</v>
      </c>
    </row>
    <row r="3688" spans="1:27" ht="45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14" t="s">
        <v>8219</v>
      </c>
      <c r="G3688" t="s">
        <v>8224</v>
      </c>
      <c r="H3688" t="s">
        <v>8246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627"/>
        <v>101.42857142857142</v>
      </c>
      <c r="P3688" s="6">
        <f t="shared" si="628"/>
        <v>59.166666666666664</v>
      </c>
      <c r="Q3688" t="str">
        <f t="shared" si="629"/>
        <v>theater</v>
      </c>
      <c r="R3688" t="str">
        <f t="shared" si="630"/>
        <v>plays</v>
      </c>
      <c r="S3688" s="28">
        <f t="shared" si="631"/>
        <v>42230.454398148147</v>
      </c>
      <c r="T3688" s="28">
        <f t="shared" si="632"/>
        <v>42244.957638888889</v>
      </c>
      <c r="U3688">
        <f t="shared" si="633"/>
        <v>2015</v>
      </c>
      <c r="V3688" s="15">
        <f t="shared" si="634"/>
        <v>42230</v>
      </c>
      <c r="W3688" s="15">
        <f t="shared" si="635"/>
        <v>42244</v>
      </c>
      <c r="X3688" s="15">
        <v>42230</v>
      </c>
      <c r="Y3688" s="15">
        <v>42244</v>
      </c>
      <c r="Z3688" t="str">
        <f t="shared" si="636"/>
        <v>August</v>
      </c>
      <c r="AA3688" t="str">
        <f t="shared" si="637"/>
        <v>August</v>
      </c>
    </row>
    <row r="3689" spans="1:27" ht="45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14" t="s">
        <v>8219</v>
      </c>
      <c r="G3689" t="s">
        <v>8224</v>
      </c>
      <c r="H3689" t="s">
        <v>8246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627"/>
        <v>100.245</v>
      </c>
      <c r="P3689" s="6">
        <f t="shared" si="628"/>
        <v>200.49</v>
      </c>
      <c r="Q3689" t="str">
        <f t="shared" si="629"/>
        <v>theater</v>
      </c>
      <c r="R3689" t="str">
        <f t="shared" si="630"/>
        <v>plays</v>
      </c>
      <c r="S3689" s="28">
        <f t="shared" si="631"/>
        <v>41787.009895833333</v>
      </c>
      <c r="T3689" s="28">
        <f t="shared" si="632"/>
        <v>41817.009895833333</v>
      </c>
      <c r="U3689">
        <f t="shared" si="633"/>
        <v>2014</v>
      </c>
      <c r="V3689" s="15">
        <f t="shared" si="634"/>
        <v>41787</v>
      </c>
      <c r="W3689" s="15">
        <f t="shared" si="635"/>
        <v>41817</v>
      </c>
      <c r="X3689" s="15">
        <v>41787</v>
      </c>
      <c r="Y3689" s="15">
        <v>41817</v>
      </c>
      <c r="Z3689" t="str">
        <f t="shared" si="636"/>
        <v>May</v>
      </c>
      <c r="AA3689" t="str">
        <f t="shared" si="637"/>
        <v>June</v>
      </c>
    </row>
    <row r="3690" spans="1:27" ht="45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14" t="s">
        <v>8219</v>
      </c>
      <c r="G3690" t="s">
        <v>8225</v>
      </c>
      <c r="H3690" t="s">
        <v>8247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627"/>
        <v>109.16666666666666</v>
      </c>
      <c r="P3690" s="6">
        <f t="shared" si="628"/>
        <v>83.974358974358978</v>
      </c>
      <c r="Q3690" t="str">
        <f t="shared" si="629"/>
        <v>theater</v>
      </c>
      <c r="R3690" t="str">
        <f t="shared" si="630"/>
        <v>plays</v>
      </c>
      <c r="S3690" s="28">
        <f t="shared" si="631"/>
        <v>41829.578749999993</v>
      </c>
      <c r="T3690" s="28">
        <f t="shared" si="632"/>
        <v>41859.578749999993</v>
      </c>
      <c r="U3690">
        <f t="shared" si="633"/>
        <v>2014</v>
      </c>
      <c r="V3690" s="15">
        <f t="shared" si="634"/>
        <v>41829</v>
      </c>
      <c r="W3690" s="15">
        <f t="shared" si="635"/>
        <v>41859</v>
      </c>
      <c r="X3690" s="15">
        <v>41829</v>
      </c>
      <c r="Y3690" s="15">
        <v>41859</v>
      </c>
      <c r="Z3690" t="str">
        <f t="shared" si="636"/>
        <v>July</v>
      </c>
      <c r="AA3690" t="str">
        <f t="shared" si="637"/>
        <v>August</v>
      </c>
    </row>
    <row r="3691" spans="1:27" ht="45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14" t="s">
        <v>8219</v>
      </c>
      <c r="G3691" t="s">
        <v>8224</v>
      </c>
      <c r="H3691" t="s">
        <v>8246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627"/>
        <v>118.33333333333333</v>
      </c>
      <c r="P3691" s="6">
        <f t="shared" si="628"/>
        <v>57.258064516129032</v>
      </c>
      <c r="Q3691" t="str">
        <f t="shared" si="629"/>
        <v>theater</v>
      </c>
      <c r="R3691" t="str">
        <f t="shared" si="630"/>
        <v>plays</v>
      </c>
      <c r="S3691" s="28">
        <f t="shared" si="631"/>
        <v>42147.61850694444</v>
      </c>
      <c r="T3691" s="28">
        <f t="shared" si="632"/>
        <v>42176.725694444445</v>
      </c>
      <c r="U3691">
        <f t="shared" si="633"/>
        <v>2015</v>
      </c>
      <c r="V3691" s="15">
        <f t="shared" si="634"/>
        <v>42147</v>
      </c>
      <c r="W3691" s="15">
        <f t="shared" si="635"/>
        <v>42176</v>
      </c>
      <c r="X3691" s="15">
        <v>42147</v>
      </c>
      <c r="Y3691" s="15">
        <v>42176</v>
      </c>
      <c r="Z3691" t="str">
        <f t="shared" si="636"/>
        <v>May</v>
      </c>
      <c r="AA3691" t="str">
        <f t="shared" si="637"/>
        <v>June</v>
      </c>
    </row>
    <row r="3692" spans="1:27" ht="45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14" t="s">
        <v>8219</v>
      </c>
      <c r="G3692" t="s">
        <v>8224</v>
      </c>
      <c r="H3692" t="s">
        <v>8246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627"/>
        <v>120</v>
      </c>
      <c r="P3692" s="6">
        <f t="shared" si="628"/>
        <v>58.064516129032256</v>
      </c>
      <c r="Q3692" t="str">
        <f t="shared" si="629"/>
        <v>theater</v>
      </c>
      <c r="R3692" t="str">
        <f t="shared" si="630"/>
        <v>plays</v>
      </c>
      <c r="S3692" s="28">
        <f t="shared" si="631"/>
        <v>41940.38984953703</v>
      </c>
      <c r="T3692" s="28">
        <f t="shared" si="632"/>
        <v>41970.431516203702</v>
      </c>
      <c r="U3692">
        <f t="shared" si="633"/>
        <v>2014</v>
      </c>
      <c r="V3692" s="15">
        <f t="shared" si="634"/>
        <v>41940</v>
      </c>
      <c r="W3692" s="15">
        <f t="shared" si="635"/>
        <v>41970</v>
      </c>
      <c r="X3692" s="15">
        <v>41940</v>
      </c>
      <c r="Y3692" s="15">
        <v>41970</v>
      </c>
      <c r="Z3692" t="str">
        <f t="shared" si="636"/>
        <v>October</v>
      </c>
      <c r="AA3692" t="str">
        <f t="shared" si="637"/>
        <v>November</v>
      </c>
    </row>
    <row r="3693" spans="1:27" ht="30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14" t="s">
        <v>8219</v>
      </c>
      <c r="G3693" t="s">
        <v>8224</v>
      </c>
      <c r="H3693" t="s">
        <v>8246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627"/>
        <v>127.96000000000001</v>
      </c>
      <c r="P3693" s="6">
        <f t="shared" si="628"/>
        <v>186.80291970802921</v>
      </c>
      <c r="Q3693" t="str">
        <f t="shared" si="629"/>
        <v>theater</v>
      </c>
      <c r="R3693" t="str">
        <f t="shared" si="630"/>
        <v>plays</v>
      </c>
      <c r="S3693" s="28">
        <f t="shared" si="631"/>
        <v>42020.492233796293</v>
      </c>
      <c r="T3693" s="28">
        <f t="shared" si="632"/>
        <v>42064.999305555553</v>
      </c>
      <c r="U3693">
        <f t="shared" si="633"/>
        <v>2015</v>
      </c>
      <c r="V3693" s="15">
        <f t="shared" si="634"/>
        <v>42020</v>
      </c>
      <c r="W3693" s="15">
        <f t="shared" si="635"/>
        <v>42064</v>
      </c>
      <c r="X3693" s="15">
        <v>42020</v>
      </c>
      <c r="Y3693" s="15">
        <v>42064</v>
      </c>
      <c r="Z3693" t="str">
        <f t="shared" si="636"/>
        <v>January</v>
      </c>
      <c r="AA3693" t="str">
        <f t="shared" si="637"/>
        <v>March</v>
      </c>
    </row>
    <row r="3694" spans="1:27" ht="30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14" t="s">
        <v>8219</v>
      </c>
      <c r="G3694" t="s">
        <v>8224</v>
      </c>
      <c r="H3694" t="s">
        <v>8246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627"/>
        <v>126</v>
      </c>
      <c r="P3694" s="6">
        <f t="shared" si="628"/>
        <v>74.117647058823536</v>
      </c>
      <c r="Q3694" t="str">
        <f t="shared" si="629"/>
        <v>theater</v>
      </c>
      <c r="R3694" t="str">
        <f t="shared" si="630"/>
        <v>plays</v>
      </c>
      <c r="S3694" s="28">
        <f t="shared" si="631"/>
        <v>41891.756701388884</v>
      </c>
      <c r="T3694" s="28">
        <f t="shared" si="632"/>
        <v>41900.791666666664</v>
      </c>
      <c r="U3694">
        <f t="shared" si="633"/>
        <v>2014</v>
      </c>
      <c r="V3694" s="15">
        <f t="shared" si="634"/>
        <v>41891</v>
      </c>
      <c r="W3694" s="15">
        <f t="shared" si="635"/>
        <v>41900</v>
      </c>
      <c r="X3694" s="15">
        <v>41891</v>
      </c>
      <c r="Y3694" s="15">
        <v>41900</v>
      </c>
      <c r="Z3694" t="str">
        <f t="shared" si="636"/>
        <v>September</v>
      </c>
      <c r="AA3694" t="str">
        <f t="shared" si="637"/>
        <v>September</v>
      </c>
    </row>
    <row r="3695" spans="1:27" ht="45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14" t="s">
        <v>8219</v>
      </c>
      <c r="G3695" t="s">
        <v>8225</v>
      </c>
      <c r="H3695" t="s">
        <v>8247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627"/>
        <v>129.12912912912913</v>
      </c>
      <c r="P3695" s="6">
        <f t="shared" si="628"/>
        <v>30.714285714285715</v>
      </c>
      <c r="Q3695" t="str">
        <f t="shared" si="629"/>
        <v>theater</v>
      </c>
      <c r="R3695" t="str">
        <f t="shared" si="630"/>
        <v>plays</v>
      </c>
      <c r="S3695" s="28">
        <f t="shared" si="631"/>
        <v>42308.98297453703</v>
      </c>
      <c r="T3695" s="28">
        <f t="shared" si="632"/>
        <v>42338.729166666664</v>
      </c>
      <c r="U3695">
        <f t="shared" si="633"/>
        <v>2015</v>
      </c>
      <c r="V3695" s="15">
        <f t="shared" si="634"/>
        <v>42308</v>
      </c>
      <c r="W3695" s="15">
        <f t="shared" si="635"/>
        <v>42338</v>
      </c>
      <c r="X3695" s="15">
        <v>42308</v>
      </c>
      <c r="Y3695" s="15">
        <v>42338</v>
      </c>
      <c r="Z3695" t="str">
        <f t="shared" si="636"/>
        <v>October</v>
      </c>
      <c r="AA3695" t="str">
        <f t="shared" si="637"/>
        <v>November</v>
      </c>
    </row>
    <row r="3696" spans="1:27" ht="45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14" t="s">
        <v>8219</v>
      </c>
      <c r="G3696" t="s">
        <v>8224</v>
      </c>
      <c r="H3696" t="s">
        <v>8246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627"/>
        <v>107.42857142857143</v>
      </c>
      <c r="P3696" s="6">
        <f t="shared" si="628"/>
        <v>62.666666666666664</v>
      </c>
      <c r="Q3696" t="str">
        <f t="shared" si="629"/>
        <v>theater</v>
      </c>
      <c r="R3696" t="str">
        <f t="shared" si="630"/>
        <v>plays</v>
      </c>
      <c r="S3696" s="28">
        <f t="shared" si="631"/>
        <v>42489.925543981481</v>
      </c>
      <c r="T3696" s="28">
        <f t="shared" si="632"/>
        <v>42526.874999999993</v>
      </c>
      <c r="U3696">
        <f t="shared" si="633"/>
        <v>2016</v>
      </c>
      <c r="V3696" s="15">
        <f t="shared" si="634"/>
        <v>42489</v>
      </c>
      <c r="W3696" s="15">
        <f t="shared" si="635"/>
        <v>42526</v>
      </c>
      <c r="X3696" s="15">
        <v>42489</v>
      </c>
      <c r="Y3696" s="15">
        <v>42526</v>
      </c>
      <c r="Z3696" t="str">
        <f t="shared" si="636"/>
        <v>April</v>
      </c>
      <c r="AA3696" t="str">
        <f t="shared" si="637"/>
        <v>June</v>
      </c>
    </row>
    <row r="3697" spans="1:27" ht="60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14" t="s">
        <v>8219</v>
      </c>
      <c r="G3697" t="s">
        <v>8224</v>
      </c>
      <c r="H3697" t="s">
        <v>8246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627"/>
        <v>100.125</v>
      </c>
      <c r="P3697" s="6">
        <f t="shared" si="628"/>
        <v>121.36363636363636</v>
      </c>
      <c r="Q3697" t="str">
        <f t="shared" si="629"/>
        <v>theater</v>
      </c>
      <c r="R3697" t="str">
        <f t="shared" si="630"/>
        <v>plays</v>
      </c>
      <c r="S3697" s="28">
        <f t="shared" si="631"/>
        <v>41995.662152777775</v>
      </c>
      <c r="T3697" s="28">
        <f t="shared" si="632"/>
        <v>42015.662152777775</v>
      </c>
      <c r="U3697">
        <f t="shared" si="633"/>
        <v>2014</v>
      </c>
      <c r="V3697" s="15">
        <f t="shared" si="634"/>
        <v>41995</v>
      </c>
      <c r="W3697" s="15">
        <f t="shared" si="635"/>
        <v>42015</v>
      </c>
      <c r="X3697" s="15">
        <v>41995</v>
      </c>
      <c r="Y3697" s="15">
        <v>42015</v>
      </c>
      <c r="Z3697" t="str">
        <f t="shared" si="636"/>
        <v>December</v>
      </c>
      <c r="AA3697" t="str">
        <f t="shared" si="637"/>
        <v>January</v>
      </c>
    </row>
    <row r="3698" spans="1:27" ht="45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14" t="s">
        <v>8219</v>
      </c>
      <c r="G3698" t="s">
        <v>8225</v>
      </c>
      <c r="H3698" t="s">
        <v>8247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627"/>
        <v>155</v>
      </c>
      <c r="P3698" s="6">
        <f t="shared" si="628"/>
        <v>39.743589743589745</v>
      </c>
      <c r="Q3698" t="str">
        <f t="shared" si="629"/>
        <v>theater</v>
      </c>
      <c r="R3698" t="str">
        <f t="shared" si="630"/>
        <v>plays</v>
      </c>
      <c r="S3698" s="28">
        <f t="shared" si="631"/>
        <v>41988.408749999995</v>
      </c>
      <c r="T3698" s="28">
        <f t="shared" si="632"/>
        <v>42048.408749999995</v>
      </c>
      <c r="U3698">
        <f t="shared" si="633"/>
        <v>2014</v>
      </c>
      <c r="V3698" s="15">
        <f t="shared" si="634"/>
        <v>41988</v>
      </c>
      <c r="W3698" s="15">
        <f t="shared" si="635"/>
        <v>42048</v>
      </c>
      <c r="X3698" s="15">
        <v>41988</v>
      </c>
      <c r="Y3698" s="15">
        <v>42048</v>
      </c>
      <c r="Z3698" t="str">
        <f t="shared" si="636"/>
        <v>December</v>
      </c>
      <c r="AA3698" t="str">
        <f t="shared" si="637"/>
        <v>February</v>
      </c>
    </row>
    <row r="3699" spans="1:27" ht="45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14" t="s">
        <v>8219</v>
      </c>
      <c r="G3699" t="s">
        <v>8225</v>
      </c>
      <c r="H3699" t="s">
        <v>8247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627"/>
        <v>108</v>
      </c>
      <c r="P3699" s="6">
        <f t="shared" si="628"/>
        <v>72</v>
      </c>
      <c r="Q3699" t="str">
        <f t="shared" si="629"/>
        <v>theater</v>
      </c>
      <c r="R3699" t="str">
        <f t="shared" si="630"/>
        <v>plays</v>
      </c>
      <c r="S3699" s="28">
        <f t="shared" si="631"/>
        <v>42479.2575</v>
      </c>
      <c r="T3699" s="28">
        <f t="shared" si="632"/>
        <v>42500.2575</v>
      </c>
      <c r="U3699">
        <f t="shared" si="633"/>
        <v>2016</v>
      </c>
      <c r="V3699" s="15">
        <f t="shared" si="634"/>
        <v>42479</v>
      </c>
      <c r="W3699" s="15">
        <f t="shared" si="635"/>
        <v>42500</v>
      </c>
      <c r="X3699" s="15">
        <v>42479</v>
      </c>
      <c r="Y3699" s="15">
        <v>42500</v>
      </c>
      <c r="Z3699" t="str">
        <f t="shared" si="636"/>
        <v>April</v>
      </c>
      <c r="AA3699" t="str">
        <f t="shared" si="637"/>
        <v>May</v>
      </c>
    </row>
    <row r="3700" spans="1:27" ht="30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14" t="s">
        <v>8219</v>
      </c>
      <c r="G3700" t="s">
        <v>8224</v>
      </c>
      <c r="H3700" t="s">
        <v>8246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627"/>
        <v>110.52</v>
      </c>
      <c r="P3700" s="6">
        <f t="shared" si="628"/>
        <v>40.632352941176471</v>
      </c>
      <c r="Q3700" t="str">
        <f t="shared" si="629"/>
        <v>theater</v>
      </c>
      <c r="R3700" t="str">
        <f t="shared" si="630"/>
        <v>plays</v>
      </c>
      <c r="S3700" s="28">
        <f t="shared" si="631"/>
        <v>42401.598229166666</v>
      </c>
      <c r="T3700" s="28">
        <f t="shared" si="632"/>
        <v>42431.598229166666</v>
      </c>
      <c r="U3700">
        <f t="shared" si="633"/>
        <v>2016</v>
      </c>
      <c r="V3700" s="15">
        <f t="shared" si="634"/>
        <v>42401</v>
      </c>
      <c r="W3700" s="15">
        <f t="shared" si="635"/>
        <v>42431</v>
      </c>
      <c r="X3700" s="15">
        <v>42401</v>
      </c>
      <c r="Y3700" s="15">
        <v>42431</v>
      </c>
      <c r="Z3700" t="str">
        <f t="shared" si="636"/>
        <v>February</v>
      </c>
      <c r="AA3700" t="str">
        <f t="shared" si="637"/>
        <v>March</v>
      </c>
    </row>
    <row r="3701" spans="1:27" ht="45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14" t="s">
        <v>8219</v>
      </c>
      <c r="G3701" t="s">
        <v>8224</v>
      </c>
      <c r="H3701" t="s">
        <v>8246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627"/>
        <v>100.8</v>
      </c>
      <c r="P3701" s="6">
        <f t="shared" si="628"/>
        <v>63</v>
      </c>
      <c r="Q3701" t="str">
        <f t="shared" si="629"/>
        <v>theater</v>
      </c>
      <c r="R3701" t="str">
        <f t="shared" si="630"/>
        <v>plays</v>
      </c>
      <c r="S3701" s="28">
        <f t="shared" si="631"/>
        <v>41897.393703703703</v>
      </c>
      <c r="T3701" s="28">
        <f t="shared" si="632"/>
        <v>41927.393703703703</v>
      </c>
      <c r="U3701">
        <f t="shared" si="633"/>
        <v>2014</v>
      </c>
      <c r="V3701" s="15">
        <f t="shared" si="634"/>
        <v>41897</v>
      </c>
      <c r="W3701" s="15">
        <f t="shared" si="635"/>
        <v>41927</v>
      </c>
      <c r="X3701" s="15">
        <v>41897</v>
      </c>
      <c r="Y3701" s="15">
        <v>41927</v>
      </c>
      <c r="Z3701" t="str">
        <f t="shared" si="636"/>
        <v>September</v>
      </c>
      <c r="AA3701" t="str">
        <f t="shared" si="637"/>
        <v>October</v>
      </c>
    </row>
    <row r="3702" spans="1:27" ht="30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14" t="s">
        <v>8219</v>
      </c>
      <c r="G3702" t="s">
        <v>8224</v>
      </c>
      <c r="H3702" t="s">
        <v>8246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627"/>
        <v>121.2</v>
      </c>
      <c r="P3702" s="6">
        <f t="shared" si="628"/>
        <v>33.666666666666664</v>
      </c>
      <c r="Q3702" t="str">
        <f t="shared" si="629"/>
        <v>theater</v>
      </c>
      <c r="R3702" t="str">
        <f t="shared" si="630"/>
        <v>plays</v>
      </c>
      <c r="S3702" s="28">
        <f t="shared" si="631"/>
        <v>41882.37731481481</v>
      </c>
      <c r="T3702" s="28">
        <f t="shared" si="632"/>
        <v>41912.458333333328</v>
      </c>
      <c r="U3702">
        <f t="shared" si="633"/>
        <v>2014</v>
      </c>
      <c r="V3702" s="15">
        <f t="shared" si="634"/>
        <v>41882</v>
      </c>
      <c r="W3702" s="15">
        <f t="shared" si="635"/>
        <v>41912</v>
      </c>
      <c r="X3702" s="15">
        <v>41882</v>
      </c>
      <c r="Y3702" s="15">
        <v>41912</v>
      </c>
      <c r="Z3702" t="str">
        <f t="shared" si="636"/>
        <v>August</v>
      </c>
      <c r="AA3702" t="str">
        <f t="shared" si="637"/>
        <v>September</v>
      </c>
    </row>
    <row r="3703" spans="1:27" ht="45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14" t="s">
        <v>8219</v>
      </c>
      <c r="G3703" t="s">
        <v>8225</v>
      </c>
      <c r="H3703" t="s">
        <v>8247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627"/>
        <v>100.33333333333334</v>
      </c>
      <c r="P3703" s="6">
        <f t="shared" si="628"/>
        <v>38.589743589743591</v>
      </c>
      <c r="Q3703" t="str">
        <f t="shared" si="629"/>
        <v>theater</v>
      </c>
      <c r="R3703" t="str">
        <f t="shared" si="630"/>
        <v>plays</v>
      </c>
      <c r="S3703" s="28">
        <f t="shared" si="631"/>
        <v>42129.333252314813</v>
      </c>
      <c r="T3703" s="28">
        <f t="shared" si="632"/>
        <v>42159.333252314813</v>
      </c>
      <c r="U3703">
        <f t="shared" si="633"/>
        <v>2015</v>
      </c>
      <c r="V3703" s="15">
        <f t="shared" si="634"/>
        <v>42129</v>
      </c>
      <c r="W3703" s="15">
        <f t="shared" si="635"/>
        <v>42159</v>
      </c>
      <c r="X3703" s="15">
        <v>42129</v>
      </c>
      <c r="Y3703" s="15">
        <v>42159</v>
      </c>
      <c r="Z3703" t="str">
        <f t="shared" si="636"/>
        <v>May</v>
      </c>
      <c r="AA3703" t="str">
        <f t="shared" si="637"/>
        <v>June</v>
      </c>
    </row>
    <row r="3704" spans="1:27" ht="45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14" t="s">
        <v>8219</v>
      </c>
      <c r="G3704" t="s">
        <v>8225</v>
      </c>
      <c r="H3704" t="s">
        <v>8247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627"/>
        <v>109.16666666666666</v>
      </c>
      <c r="P3704" s="6">
        <f t="shared" si="628"/>
        <v>155.95238095238096</v>
      </c>
      <c r="Q3704" t="str">
        <f t="shared" si="629"/>
        <v>theater</v>
      </c>
      <c r="R3704" t="str">
        <f t="shared" si="630"/>
        <v>plays</v>
      </c>
      <c r="S3704" s="28">
        <f t="shared" si="631"/>
        <v>42524.329675925925</v>
      </c>
      <c r="T3704" s="28">
        <f t="shared" si="632"/>
        <v>42561.749305555553</v>
      </c>
      <c r="U3704">
        <f t="shared" si="633"/>
        <v>2016</v>
      </c>
      <c r="V3704" s="15">
        <f t="shared" si="634"/>
        <v>42524</v>
      </c>
      <c r="W3704" s="15">
        <f t="shared" si="635"/>
        <v>42561</v>
      </c>
      <c r="X3704" s="15">
        <v>42524</v>
      </c>
      <c r="Y3704" s="15">
        <v>42561</v>
      </c>
      <c r="Z3704" t="str">
        <f t="shared" si="636"/>
        <v>June</v>
      </c>
      <c r="AA3704" t="str">
        <f t="shared" si="637"/>
        <v>July</v>
      </c>
    </row>
    <row r="3705" spans="1:27" ht="45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14" t="s">
        <v>8219</v>
      </c>
      <c r="G3705" t="s">
        <v>8224</v>
      </c>
      <c r="H3705" t="s">
        <v>8246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627"/>
        <v>123.42857142857142</v>
      </c>
      <c r="P3705" s="6">
        <f t="shared" si="628"/>
        <v>43.2</v>
      </c>
      <c r="Q3705" t="str">
        <f t="shared" si="629"/>
        <v>theater</v>
      </c>
      <c r="R3705" t="str">
        <f t="shared" si="630"/>
        <v>plays</v>
      </c>
      <c r="S3705" s="28">
        <f t="shared" si="631"/>
        <v>42556.296157407407</v>
      </c>
      <c r="T3705" s="28">
        <f t="shared" si="632"/>
        <v>42595.082638888889</v>
      </c>
      <c r="U3705">
        <f t="shared" si="633"/>
        <v>2016</v>
      </c>
      <c r="V3705" s="15">
        <f t="shared" si="634"/>
        <v>42556</v>
      </c>
      <c r="W3705" s="15">
        <f t="shared" si="635"/>
        <v>42595</v>
      </c>
      <c r="X3705" s="15">
        <v>42556</v>
      </c>
      <c r="Y3705" s="15">
        <v>42595</v>
      </c>
      <c r="Z3705" t="str">
        <f t="shared" si="636"/>
        <v>July</v>
      </c>
      <c r="AA3705" t="str">
        <f t="shared" si="637"/>
        <v>August</v>
      </c>
    </row>
    <row r="3706" spans="1:27" ht="45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14" t="s">
        <v>8219</v>
      </c>
      <c r="G3706" t="s">
        <v>8225</v>
      </c>
      <c r="H3706" t="s">
        <v>8247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627"/>
        <v>136.33666666666667</v>
      </c>
      <c r="P3706" s="6">
        <f t="shared" si="628"/>
        <v>15.148518518518518</v>
      </c>
      <c r="Q3706" t="str">
        <f t="shared" si="629"/>
        <v>theater</v>
      </c>
      <c r="R3706" t="str">
        <f t="shared" si="630"/>
        <v>plays</v>
      </c>
      <c r="S3706" s="28">
        <f t="shared" si="631"/>
        <v>42461.481412037036</v>
      </c>
      <c r="T3706" s="28">
        <f t="shared" si="632"/>
        <v>42521.481412037036</v>
      </c>
      <c r="U3706">
        <f t="shared" si="633"/>
        <v>2016</v>
      </c>
      <c r="V3706" s="15">
        <f t="shared" si="634"/>
        <v>42461</v>
      </c>
      <c r="W3706" s="15">
        <f t="shared" si="635"/>
        <v>42521</v>
      </c>
      <c r="X3706" s="15">
        <v>42461</v>
      </c>
      <c r="Y3706" s="15">
        <v>42521</v>
      </c>
      <c r="Z3706" t="str">
        <f t="shared" si="636"/>
        <v>April</v>
      </c>
      <c r="AA3706" t="str">
        <f t="shared" si="637"/>
        <v>May</v>
      </c>
    </row>
    <row r="3707" spans="1:27" ht="45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14" t="s">
        <v>8219</v>
      </c>
      <c r="G3707" t="s">
        <v>8224</v>
      </c>
      <c r="H3707" t="s">
        <v>8246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627"/>
        <v>103.46657233816768</v>
      </c>
      <c r="P3707" s="6">
        <f t="shared" si="628"/>
        <v>83.571428571428569</v>
      </c>
      <c r="Q3707" t="str">
        <f t="shared" si="629"/>
        <v>theater</v>
      </c>
      <c r="R3707" t="str">
        <f t="shared" si="630"/>
        <v>plays</v>
      </c>
      <c r="S3707" s="28">
        <f t="shared" si="631"/>
        <v>41792.334652777776</v>
      </c>
      <c r="T3707" s="28">
        <f t="shared" si="632"/>
        <v>41813.541666666664</v>
      </c>
      <c r="U3707">
        <f t="shared" si="633"/>
        <v>2014</v>
      </c>
      <c r="V3707" s="15">
        <f t="shared" si="634"/>
        <v>41792</v>
      </c>
      <c r="W3707" s="15">
        <f t="shared" si="635"/>
        <v>41813</v>
      </c>
      <c r="X3707" s="15">
        <v>41792</v>
      </c>
      <c r="Y3707" s="15">
        <v>41813</v>
      </c>
      <c r="Z3707" t="str">
        <f t="shared" si="636"/>
        <v>June</v>
      </c>
      <c r="AA3707" t="str">
        <f t="shared" si="637"/>
        <v>June</v>
      </c>
    </row>
    <row r="3708" spans="1:27" ht="45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14" t="s">
        <v>8219</v>
      </c>
      <c r="G3708" t="s">
        <v>8224</v>
      </c>
      <c r="H3708" t="s">
        <v>8246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627"/>
        <v>121.33333333333334</v>
      </c>
      <c r="P3708" s="6">
        <f t="shared" si="628"/>
        <v>140</v>
      </c>
      <c r="Q3708" t="str">
        <f t="shared" si="629"/>
        <v>theater</v>
      </c>
      <c r="R3708" t="str">
        <f t="shared" si="630"/>
        <v>plays</v>
      </c>
      <c r="S3708" s="28">
        <f t="shared" si="631"/>
        <v>41879.705428240741</v>
      </c>
      <c r="T3708" s="28">
        <f t="shared" si="632"/>
        <v>41894.705428240741</v>
      </c>
      <c r="U3708">
        <f t="shared" si="633"/>
        <v>2014</v>
      </c>
      <c r="V3708" s="15">
        <f t="shared" si="634"/>
        <v>41879</v>
      </c>
      <c r="W3708" s="15">
        <f t="shared" si="635"/>
        <v>41894</v>
      </c>
      <c r="X3708" s="15">
        <v>41879</v>
      </c>
      <c r="Y3708" s="15">
        <v>41894</v>
      </c>
      <c r="Z3708" t="str">
        <f t="shared" si="636"/>
        <v>August</v>
      </c>
      <c r="AA3708" t="str">
        <f t="shared" si="637"/>
        <v>September</v>
      </c>
    </row>
    <row r="3709" spans="1:27" ht="30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14" t="s">
        <v>8219</v>
      </c>
      <c r="G3709" t="s">
        <v>8224</v>
      </c>
      <c r="H3709" t="s">
        <v>8246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627"/>
        <v>186</v>
      </c>
      <c r="P3709" s="6">
        <f t="shared" si="628"/>
        <v>80.869565217391298</v>
      </c>
      <c r="Q3709" t="str">
        <f t="shared" si="629"/>
        <v>theater</v>
      </c>
      <c r="R3709" t="str">
        <f t="shared" si="630"/>
        <v>plays</v>
      </c>
      <c r="S3709" s="28">
        <f t="shared" si="631"/>
        <v>42551.840023148143</v>
      </c>
      <c r="T3709" s="28">
        <f t="shared" si="632"/>
        <v>42573.018055555549</v>
      </c>
      <c r="U3709">
        <f t="shared" si="633"/>
        <v>2016</v>
      </c>
      <c r="V3709" s="15">
        <f t="shared" si="634"/>
        <v>42551</v>
      </c>
      <c r="W3709" s="15">
        <f t="shared" si="635"/>
        <v>42573</v>
      </c>
      <c r="X3709" s="15">
        <v>42551</v>
      </c>
      <c r="Y3709" s="15">
        <v>42573</v>
      </c>
      <c r="Z3709" t="str">
        <f t="shared" si="636"/>
        <v>June</v>
      </c>
      <c r="AA3709" t="str">
        <f t="shared" si="637"/>
        <v>July</v>
      </c>
    </row>
    <row r="3710" spans="1:27" ht="45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14" t="s">
        <v>8219</v>
      </c>
      <c r="G3710" t="s">
        <v>8224</v>
      </c>
      <c r="H3710" t="s">
        <v>8246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627"/>
        <v>300</v>
      </c>
      <c r="P3710" s="6">
        <f t="shared" si="628"/>
        <v>53.846153846153847</v>
      </c>
      <c r="Q3710" t="str">
        <f t="shared" si="629"/>
        <v>theater</v>
      </c>
      <c r="R3710" t="str">
        <f t="shared" si="630"/>
        <v>plays</v>
      </c>
      <c r="S3710" s="28">
        <f t="shared" si="631"/>
        <v>41809.933865740742</v>
      </c>
      <c r="T3710" s="28">
        <f t="shared" si="632"/>
        <v>41823.933865740742</v>
      </c>
      <c r="U3710">
        <f t="shared" si="633"/>
        <v>2014</v>
      </c>
      <c r="V3710" s="15">
        <f t="shared" si="634"/>
        <v>41809</v>
      </c>
      <c r="W3710" s="15">
        <f t="shared" si="635"/>
        <v>41823</v>
      </c>
      <c r="X3710" s="15">
        <v>41809</v>
      </c>
      <c r="Y3710" s="15">
        <v>41823</v>
      </c>
      <c r="Z3710" t="str">
        <f t="shared" si="636"/>
        <v>June</v>
      </c>
      <c r="AA3710" t="str">
        <f t="shared" si="637"/>
        <v>July</v>
      </c>
    </row>
    <row r="3711" spans="1:27" ht="45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14" t="s">
        <v>8219</v>
      </c>
      <c r="G3711" t="s">
        <v>8225</v>
      </c>
      <c r="H3711" t="s">
        <v>8247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627"/>
        <v>108.25</v>
      </c>
      <c r="P3711" s="6">
        <f t="shared" si="628"/>
        <v>30.928571428571427</v>
      </c>
      <c r="Q3711" t="str">
        <f t="shared" si="629"/>
        <v>theater</v>
      </c>
      <c r="R3711" t="str">
        <f t="shared" si="630"/>
        <v>plays</v>
      </c>
      <c r="S3711" s="28">
        <f t="shared" si="631"/>
        <v>41785.499374999999</v>
      </c>
      <c r="T3711" s="28">
        <f t="shared" si="632"/>
        <v>41815.499374999999</v>
      </c>
      <c r="U3711">
        <f t="shared" si="633"/>
        <v>2014</v>
      </c>
      <c r="V3711" s="15">
        <f t="shared" si="634"/>
        <v>41785</v>
      </c>
      <c r="W3711" s="15">
        <f t="shared" si="635"/>
        <v>41815</v>
      </c>
      <c r="X3711" s="15">
        <v>41785</v>
      </c>
      <c r="Y3711" s="15">
        <v>41815</v>
      </c>
      <c r="Z3711" t="str">
        <f t="shared" si="636"/>
        <v>May</v>
      </c>
      <c r="AA3711" t="str">
        <f t="shared" si="637"/>
        <v>June</v>
      </c>
    </row>
    <row r="3712" spans="1:27" ht="30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14" t="s">
        <v>8219</v>
      </c>
      <c r="G3712" t="s">
        <v>8224</v>
      </c>
      <c r="H3712" t="s">
        <v>8246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627"/>
        <v>141.15384615384616</v>
      </c>
      <c r="P3712" s="6">
        <f t="shared" si="628"/>
        <v>67.962962962962962</v>
      </c>
      <c r="Q3712" t="str">
        <f t="shared" si="629"/>
        <v>theater</v>
      </c>
      <c r="R3712" t="str">
        <f t="shared" si="630"/>
        <v>plays</v>
      </c>
      <c r="S3712" s="28">
        <f t="shared" si="631"/>
        <v>42072.367916666662</v>
      </c>
      <c r="T3712" s="28">
        <f t="shared" si="632"/>
        <v>42097.367916666662</v>
      </c>
      <c r="U3712">
        <f t="shared" si="633"/>
        <v>2015</v>
      </c>
      <c r="V3712" s="15">
        <f t="shared" si="634"/>
        <v>42072</v>
      </c>
      <c r="W3712" s="15">
        <f t="shared" si="635"/>
        <v>42097</v>
      </c>
      <c r="X3712" s="15">
        <v>42072</v>
      </c>
      <c r="Y3712" s="15">
        <v>42097</v>
      </c>
      <c r="Z3712" t="str">
        <f t="shared" si="636"/>
        <v>March</v>
      </c>
      <c r="AA3712" t="str">
        <f t="shared" si="637"/>
        <v>April</v>
      </c>
    </row>
    <row r="3713" spans="1:27" ht="30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14" t="s">
        <v>8219</v>
      </c>
      <c r="G3713" t="s">
        <v>8224</v>
      </c>
      <c r="H3713" t="s">
        <v>8246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627"/>
        <v>113.99999999999999</v>
      </c>
      <c r="P3713" s="6">
        <f t="shared" si="628"/>
        <v>27.142857142857142</v>
      </c>
      <c r="Q3713" t="str">
        <f t="shared" si="629"/>
        <v>theater</v>
      </c>
      <c r="R3713" t="str">
        <f t="shared" si="630"/>
        <v>plays</v>
      </c>
      <c r="S3713" s="28">
        <f t="shared" si="631"/>
        <v>41779.5158912037</v>
      </c>
      <c r="T3713" s="28">
        <f t="shared" si="632"/>
        <v>41805.458333333328</v>
      </c>
      <c r="U3713">
        <f t="shared" si="633"/>
        <v>2014</v>
      </c>
      <c r="V3713" s="15">
        <f t="shared" si="634"/>
        <v>41779</v>
      </c>
      <c r="W3713" s="15">
        <f t="shared" si="635"/>
        <v>41805</v>
      </c>
      <c r="X3713" s="15">
        <v>41779</v>
      </c>
      <c r="Y3713" s="15">
        <v>41805</v>
      </c>
      <c r="Z3713" t="str">
        <f t="shared" si="636"/>
        <v>May</v>
      </c>
      <c r="AA3713" t="str">
        <f t="shared" si="637"/>
        <v>June</v>
      </c>
    </row>
    <row r="3714" spans="1:27" ht="45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14" t="s">
        <v>8219</v>
      </c>
      <c r="G3714" t="s">
        <v>8224</v>
      </c>
      <c r="H3714" t="s">
        <v>8246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ref="O3714:O3777" si="638">SUM(E3714/D3714)*100</f>
        <v>153.73333333333335</v>
      </c>
      <c r="P3714" s="6">
        <f t="shared" ref="P3714:P3777" si="639">SUM(E3714/L3714)</f>
        <v>110.86538461538461</v>
      </c>
      <c r="Q3714" t="str">
        <f t="shared" si="629"/>
        <v>theater</v>
      </c>
      <c r="R3714" t="str">
        <f t="shared" si="630"/>
        <v>plays</v>
      </c>
      <c r="S3714" s="28">
        <f t="shared" si="631"/>
        <v>42133.963738425919</v>
      </c>
      <c r="T3714" s="28">
        <f t="shared" si="632"/>
        <v>42155.082638888889</v>
      </c>
      <c r="U3714">
        <f t="shared" si="633"/>
        <v>2015</v>
      </c>
      <c r="V3714" s="15">
        <f t="shared" si="634"/>
        <v>42133</v>
      </c>
      <c r="W3714" s="15">
        <f t="shared" si="635"/>
        <v>42155</v>
      </c>
      <c r="X3714" s="15">
        <v>42133</v>
      </c>
      <c r="Y3714" s="15">
        <v>42155</v>
      </c>
      <c r="Z3714" t="str">
        <f t="shared" si="636"/>
        <v>May</v>
      </c>
      <c r="AA3714" t="str">
        <f t="shared" si="637"/>
        <v>May</v>
      </c>
    </row>
    <row r="3715" spans="1:27" ht="45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14" t="s">
        <v>8219</v>
      </c>
      <c r="G3715" t="s">
        <v>8224</v>
      </c>
      <c r="H3715" t="s">
        <v>8246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638"/>
        <v>101.49999999999999</v>
      </c>
      <c r="P3715" s="6">
        <f t="shared" si="639"/>
        <v>106.84210526315789</v>
      </c>
      <c r="Q3715" t="str">
        <f t="shared" ref="Q3715:Q3778" si="640">LEFT(N3715,FIND("/", N3715) - 1)</f>
        <v>theater</v>
      </c>
      <c r="R3715" t="str">
        <f t="shared" ref="R3715:R3778" si="641">RIGHT(N3715,LEN(N3715) - FIND("/",N3715))</f>
        <v>plays</v>
      </c>
      <c r="S3715" s="28">
        <f t="shared" ref="S3715:S3778" si="642">(J3715/86400)+25569+(-5/24)</f>
        <v>42505.529699074068</v>
      </c>
      <c r="T3715" s="28">
        <f t="shared" ref="T3715:T3778" si="643">(I3715/86400)+25569+(-5/24)</f>
        <v>42525.529699074068</v>
      </c>
      <c r="U3715">
        <f t="shared" ref="U3715:U3778" si="644">YEAR(S3715)</f>
        <v>2016</v>
      </c>
      <c r="V3715" s="15">
        <f t="shared" ref="V3715:V3778" si="645">INT(S3715)</f>
        <v>42505</v>
      </c>
      <c r="W3715" s="15">
        <f t="shared" ref="W3715:W3778" si="646">INT(T3715)</f>
        <v>42525</v>
      </c>
      <c r="X3715" s="15">
        <v>42505</v>
      </c>
      <c r="Y3715" s="15">
        <v>42525</v>
      </c>
      <c r="Z3715" t="str">
        <f t="shared" ref="Z3715:Z3778" si="647">TEXT(V3715, "mmmm")</f>
        <v>May</v>
      </c>
      <c r="AA3715" t="str">
        <f t="shared" ref="AA3715:AA3778" si="648">TEXT(W3715, "mmmm")</f>
        <v>June</v>
      </c>
    </row>
    <row r="3716" spans="1:27" ht="45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14" t="s">
        <v>8219</v>
      </c>
      <c r="G3716" t="s">
        <v>8224</v>
      </c>
      <c r="H3716" t="s">
        <v>8246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638"/>
        <v>102.35000000000001</v>
      </c>
      <c r="P3716" s="6">
        <f t="shared" si="639"/>
        <v>105.51546391752578</v>
      </c>
      <c r="Q3716" t="str">
        <f t="shared" si="640"/>
        <v>theater</v>
      </c>
      <c r="R3716" t="str">
        <f t="shared" si="641"/>
        <v>plays</v>
      </c>
      <c r="S3716" s="28">
        <f t="shared" si="642"/>
        <v>42118.347997685181</v>
      </c>
      <c r="T3716" s="28">
        <f t="shared" si="643"/>
        <v>42149.957638888889</v>
      </c>
      <c r="U3716">
        <f t="shared" si="644"/>
        <v>2015</v>
      </c>
      <c r="V3716" s="15">
        <f t="shared" si="645"/>
        <v>42118</v>
      </c>
      <c r="W3716" s="15">
        <f t="shared" si="646"/>
        <v>42149</v>
      </c>
      <c r="X3716" s="15">
        <v>42118</v>
      </c>
      <c r="Y3716" s="15">
        <v>42149</v>
      </c>
      <c r="Z3716" t="str">
        <f t="shared" si="647"/>
        <v>April</v>
      </c>
      <c r="AA3716" t="str">
        <f t="shared" si="648"/>
        <v>May</v>
      </c>
    </row>
    <row r="3717" spans="1:27" ht="45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14" t="s">
        <v>8219</v>
      </c>
      <c r="G3717" t="s">
        <v>8225</v>
      </c>
      <c r="H3717" t="s">
        <v>8247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638"/>
        <v>102.57142857142858</v>
      </c>
      <c r="P3717" s="6">
        <f t="shared" si="639"/>
        <v>132.96296296296296</v>
      </c>
      <c r="Q3717" t="str">
        <f t="shared" si="640"/>
        <v>theater</v>
      </c>
      <c r="R3717" t="str">
        <f t="shared" si="641"/>
        <v>plays</v>
      </c>
      <c r="S3717" s="28">
        <f t="shared" si="642"/>
        <v>42036.787256944437</v>
      </c>
      <c r="T3717" s="28">
        <f t="shared" si="643"/>
        <v>42094.327777777777</v>
      </c>
      <c r="U3717">
        <f t="shared" si="644"/>
        <v>2015</v>
      </c>
      <c r="V3717" s="15">
        <f t="shared" si="645"/>
        <v>42036</v>
      </c>
      <c r="W3717" s="15">
        <f t="shared" si="646"/>
        <v>42094</v>
      </c>
      <c r="X3717" s="15">
        <v>42036</v>
      </c>
      <c r="Y3717" s="15">
        <v>42094</v>
      </c>
      <c r="Z3717" t="str">
        <f t="shared" si="647"/>
        <v>February</v>
      </c>
      <c r="AA3717" t="str">
        <f t="shared" si="648"/>
        <v>March</v>
      </c>
    </row>
    <row r="3718" spans="1:27" ht="45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14" t="s">
        <v>8219</v>
      </c>
      <c r="G3718" t="s">
        <v>8224</v>
      </c>
      <c r="H3718" t="s">
        <v>8246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638"/>
        <v>155.75</v>
      </c>
      <c r="P3718" s="6">
        <f t="shared" si="639"/>
        <v>51.916666666666664</v>
      </c>
      <c r="Q3718" t="str">
        <f t="shared" si="640"/>
        <v>theater</v>
      </c>
      <c r="R3718" t="str">
        <f t="shared" si="641"/>
        <v>plays</v>
      </c>
      <c r="S3718" s="28">
        <f t="shared" si="642"/>
        <v>42360.679502314808</v>
      </c>
      <c r="T3718" s="28">
        <f t="shared" si="643"/>
        <v>42390.679502314808</v>
      </c>
      <c r="U3718">
        <f t="shared" si="644"/>
        <v>2015</v>
      </c>
      <c r="V3718" s="15">
        <f t="shared" si="645"/>
        <v>42360</v>
      </c>
      <c r="W3718" s="15">
        <f t="shared" si="646"/>
        <v>42390</v>
      </c>
      <c r="X3718" s="15">
        <v>42360</v>
      </c>
      <c r="Y3718" s="15">
        <v>42390</v>
      </c>
      <c r="Z3718" t="str">
        <f t="shared" si="647"/>
        <v>December</v>
      </c>
      <c r="AA3718" t="str">
        <f t="shared" si="648"/>
        <v>January</v>
      </c>
    </row>
    <row r="3719" spans="1:27" ht="45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14" t="s">
        <v>8219</v>
      </c>
      <c r="G3719" t="s">
        <v>8225</v>
      </c>
      <c r="H3719" t="s">
        <v>8247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638"/>
        <v>100.75</v>
      </c>
      <c r="P3719" s="6">
        <f t="shared" si="639"/>
        <v>310</v>
      </c>
      <c r="Q3719" t="str">
        <f t="shared" si="640"/>
        <v>theater</v>
      </c>
      <c r="R3719" t="str">
        <f t="shared" si="641"/>
        <v>plays</v>
      </c>
      <c r="S3719" s="28">
        <f t="shared" si="642"/>
        <v>42102.657974537033</v>
      </c>
      <c r="T3719" s="28">
        <f t="shared" si="643"/>
        <v>42133.657974537033</v>
      </c>
      <c r="U3719">
        <f t="shared" si="644"/>
        <v>2015</v>
      </c>
      <c r="V3719" s="15">
        <f t="shared" si="645"/>
        <v>42102</v>
      </c>
      <c r="W3719" s="15">
        <f t="shared" si="646"/>
        <v>42133</v>
      </c>
      <c r="X3719" s="15">
        <v>42102</v>
      </c>
      <c r="Y3719" s="15">
        <v>42133</v>
      </c>
      <c r="Z3719" t="str">
        <f t="shared" si="647"/>
        <v>April</v>
      </c>
      <c r="AA3719" t="str">
        <f t="shared" si="648"/>
        <v>May</v>
      </c>
    </row>
    <row r="3720" spans="1:27" ht="45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14" t="s">
        <v>8219</v>
      </c>
      <c r="G3720" t="s">
        <v>8225</v>
      </c>
      <c r="H3720" t="s">
        <v>8247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638"/>
        <v>239.4</v>
      </c>
      <c r="P3720" s="6">
        <f t="shared" si="639"/>
        <v>26.021739130434781</v>
      </c>
      <c r="Q3720" t="str">
        <f t="shared" si="640"/>
        <v>theater</v>
      </c>
      <c r="R3720" t="str">
        <f t="shared" si="641"/>
        <v>plays</v>
      </c>
      <c r="S3720" s="28">
        <f t="shared" si="642"/>
        <v>42032.507812499993</v>
      </c>
      <c r="T3720" s="28">
        <f t="shared" si="643"/>
        <v>42062.507812499993</v>
      </c>
      <c r="U3720">
        <f t="shared" si="644"/>
        <v>2015</v>
      </c>
      <c r="V3720" s="15">
        <f t="shared" si="645"/>
        <v>42032</v>
      </c>
      <c r="W3720" s="15">
        <f t="shared" si="646"/>
        <v>42062</v>
      </c>
      <c r="X3720" s="15">
        <v>42032</v>
      </c>
      <c r="Y3720" s="15">
        <v>42062</v>
      </c>
      <c r="Z3720" t="str">
        <f t="shared" si="647"/>
        <v>January</v>
      </c>
      <c r="AA3720" t="str">
        <f t="shared" si="648"/>
        <v>February</v>
      </c>
    </row>
    <row r="3721" spans="1:27" ht="30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14" t="s">
        <v>8219</v>
      </c>
      <c r="G3721" t="s">
        <v>8225</v>
      </c>
      <c r="H3721" t="s">
        <v>8247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638"/>
        <v>210</v>
      </c>
      <c r="P3721" s="6">
        <f t="shared" si="639"/>
        <v>105</v>
      </c>
      <c r="Q3721" t="str">
        <f t="shared" si="640"/>
        <v>theater</v>
      </c>
      <c r="R3721" t="str">
        <f t="shared" si="641"/>
        <v>plays</v>
      </c>
      <c r="S3721" s="28">
        <f t="shared" si="642"/>
        <v>42147.521597222221</v>
      </c>
      <c r="T3721" s="28">
        <f t="shared" si="643"/>
        <v>42177.521597222221</v>
      </c>
      <c r="U3721">
        <f t="shared" si="644"/>
        <v>2015</v>
      </c>
      <c r="V3721" s="15">
        <f t="shared" si="645"/>
        <v>42147</v>
      </c>
      <c r="W3721" s="15">
        <f t="shared" si="646"/>
        <v>42177</v>
      </c>
      <c r="X3721" s="15">
        <v>42147</v>
      </c>
      <c r="Y3721" s="15">
        <v>42177</v>
      </c>
      <c r="Z3721" t="str">
        <f t="shared" si="647"/>
        <v>May</v>
      </c>
      <c r="AA3721" t="str">
        <f t="shared" si="648"/>
        <v>June</v>
      </c>
    </row>
    <row r="3722" spans="1:27" ht="30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14" t="s">
        <v>8219</v>
      </c>
      <c r="G3722" t="s">
        <v>8224</v>
      </c>
      <c r="H3722" t="s">
        <v>8246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638"/>
        <v>104.51515151515152</v>
      </c>
      <c r="P3722" s="6">
        <f t="shared" si="639"/>
        <v>86.224999999999994</v>
      </c>
      <c r="Q3722" t="str">
        <f t="shared" si="640"/>
        <v>theater</v>
      </c>
      <c r="R3722" t="str">
        <f t="shared" si="641"/>
        <v>plays</v>
      </c>
      <c r="S3722" s="28">
        <f t="shared" si="642"/>
        <v>42165.784791666665</v>
      </c>
      <c r="T3722" s="28">
        <f t="shared" si="643"/>
        <v>42187.784791666665</v>
      </c>
      <c r="U3722">
        <f t="shared" si="644"/>
        <v>2015</v>
      </c>
      <c r="V3722" s="15">
        <f t="shared" si="645"/>
        <v>42165</v>
      </c>
      <c r="W3722" s="15">
        <f t="shared" si="646"/>
        <v>42187</v>
      </c>
      <c r="X3722" s="15">
        <v>42165</v>
      </c>
      <c r="Y3722" s="15">
        <v>42187</v>
      </c>
      <c r="Z3722" t="str">
        <f t="shared" si="647"/>
        <v>June</v>
      </c>
      <c r="AA3722" t="str">
        <f t="shared" si="648"/>
        <v>July</v>
      </c>
    </row>
    <row r="3723" spans="1:27" ht="45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14" t="s">
        <v>8219</v>
      </c>
      <c r="G3723" t="s">
        <v>8224</v>
      </c>
      <c r="H3723" t="s">
        <v>8246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638"/>
        <v>100.8</v>
      </c>
      <c r="P3723" s="6">
        <f t="shared" si="639"/>
        <v>114.54545454545455</v>
      </c>
      <c r="Q3723" t="str">
        <f t="shared" si="640"/>
        <v>theater</v>
      </c>
      <c r="R3723" t="str">
        <f t="shared" si="641"/>
        <v>plays</v>
      </c>
      <c r="S3723" s="28">
        <f t="shared" si="642"/>
        <v>41927.727824074071</v>
      </c>
      <c r="T3723" s="28">
        <f t="shared" si="643"/>
        <v>41948.769490740735</v>
      </c>
      <c r="U3723">
        <f t="shared" si="644"/>
        <v>2014</v>
      </c>
      <c r="V3723" s="15">
        <f t="shared" si="645"/>
        <v>41927</v>
      </c>
      <c r="W3723" s="15">
        <f t="shared" si="646"/>
        <v>41948</v>
      </c>
      <c r="X3723" s="15">
        <v>41927</v>
      </c>
      <c r="Y3723" s="15">
        <v>41948</v>
      </c>
      <c r="Z3723" t="str">
        <f t="shared" si="647"/>
        <v>October</v>
      </c>
      <c r="AA3723" t="str">
        <f t="shared" si="648"/>
        <v>November</v>
      </c>
    </row>
    <row r="3724" spans="1:27" ht="6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14" t="s">
        <v>8219</v>
      </c>
      <c r="G3724" t="s">
        <v>8229</v>
      </c>
      <c r="H3724" t="s">
        <v>8251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638"/>
        <v>111.20000000000002</v>
      </c>
      <c r="P3724" s="6">
        <f t="shared" si="639"/>
        <v>47.657142857142858</v>
      </c>
      <c r="Q3724" t="str">
        <f t="shared" si="640"/>
        <v>theater</v>
      </c>
      <c r="R3724" t="str">
        <f t="shared" si="641"/>
        <v>plays</v>
      </c>
      <c r="S3724" s="28">
        <f t="shared" si="642"/>
        <v>42381.463506944441</v>
      </c>
      <c r="T3724" s="28">
        <f t="shared" si="643"/>
        <v>42411.749305555553</v>
      </c>
      <c r="U3724">
        <f t="shared" si="644"/>
        <v>2016</v>
      </c>
      <c r="V3724" s="15">
        <f t="shared" si="645"/>
        <v>42381</v>
      </c>
      <c r="W3724" s="15">
        <f t="shared" si="646"/>
        <v>42411</v>
      </c>
      <c r="X3724" s="15">
        <v>42381</v>
      </c>
      <c r="Y3724" s="15">
        <v>42411</v>
      </c>
      <c r="Z3724" t="str">
        <f t="shared" si="647"/>
        <v>January</v>
      </c>
      <c r="AA3724" t="str">
        <f t="shared" si="648"/>
        <v>February</v>
      </c>
    </row>
    <row r="3725" spans="1:27" ht="30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14" t="s">
        <v>8219</v>
      </c>
      <c r="G3725" t="s">
        <v>8225</v>
      </c>
      <c r="H3725" t="s">
        <v>8247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638"/>
        <v>102.04444444444445</v>
      </c>
      <c r="P3725" s="6">
        <f t="shared" si="639"/>
        <v>72.888888888888886</v>
      </c>
      <c r="Q3725" t="str">
        <f t="shared" si="640"/>
        <v>theater</v>
      </c>
      <c r="R3725" t="str">
        <f t="shared" si="641"/>
        <v>plays</v>
      </c>
      <c r="S3725" s="28">
        <f t="shared" si="642"/>
        <v>41943.544699074067</v>
      </c>
      <c r="T3725" s="28">
        <f t="shared" si="643"/>
        <v>41973.586365740739</v>
      </c>
      <c r="U3725">
        <f t="shared" si="644"/>
        <v>2014</v>
      </c>
      <c r="V3725" s="15">
        <f t="shared" si="645"/>
        <v>41943</v>
      </c>
      <c r="W3725" s="15">
        <f t="shared" si="646"/>
        <v>41973</v>
      </c>
      <c r="X3725" s="15">
        <v>41943</v>
      </c>
      <c r="Y3725" s="15">
        <v>41973</v>
      </c>
      <c r="Z3725" t="str">
        <f t="shared" si="647"/>
        <v>October</v>
      </c>
      <c r="AA3725" t="str">
        <f t="shared" si="648"/>
        <v>November</v>
      </c>
    </row>
    <row r="3726" spans="1:27" ht="45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14" t="s">
        <v>8219</v>
      </c>
      <c r="G3726" t="s">
        <v>8225</v>
      </c>
      <c r="H3726" t="s">
        <v>8247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638"/>
        <v>102.54767441860466</v>
      </c>
      <c r="P3726" s="6">
        <f t="shared" si="639"/>
        <v>49.545505617977533</v>
      </c>
      <c r="Q3726" t="str">
        <f t="shared" si="640"/>
        <v>theater</v>
      </c>
      <c r="R3726" t="str">
        <f t="shared" si="641"/>
        <v>plays</v>
      </c>
      <c r="S3726" s="28">
        <f t="shared" si="642"/>
        <v>42465.283101851848</v>
      </c>
      <c r="T3726" s="28">
        <f t="shared" si="643"/>
        <v>42494.749999999993</v>
      </c>
      <c r="U3726">
        <f t="shared" si="644"/>
        <v>2016</v>
      </c>
      <c r="V3726" s="15">
        <f t="shared" si="645"/>
        <v>42465</v>
      </c>
      <c r="W3726" s="15">
        <f t="shared" si="646"/>
        <v>42494</v>
      </c>
      <c r="X3726" s="15">
        <v>42465</v>
      </c>
      <c r="Y3726" s="15">
        <v>42494</v>
      </c>
      <c r="Z3726" t="str">
        <f t="shared" si="647"/>
        <v>April</v>
      </c>
      <c r="AA3726" t="str">
        <f t="shared" si="648"/>
        <v>May</v>
      </c>
    </row>
    <row r="3727" spans="1:27" ht="45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14" t="s">
        <v>8219</v>
      </c>
      <c r="G3727" t="s">
        <v>8225</v>
      </c>
      <c r="H3727" t="s">
        <v>8247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638"/>
        <v>127</v>
      </c>
      <c r="P3727" s="6">
        <f t="shared" si="639"/>
        <v>25.4</v>
      </c>
      <c r="Q3727" t="str">
        <f t="shared" si="640"/>
        <v>theater</v>
      </c>
      <c r="R3727" t="str">
        <f t="shared" si="641"/>
        <v>plays</v>
      </c>
      <c r="S3727" s="28">
        <f t="shared" si="642"/>
        <v>42401.736886574072</v>
      </c>
      <c r="T3727" s="28">
        <f t="shared" si="643"/>
        <v>42418.687499999993</v>
      </c>
      <c r="U3727">
        <f t="shared" si="644"/>
        <v>2016</v>
      </c>
      <c r="V3727" s="15">
        <f t="shared" si="645"/>
        <v>42401</v>
      </c>
      <c r="W3727" s="15">
        <f t="shared" si="646"/>
        <v>42418</v>
      </c>
      <c r="X3727" s="15">
        <v>42401</v>
      </c>
      <c r="Y3727" s="15">
        <v>42418</v>
      </c>
      <c r="Z3727" t="str">
        <f t="shared" si="647"/>
        <v>February</v>
      </c>
      <c r="AA3727" t="str">
        <f t="shared" si="648"/>
        <v>February</v>
      </c>
    </row>
    <row r="3728" spans="1:27" ht="45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14" t="s">
        <v>8219</v>
      </c>
      <c r="G3728" t="s">
        <v>8224</v>
      </c>
      <c r="H3728" t="s">
        <v>8246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638"/>
        <v>338.70588235294122</v>
      </c>
      <c r="P3728" s="6">
        <f t="shared" si="639"/>
        <v>62.586956521739133</v>
      </c>
      <c r="Q3728" t="str">
        <f t="shared" si="640"/>
        <v>theater</v>
      </c>
      <c r="R3728" t="str">
        <f t="shared" si="641"/>
        <v>plays</v>
      </c>
      <c r="S3728" s="28">
        <f t="shared" si="642"/>
        <v>42461.932534722218</v>
      </c>
      <c r="T3728" s="28">
        <f t="shared" si="643"/>
        <v>42489.666666666664</v>
      </c>
      <c r="U3728">
        <f t="shared" si="644"/>
        <v>2016</v>
      </c>
      <c r="V3728" s="15">
        <f t="shared" si="645"/>
        <v>42461</v>
      </c>
      <c r="W3728" s="15">
        <f t="shared" si="646"/>
        <v>42489</v>
      </c>
      <c r="X3728" s="15">
        <v>42461</v>
      </c>
      <c r="Y3728" s="15">
        <v>42489</v>
      </c>
      <c r="Z3728" t="str">
        <f t="shared" si="647"/>
        <v>April</v>
      </c>
      <c r="AA3728" t="str">
        <f t="shared" si="648"/>
        <v>April</v>
      </c>
    </row>
    <row r="3729" spans="1:27" ht="45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14" t="s">
        <v>8219</v>
      </c>
      <c r="G3729" t="s">
        <v>8224</v>
      </c>
      <c r="H3729" t="s">
        <v>8246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638"/>
        <v>100.75</v>
      </c>
      <c r="P3729" s="6">
        <f t="shared" si="639"/>
        <v>61.060606060606062</v>
      </c>
      <c r="Q3729" t="str">
        <f t="shared" si="640"/>
        <v>theater</v>
      </c>
      <c r="R3729" t="str">
        <f t="shared" si="641"/>
        <v>plays</v>
      </c>
      <c r="S3729" s="28">
        <f t="shared" si="642"/>
        <v>42632.139976851853</v>
      </c>
      <c r="T3729" s="28">
        <f t="shared" si="643"/>
        <v>42662.996527777774</v>
      </c>
      <c r="U3729">
        <f t="shared" si="644"/>
        <v>2016</v>
      </c>
      <c r="V3729" s="15">
        <f t="shared" si="645"/>
        <v>42632</v>
      </c>
      <c r="W3729" s="15">
        <f t="shared" si="646"/>
        <v>42662</v>
      </c>
      <c r="X3729" s="15">
        <v>42632</v>
      </c>
      <c r="Y3729" s="15">
        <v>42662</v>
      </c>
      <c r="Z3729" t="str">
        <f t="shared" si="647"/>
        <v>September</v>
      </c>
      <c r="AA3729" t="str">
        <f t="shared" si="648"/>
        <v>October</v>
      </c>
    </row>
    <row r="3730" spans="1:27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14" t="s">
        <v>8221</v>
      </c>
      <c r="G3730" t="s">
        <v>8224</v>
      </c>
      <c r="H3730" t="s">
        <v>8246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638"/>
        <v>9.31</v>
      </c>
      <c r="P3730" s="6">
        <f t="shared" si="639"/>
        <v>60.064516129032256</v>
      </c>
      <c r="Q3730" t="str">
        <f t="shared" si="640"/>
        <v>theater</v>
      </c>
      <c r="R3730" t="str">
        <f t="shared" si="641"/>
        <v>plays</v>
      </c>
      <c r="S3730" s="28">
        <f t="shared" si="642"/>
        <v>42204.962685185186</v>
      </c>
      <c r="T3730" s="28">
        <f t="shared" si="643"/>
        <v>42234.962685185186</v>
      </c>
      <c r="U3730">
        <f t="shared" si="644"/>
        <v>2015</v>
      </c>
      <c r="V3730" s="15">
        <f t="shared" si="645"/>
        <v>42204</v>
      </c>
      <c r="W3730" s="15">
        <f t="shared" si="646"/>
        <v>42234</v>
      </c>
      <c r="X3730" s="15">
        <v>42204</v>
      </c>
      <c r="Y3730" s="15">
        <v>42234</v>
      </c>
      <c r="Z3730" t="str">
        <f t="shared" si="647"/>
        <v>July</v>
      </c>
      <c r="AA3730" t="str">
        <f t="shared" si="648"/>
        <v>August</v>
      </c>
    </row>
    <row r="3731" spans="1:27" ht="4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14" t="s">
        <v>8221</v>
      </c>
      <c r="G3731" t="s">
        <v>8224</v>
      </c>
      <c r="H3731" t="s">
        <v>8246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638"/>
        <v>7.24</v>
      </c>
      <c r="P3731" s="6">
        <f t="shared" si="639"/>
        <v>72.400000000000006</v>
      </c>
      <c r="Q3731" t="str">
        <f t="shared" si="640"/>
        <v>theater</v>
      </c>
      <c r="R3731" t="str">
        <f t="shared" si="641"/>
        <v>plays</v>
      </c>
      <c r="S3731" s="28">
        <f t="shared" si="642"/>
        <v>42040.996666666666</v>
      </c>
      <c r="T3731" s="28">
        <f t="shared" si="643"/>
        <v>42085.954999999994</v>
      </c>
      <c r="U3731">
        <f t="shared" si="644"/>
        <v>2015</v>
      </c>
      <c r="V3731" s="15">
        <f t="shared" si="645"/>
        <v>42040</v>
      </c>
      <c r="W3731" s="15">
        <f t="shared" si="646"/>
        <v>42085</v>
      </c>
      <c r="X3731" s="15">
        <v>42040</v>
      </c>
      <c r="Y3731" s="15">
        <v>42085</v>
      </c>
      <c r="Z3731" t="str">
        <f t="shared" si="647"/>
        <v>February</v>
      </c>
      <c r="AA3731" t="str">
        <f t="shared" si="648"/>
        <v>March</v>
      </c>
    </row>
    <row r="3732" spans="1:27" ht="4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14" t="s">
        <v>8221</v>
      </c>
      <c r="G3732" t="s">
        <v>8224</v>
      </c>
      <c r="H3732" t="s">
        <v>8246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638"/>
        <v>10</v>
      </c>
      <c r="P3732" s="6">
        <f t="shared" si="639"/>
        <v>100</v>
      </c>
      <c r="Q3732" t="str">
        <f t="shared" si="640"/>
        <v>theater</v>
      </c>
      <c r="R3732" t="str">
        <f t="shared" si="641"/>
        <v>plays</v>
      </c>
      <c r="S3732" s="28">
        <f t="shared" si="642"/>
        <v>42203.46943287037</v>
      </c>
      <c r="T3732" s="28">
        <f t="shared" si="643"/>
        <v>42233.46943287037</v>
      </c>
      <c r="U3732">
        <f t="shared" si="644"/>
        <v>2015</v>
      </c>
      <c r="V3732" s="15">
        <f t="shared" si="645"/>
        <v>42203</v>
      </c>
      <c r="W3732" s="15">
        <f t="shared" si="646"/>
        <v>42233</v>
      </c>
      <c r="X3732" s="15">
        <v>42203</v>
      </c>
      <c r="Y3732" s="15">
        <v>42233</v>
      </c>
      <c r="Z3732" t="str">
        <f t="shared" si="647"/>
        <v>July</v>
      </c>
      <c r="AA3732" t="str">
        <f t="shared" si="648"/>
        <v>August</v>
      </c>
    </row>
    <row r="3733" spans="1:27" ht="4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14" t="s">
        <v>8221</v>
      </c>
      <c r="G3733" t="s">
        <v>8224</v>
      </c>
      <c r="H3733" t="s">
        <v>8246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638"/>
        <v>11.272727272727273</v>
      </c>
      <c r="P3733" s="6">
        <f t="shared" si="639"/>
        <v>51.666666666666664</v>
      </c>
      <c r="Q3733" t="str">
        <f t="shared" si="640"/>
        <v>theater</v>
      </c>
      <c r="R3733" t="str">
        <f t="shared" si="641"/>
        <v>plays</v>
      </c>
      <c r="S3733" s="28">
        <f t="shared" si="642"/>
        <v>41983.544513888883</v>
      </c>
      <c r="T3733" s="28">
        <f t="shared" si="643"/>
        <v>42013.932638888888</v>
      </c>
      <c r="U3733">
        <f t="shared" si="644"/>
        <v>2014</v>
      </c>
      <c r="V3733" s="15">
        <f t="shared" si="645"/>
        <v>41983</v>
      </c>
      <c r="W3733" s="15">
        <f t="shared" si="646"/>
        <v>42013</v>
      </c>
      <c r="X3733" s="15">
        <v>41983</v>
      </c>
      <c r="Y3733" s="15">
        <v>42013</v>
      </c>
      <c r="Z3733" t="str">
        <f t="shared" si="647"/>
        <v>December</v>
      </c>
      <c r="AA3733" t="str">
        <f t="shared" si="648"/>
        <v>January</v>
      </c>
    </row>
    <row r="3734" spans="1:27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14" t="s">
        <v>8221</v>
      </c>
      <c r="G3734" t="s">
        <v>8233</v>
      </c>
      <c r="H3734" t="s">
        <v>8249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638"/>
        <v>15.411764705882353</v>
      </c>
      <c r="P3734" s="6">
        <f t="shared" si="639"/>
        <v>32.75</v>
      </c>
      <c r="Q3734" t="str">
        <f t="shared" si="640"/>
        <v>theater</v>
      </c>
      <c r="R3734" t="str">
        <f t="shared" si="641"/>
        <v>plays</v>
      </c>
      <c r="S3734" s="28">
        <f t="shared" si="642"/>
        <v>41968.469131944446</v>
      </c>
      <c r="T3734" s="28">
        <f t="shared" si="643"/>
        <v>42028.291666666664</v>
      </c>
      <c r="U3734">
        <f t="shared" si="644"/>
        <v>2014</v>
      </c>
      <c r="V3734" s="15">
        <f t="shared" si="645"/>
        <v>41968</v>
      </c>
      <c r="W3734" s="15">
        <f t="shared" si="646"/>
        <v>42028</v>
      </c>
      <c r="X3734" s="15">
        <v>41968</v>
      </c>
      <c r="Y3734" s="15">
        <v>42028</v>
      </c>
      <c r="Z3734" t="str">
        <f t="shared" si="647"/>
        <v>November</v>
      </c>
      <c r="AA3734" t="str">
        <f t="shared" si="648"/>
        <v>January</v>
      </c>
    </row>
    <row r="3735" spans="1:27" ht="45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14" t="s">
        <v>8221</v>
      </c>
      <c r="G3735" t="s">
        <v>8224</v>
      </c>
      <c r="H3735" t="s">
        <v>8246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638"/>
        <v>0</v>
      </c>
      <c r="P3735" s="6" t="e">
        <f t="shared" si="639"/>
        <v>#DIV/0!</v>
      </c>
      <c r="Q3735" t="str">
        <f t="shared" si="640"/>
        <v>theater</v>
      </c>
      <c r="R3735" t="str">
        <f t="shared" si="641"/>
        <v>plays</v>
      </c>
      <c r="S3735" s="28">
        <f t="shared" si="642"/>
        <v>42102.816064814811</v>
      </c>
      <c r="T3735" s="28">
        <f t="shared" si="643"/>
        <v>42112.729166666664</v>
      </c>
      <c r="U3735">
        <f t="shared" si="644"/>
        <v>2015</v>
      </c>
      <c r="V3735" s="15">
        <f t="shared" si="645"/>
        <v>42102</v>
      </c>
      <c r="W3735" s="15">
        <f t="shared" si="646"/>
        <v>42112</v>
      </c>
      <c r="X3735" s="15">
        <v>42102</v>
      </c>
      <c r="Y3735" s="15">
        <v>42112</v>
      </c>
      <c r="Z3735" t="str">
        <f t="shared" si="647"/>
        <v>April</v>
      </c>
      <c r="AA3735" t="str">
        <f t="shared" si="648"/>
        <v>April</v>
      </c>
    </row>
    <row r="3736" spans="1:27" ht="4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14" t="s">
        <v>8221</v>
      </c>
      <c r="G3736" t="s">
        <v>8224</v>
      </c>
      <c r="H3736" t="s">
        <v>8246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638"/>
        <v>28.466666666666669</v>
      </c>
      <c r="P3736" s="6">
        <f t="shared" si="639"/>
        <v>61</v>
      </c>
      <c r="Q3736" t="str">
        <f t="shared" si="640"/>
        <v>theater</v>
      </c>
      <c r="R3736" t="str">
        <f t="shared" si="641"/>
        <v>plays</v>
      </c>
      <c r="S3736" s="28">
        <f t="shared" si="642"/>
        <v>42089.693240740737</v>
      </c>
      <c r="T3736" s="28">
        <f t="shared" si="643"/>
        <v>42149.693240740737</v>
      </c>
      <c r="U3736">
        <f t="shared" si="644"/>
        <v>2015</v>
      </c>
      <c r="V3736" s="15">
        <f t="shared" si="645"/>
        <v>42089</v>
      </c>
      <c r="W3736" s="15">
        <f t="shared" si="646"/>
        <v>42149</v>
      </c>
      <c r="X3736" s="15">
        <v>42089</v>
      </c>
      <c r="Y3736" s="15">
        <v>42149</v>
      </c>
      <c r="Z3736" t="str">
        <f t="shared" si="647"/>
        <v>March</v>
      </c>
      <c r="AA3736" t="str">
        <f t="shared" si="648"/>
        <v>May</v>
      </c>
    </row>
    <row r="3737" spans="1:27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14" t="s">
        <v>8221</v>
      </c>
      <c r="G3737" t="s">
        <v>8225</v>
      </c>
      <c r="H3737" t="s">
        <v>8247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638"/>
        <v>13.333333333333334</v>
      </c>
      <c r="P3737" s="6">
        <f t="shared" si="639"/>
        <v>10</v>
      </c>
      <c r="Q3737" t="str">
        <f t="shared" si="640"/>
        <v>theater</v>
      </c>
      <c r="R3737" t="str">
        <f t="shared" si="641"/>
        <v>plays</v>
      </c>
      <c r="S3737" s="28">
        <f t="shared" si="642"/>
        <v>42122.484826388885</v>
      </c>
      <c r="T3737" s="28">
        <f t="shared" si="643"/>
        <v>42152.484826388885</v>
      </c>
      <c r="U3737">
        <f t="shared" si="644"/>
        <v>2015</v>
      </c>
      <c r="V3737" s="15">
        <f t="shared" si="645"/>
        <v>42122</v>
      </c>
      <c r="W3737" s="15">
        <f t="shared" si="646"/>
        <v>42152</v>
      </c>
      <c r="X3737" s="15">
        <v>42122</v>
      </c>
      <c r="Y3737" s="15">
        <v>42152</v>
      </c>
      <c r="Z3737" t="str">
        <f t="shared" si="647"/>
        <v>April</v>
      </c>
      <c r="AA3737" t="str">
        <f t="shared" si="648"/>
        <v>May</v>
      </c>
    </row>
    <row r="3738" spans="1:27" ht="4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14" t="s">
        <v>8221</v>
      </c>
      <c r="G3738" t="s">
        <v>8225</v>
      </c>
      <c r="H3738" t="s">
        <v>8247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638"/>
        <v>0.66666666666666674</v>
      </c>
      <c r="P3738" s="6">
        <f t="shared" si="639"/>
        <v>10</v>
      </c>
      <c r="Q3738" t="str">
        <f t="shared" si="640"/>
        <v>theater</v>
      </c>
      <c r="R3738" t="str">
        <f t="shared" si="641"/>
        <v>plays</v>
      </c>
      <c r="S3738" s="28">
        <f t="shared" si="642"/>
        <v>42048.503391203696</v>
      </c>
      <c r="T3738" s="28">
        <f t="shared" si="643"/>
        <v>42086.541666666664</v>
      </c>
      <c r="U3738">
        <f t="shared" si="644"/>
        <v>2015</v>
      </c>
      <c r="V3738" s="15">
        <f t="shared" si="645"/>
        <v>42048</v>
      </c>
      <c r="W3738" s="15">
        <f t="shared" si="646"/>
        <v>42086</v>
      </c>
      <c r="X3738" s="15">
        <v>42048</v>
      </c>
      <c r="Y3738" s="15">
        <v>42086</v>
      </c>
      <c r="Z3738" t="str">
        <f t="shared" si="647"/>
        <v>February</v>
      </c>
      <c r="AA3738" t="str">
        <f t="shared" si="648"/>
        <v>March</v>
      </c>
    </row>
    <row r="3739" spans="1:27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14" t="s">
        <v>8221</v>
      </c>
      <c r="G3739" t="s">
        <v>8224</v>
      </c>
      <c r="H3739" t="s">
        <v>8246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638"/>
        <v>21.428571428571427</v>
      </c>
      <c r="P3739" s="6">
        <f t="shared" si="639"/>
        <v>37.5</v>
      </c>
      <c r="Q3739" t="str">
        <f t="shared" si="640"/>
        <v>theater</v>
      </c>
      <c r="R3739" t="str">
        <f t="shared" si="641"/>
        <v>plays</v>
      </c>
      <c r="S3739" s="28">
        <f t="shared" si="642"/>
        <v>42297.482673611106</v>
      </c>
      <c r="T3739" s="28">
        <f t="shared" si="643"/>
        <v>42320.082638888889</v>
      </c>
      <c r="U3739">
        <f t="shared" si="644"/>
        <v>2015</v>
      </c>
      <c r="V3739" s="15">
        <f t="shared" si="645"/>
        <v>42297</v>
      </c>
      <c r="W3739" s="15">
        <f t="shared" si="646"/>
        <v>42320</v>
      </c>
      <c r="X3739" s="15">
        <v>42297</v>
      </c>
      <c r="Y3739" s="15">
        <v>42320</v>
      </c>
      <c r="Z3739" t="str">
        <f t="shared" si="647"/>
        <v>October</v>
      </c>
      <c r="AA3739" t="str">
        <f t="shared" si="648"/>
        <v>November</v>
      </c>
    </row>
    <row r="3740" spans="1:27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14" t="s">
        <v>8221</v>
      </c>
      <c r="G3740" t="s">
        <v>8225</v>
      </c>
      <c r="H3740" t="s">
        <v>8247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638"/>
        <v>18</v>
      </c>
      <c r="P3740" s="6">
        <f t="shared" si="639"/>
        <v>45</v>
      </c>
      <c r="Q3740" t="str">
        <f t="shared" si="640"/>
        <v>theater</v>
      </c>
      <c r="R3740" t="str">
        <f t="shared" si="641"/>
        <v>plays</v>
      </c>
      <c r="S3740" s="28">
        <f t="shared" si="642"/>
        <v>41813.730381944442</v>
      </c>
      <c r="T3740" s="28">
        <f t="shared" si="643"/>
        <v>41835.708333333328</v>
      </c>
      <c r="U3740">
        <f t="shared" si="644"/>
        <v>2014</v>
      </c>
      <c r="V3740" s="15">
        <f t="shared" si="645"/>
        <v>41813</v>
      </c>
      <c r="W3740" s="15">
        <f t="shared" si="646"/>
        <v>41835</v>
      </c>
      <c r="X3740" s="15">
        <v>41813</v>
      </c>
      <c r="Y3740" s="15">
        <v>41835</v>
      </c>
      <c r="Z3740" t="str">
        <f t="shared" si="647"/>
        <v>June</v>
      </c>
      <c r="AA3740" t="str">
        <f t="shared" si="648"/>
        <v>July</v>
      </c>
    </row>
    <row r="3741" spans="1:27" ht="4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14" t="s">
        <v>8221</v>
      </c>
      <c r="G3741" t="s">
        <v>8225</v>
      </c>
      <c r="H3741" t="s">
        <v>8247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638"/>
        <v>20.125</v>
      </c>
      <c r="P3741" s="6">
        <f t="shared" si="639"/>
        <v>100.625</v>
      </c>
      <c r="Q3741" t="str">
        <f t="shared" si="640"/>
        <v>theater</v>
      </c>
      <c r="R3741" t="str">
        <f t="shared" si="641"/>
        <v>plays</v>
      </c>
      <c r="S3741" s="28">
        <f t="shared" si="642"/>
        <v>42548.241527777776</v>
      </c>
      <c r="T3741" s="28">
        <f t="shared" si="643"/>
        <v>42568.241527777776</v>
      </c>
      <c r="U3741">
        <f t="shared" si="644"/>
        <v>2016</v>
      </c>
      <c r="V3741" s="15">
        <f t="shared" si="645"/>
        <v>42548</v>
      </c>
      <c r="W3741" s="15">
        <f t="shared" si="646"/>
        <v>42568</v>
      </c>
      <c r="X3741" s="15">
        <v>42548</v>
      </c>
      <c r="Y3741" s="15">
        <v>42568</v>
      </c>
      <c r="Z3741" t="str">
        <f t="shared" si="647"/>
        <v>June</v>
      </c>
      <c r="AA3741" t="str">
        <f t="shared" si="648"/>
        <v>July</v>
      </c>
    </row>
    <row r="3742" spans="1:27" ht="4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14" t="s">
        <v>8221</v>
      </c>
      <c r="G3742" t="s">
        <v>8224</v>
      </c>
      <c r="H3742" t="s">
        <v>8246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638"/>
        <v>17.899999999999999</v>
      </c>
      <c r="P3742" s="6">
        <f t="shared" si="639"/>
        <v>25.571428571428573</v>
      </c>
      <c r="Q3742" t="str">
        <f t="shared" si="640"/>
        <v>theater</v>
      </c>
      <c r="R3742" t="str">
        <f t="shared" si="641"/>
        <v>plays</v>
      </c>
      <c r="S3742" s="28">
        <f t="shared" si="642"/>
        <v>41832.881423611107</v>
      </c>
      <c r="T3742" s="28">
        <f t="shared" si="643"/>
        <v>41862.870810185181</v>
      </c>
      <c r="U3742">
        <f t="shared" si="644"/>
        <v>2014</v>
      </c>
      <c r="V3742" s="15">
        <f t="shared" si="645"/>
        <v>41832</v>
      </c>
      <c r="W3742" s="15">
        <f t="shared" si="646"/>
        <v>41862</v>
      </c>
      <c r="X3742" s="15">
        <v>41832</v>
      </c>
      <c r="Y3742" s="15">
        <v>41862</v>
      </c>
      <c r="Z3742" t="str">
        <f t="shared" si="647"/>
        <v>July</v>
      </c>
      <c r="AA3742" t="str">
        <f t="shared" si="648"/>
        <v>August</v>
      </c>
    </row>
    <row r="3743" spans="1:27" ht="4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14" t="s">
        <v>8221</v>
      </c>
      <c r="G3743" t="s">
        <v>8224</v>
      </c>
      <c r="H3743" t="s">
        <v>8246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638"/>
        <v>0</v>
      </c>
      <c r="P3743" s="6" t="e">
        <f t="shared" si="639"/>
        <v>#DIV/0!</v>
      </c>
      <c r="Q3743" t="str">
        <f t="shared" si="640"/>
        <v>theater</v>
      </c>
      <c r="R3743" t="str">
        <f t="shared" si="641"/>
        <v>plays</v>
      </c>
      <c r="S3743" s="28">
        <f t="shared" si="642"/>
        <v>42325.712384259255</v>
      </c>
      <c r="T3743" s="28">
        <f t="shared" si="643"/>
        <v>42355.712384259255</v>
      </c>
      <c r="U3743">
        <f t="shared" si="644"/>
        <v>2015</v>
      </c>
      <c r="V3743" s="15">
        <f t="shared" si="645"/>
        <v>42325</v>
      </c>
      <c r="W3743" s="15">
        <f t="shared" si="646"/>
        <v>42355</v>
      </c>
      <c r="X3743" s="15">
        <v>42325</v>
      </c>
      <c r="Y3743" s="15">
        <v>42355</v>
      </c>
      <c r="Z3743" t="str">
        <f t="shared" si="647"/>
        <v>November</v>
      </c>
      <c r="AA3743" t="str">
        <f t="shared" si="648"/>
        <v>December</v>
      </c>
    </row>
    <row r="3744" spans="1:27" ht="4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14" t="s">
        <v>8221</v>
      </c>
      <c r="G3744" t="s">
        <v>8224</v>
      </c>
      <c r="H3744" t="s">
        <v>8246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638"/>
        <v>2</v>
      </c>
      <c r="P3744" s="6">
        <f t="shared" si="639"/>
        <v>25</v>
      </c>
      <c r="Q3744" t="str">
        <f t="shared" si="640"/>
        <v>theater</v>
      </c>
      <c r="R3744" t="str">
        <f t="shared" si="641"/>
        <v>plays</v>
      </c>
      <c r="S3744" s="28">
        <f t="shared" si="642"/>
        <v>41858.006296296291</v>
      </c>
      <c r="T3744" s="28">
        <f t="shared" si="643"/>
        <v>41888.006296296291</v>
      </c>
      <c r="U3744">
        <f t="shared" si="644"/>
        <v>2014</v>
      </c>
      <c r="V3744" s="15">
        <f t="shared" si="645"/>
        <v>41858</v>
      </c>
      <c r="W3744" s="15">
        <f t="shared" si="646"/>
        <v>41888</v>
      </c>
      <c r="X3744" s="15">
        <v>41858</v>
      </c>
      <c r="Y3744" s="15">
        <v>41888</v>
      </c>
      <c r="Z3744" t="str">
        <f t="shared" si="647"/>
        <v>August</v>
      </c>
      <c r="AA3744" t="str">
        <f t="shared" si="648"/>
        <v>September</v>
      </c>
    </row>
    <row r="3745" spans="1:27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14" t="s">
        <v>8221</v>
      </c>
      <c r="G3745" t="s">
        <v>8224</v>
      </c>
      <c r="H3745" t="s">
        <v>8246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638"/>
        <v>0</v>
      </c>
      <c r="P3745" s="6" t="e">
        <f t="shared" si="639"/>
        <v>#DIV/0!</v>
      </c>
      <c r="Q3745" t="str">
        <f t="shared" si="640"/>
        <v>theater</v>
      </c>
      <c r="R3745" t="str">
        <f t="shared" si="641"/>
        <v>plays</v>
      </c>
      <c r="S3745" s="28">
        <f t="shared" si="642"/>
        <v>41793.501898148148</v>
      </c>
      <c r="T3745" s="28">
        <f t="shared" si="643"/>
        <v>41823.501898148148</v>
      </c>
      <c r="U3745">
        <f t="shared" si="644"/>
        <v>2014</v>
      </c>
      <c r="V3745" s="15">
        <f t="shared" si="645"/>
        <v>41793</v>
      </c>
      <c r="W3745" s="15">
        <f t="shared" si="646"/>
        <v>41823</v>
      </c>
      <c r="X3745" s="15">
        <v>41793</v>
      </c>
      <c r="Y3745" s="15">
        <v>41823</v>
      </c>
      <c r="Z3745" t="str">
        <f t="shared" si="647"/>
        <v>June</v>
      </c>
      <c r="AA3745" t="str">
        <f t="shared" si="648"/>
        <v>July</v>
      </c>
    </row>
    <row r="3746" spans="1:27" ht="4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14" t="s">
        <v>8221</v>
      </c>
      <c r="G3746" t="s">
        <v>8224</v>
      </c>
      <c r="H3746" t="s">
        <v>8246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638"/>
        <v>0</v>
      </c>
      <c r="P3746" s="6" t="e">
        <f t="shared" si="639"/>
        <v>#DIV/0!</v>
      </c>
      <c r="Q3746" t="str">
        <f t="shared" si="640"/>
        <v>theater</v>
      </c>
      <c r="R3746" t="str">
        <f t="shared" si="641"/>
        <v>plays</v>
      </c>
      <c r="S3746" s="28">
        <f t="shared" si="642"/>
        <v>41793.605925925927</v>
      </c>
      <c r="T3746" s="28">
        <f t="shared" si="643"/>
        <v>41824.957638888889</v>
      </c>
      <c r="U3746">
        <f t="shared" si="644"/>
        <v>2014</v>
      </c>
      <c r="V3746" s="15">
        <f t="shared" si="645"/>
        <v>41793</v>
      </c>
      <c r="W3746" s="15">
        <f t="shared" si="646"/>
        <v>41824</v>
      </c>
      <c r="X3746" s="15">
        <v>41793</v>
      </c>
      <c r="Y3746" s="15">
        <v>41824</v>
      </c>
      <c r="Z3746" t="str">
        <f t="shared" si="647"/>
        <v>June</v>
      </c>
      <c r="AA3746" t="str">
        <f t="shared" si="648"/>
        <v>July</v>
      </c>
    </row>
    <row r="3747" spans="1:27" ht="45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14" t="s">
        <v>8221</v>
      </c>
      <c r="G3747" t="s">
        <v>8224</v>
      </c>
      <c r="H3747" t="s">
        <v>8246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638"/>
        <v>10</v>
      </c>
      <c r="P3747" s="6">
        <f t="shared" si="639"/>
        <v>10</v>
      </c>
      <c r="Q3747" t="str">
        <f t="shared" si="640"/>
        <v>theater</v>
      </c>
      <c r="R3747" t="str">
        <f t="shared" si="641"/>
        <v>plays</v>
      </c>
      <c r="S3747" s="28">
        <f t="shared" si="642"/>
        <v>41831.489606481475</v>
      </c>
      <c r="T3747" s="28">
        <f t="shared" si="643"/>
        <v>41861.489606481475</v>
      </c>
      <c r="U3747">
        <f t="shared" si="644"/>
        <v>2014</v>
      </c>
      <c r="V3747" s="15">
        <f t="shared" si="645"/>
        <v>41831</v>
      </c>
      <c r="W3747" s="15">
        <f t="shared" si="646"/>
        <v>41861</v>
      </c>
      <c r="X3747" s="15">
        <v>41831</v>
      </c>
      <c r="Y3747" s="15">
        <v>41861</v>
      </c>
      <c r="Z3747" t="str">
        <f t="shared" si="647"/>
        <v>July</v>
      </c>
      <c r="AA3747" t="str">
        <f t="shared" si="648"/>
        <v>August</v>
      </c>
    </row>
    <row r="3748" spans="1:27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14" t="s">
        <v>8221</v>
      </c>
      <c r="G3748" t="s">
        <v>8224</v>
      </c>
      <c r="H3748" t="s">
        <v>8246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638"/>
        <v>2.3764705882352941</v>
      </c>
      <c r="P3748" s="6">
        <f t="shared" si="639"/>
        <v>202</v>
      </c>
      <c r="Q3748" t="str">
        <f t="shared" si="640"/>
        <v>theater</v>
      </c>
      <c r="R3748" t="str">
        <f t="shared" si="641"/>
        <v>plays</v>
      </c>
      <c r="S3748" s="28">
        <f t="shared" si="642"/>
        <v>42621.18100694444</v>
      </c>
      <c r="T3748" s="28">
        <f t="shared" si="643"/>
        <v>42651.18100694444</v>
      </c>
      <c r="U3748">
        <f t="shared" si="644"/>
        <v>2016</v>
      </c>
      <c r="V3748" s="15">
        <f t="shared" si="645"/>
        <v>42621</v>
      </c>
      <c r="W3748" s="15">
        <f t="shared" si="646"/>
        <v>42651</v>
      </c>
      <c r="X3748" s="15">
        <v>42621</v>
      </c>
      <c r="Y3748" s="15">
        <v>42651</v>
      </c>
      <c r="Z3748" t="str">
        <f t="shared" si="647"/>
        <v>September</v>
      </c>
      <c r="AA3748" t="str">
        <f t="shared" si="648"/>
        <v>October</v>
      </c>
    </row>
    <row r="3749" spans="1:27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14" t="s">
        <v>8221</v>
      </c>
      <c r="G3749" t="s">
        <v>8225</v>
      </c>
      <c r="H3749" t="s">
        <v>8247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638"/>
        <v>1</v>
      </c>
      <c r="P3749" s="6">
        <f t="shared" si="639"/>
        <v>25</v>
      </c>
      <c r="Q3749" t="str">
        <f t="shared" si="640"/>
        <v>theater</v>
      </c>
      <c r="R3749" t="str">
        <f t="shared" si="641"/>
        <v>plays</v>
      </c>
      <c r="S3749" s="28">
        <f t="shared" si="642"/>
        <v>42164.091388888883</v>
      </c>
      <c r="T3749" s="28">
        <f t="shared" si="643"/>
        <v>42190.749305555553</v>
      </c>
      <c r="U3749">
        <f t="shared" si="644"/>
        <v>2015</v>
      </c>
      <c r="V3749" s="15">
        <f t="shared" si="645"/>
        <v>42164</v>
      </c>
      <c r="W3749" s="15">
        <f t="shared" si="646"/>
        <v>42190</v>
      </c>
      <c r="X3749" s="15">
        <v>42164</v>
      </c>
      <c r="Y3749" s="15">
        <v>42190</v>
      </c>
      <c r="Z3749" t="str">
        <f t="shared" si="647"/>
        <v>June</v>
      </c>
      <c r="AA3749" t="str">
        <f t="shared" si="648"/>
        <v>July</v>
      </c>
    </row>
    <row r="3750" spans="1:27" ht="45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14" t="s">
        <v>8219</v>
      </c>
      <c r="G3750" t="s">
        <v>8224</v>
      </c>
      <c r="H3750" t="s">
        <v>8246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638"/>
        <v>103.52</v>
      </c>
      <c r="P3750" s="6">
        <f t="shared" si="639"/>
        <v>99.538461538461533</v>
      </c>
      <c r="Q3750" t="str">
        <f t="shared" si="640"/>
        <v>theater</v>
      </c>
      <c r="R3750" t="str">
        <f t="shared" si="641"/>
        <v>musical</v>
      </c>
      <c r="S3750" s="28">
        <f t="shared" si="642"/>
        <v>42395.498101851852</v>
      </c>
      <c r="T3750" s="28">
        <f t="shared" si="643"/>
        <v>42416.040972222218</v>
      </c>
      <c r="U3750">
        <f t="shared" si="644"/>
        <v>2016</v>
      </c>
      <c r="V3750" s="15">
        <f t="shared" si="645"/>
        <v>42395</v>
      </c>
      <c r="W3750" s="15">
        <f t="shared" si="646"/>
        <v>42416</v>
      </c>
      <c r="X3750" s="15">
        <v>42395</v>
      </c>
      <c r="Y3750" s="15">
        <v>42416</v>
      </c>
      <c r="Z3750" t="str">
        <f t="shared" si="647"/>
        <v>January</v>
      </c>
      <c r="AA3750" t="str">
        <f t="shared" si="648"/>
        <v>February</v>
      </c>
    </row>
    <row r="3751" spans="1:27" ht="45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14" t="s">
        <v>8219</v>
      </c>
      <c r="G3751" t="s">
        <v>8224</v>
      </c>
      <c r="H3751" t="s">
        <v>8246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638"/>
        <v>105</v>
      </c>
      <c r="P3751" s="6">
        <f t="shared" si="639"/>
        <v>75</v>
      </c>
      <c r="Q3751" t="str">
        <f t="shared" si="640"/>
        <v>theater</v>
      </c>
      <c r="R3751" t="str">
        <f t="shared" si="641"/>
        <v>musical</v>
      </c>
      <c r="S3751" s="28">
        <f t="shared" si="642"/>
        <v>42457.918842592589</v>
      </c>
      <c r="T3751" s="28">
        <f t="shared" si="643"/>
        <v>42488.957638888889</v>
      </c>
      <c r="U3751">
        <f t="shared" si="644"/>
        <v>2016</v>
      </c>
      <c r="V3751" s="15">
        <f t="shared" si="645"/>
        <v>42457</v>
      </c>
      <c r="W3751" s="15">
        <f t="shared" si="646"/>
        <v>42488</v>
      </c>
      <c r="X3751" s="15">
        <v>42457</v>
      </c>
      <c r="Y3751" s="15">
        <v>42488</v>
      </c>
      <c r="Z3751" t="str">
        <f t="shared" si="647"/>
        <v>March</v>
      </c>
      <c r="AA3751" t="str">
        <f t="shared" si="648"/>
        <v>April</v>
      </c>
    </row>
    <row r="3752" spans="1:27" ht="9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14" t="s">
        <v>8219</v>
      </c>
      <c r="G3752" t="s">
        <v>8224</v>
      </c>
      <c r="H3752" t="s">
        <v>8246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638"/>
        <v>100.44999999999999</v>
      </c>
      <c r="P3752" s="6">
        <f t="shared" si="639"/>
        <v>215.25</v>
      </c>
      <c r="Q3752" t="str">
        <f t="shared" si="640"/>
        <v>theater</v>
      </c>
      <c r="R3752" t="str">
        <f t="shared" si="641"/>
        <v>musical</v>
      </c>
      <c r="S3752" s="28">
        <f t="shared" si="642"/>
        <v>42016.773240740738</v>
      </c>
      <c r="T3752" s="28">
        <f t="shared" si="643"/>
        <v>42045.124305555553</v>
      </c>
      <c r="U3752">
        <f t="shared" si="644"/>
        <v>2015</v>
      </c>
      <c r="V3752" s="15">
        <f t="shared" si="645"/>
        <v>42016</v>
      </c>
      <c r="W3752" s="15">
        <f t="shared" si="646"/>
        <v>42045</v>
      </c>
      <c r="X3752" s="15">
        <v>42016</v>
      </c>
      <c r="Y3752" s="15">
        <v>42045</v>
      </c>
      <c r="Z3752" t="str">
        <f t="shared" si="647"/>
        <v>January</v>
      </c>
      <c r="AA3752" t="str">
        <f t="shared" si="648"/>
        <v>February</v>
      </c>
    </row>
    <row r="3753" spans="1:27" ht="45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14" t="s">
        <v>8219</v>
      </c>
      <c r="G3753" t="s">
        <v>8224</v>
      </c>
      <c r="H3753" t="s">
        <v>8246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638"/>
        <v>132.6</v>
      </c>
      <c r="P3753" s="6">
        <f t="shared" si="639"/>
        <v>120.54545454545455</v>
      </c>
      <c r="Q3753" t="str">
        <f t="shared" si="640"/>
        <v>theater</v>
      </c>
      <c r="R3753" t="str">
        <f t="shared" si="641"/>
        <v>musical</v>
      </c>
      <c r="S3753" s="28">
        <f t="shared" si="642"/>
        <v>42402.827233796292</v>
      </c>
      <c r="T3753" s="28">
        <f t="shared" si="643"/>
        <v>42462.785567129627</v>
      </c>
      <c r="U3753">
        <f t="shared" si="644"/>
        <v>2016</v>
      </c>
      <c r="V3753" s="15">
        <f t="shared" si="645"/>
        <v>42402</v>
      </c>
      <c r="W3753" s="15">
        <f t="shared" si="646"/>
        <v>42462</v>
      </c>
      <c r="X3753" s="15">
        <v>42402</v>
      </c>
      <c r="Y3753" s="15">
        <v>42462</v>
      </c>
      <c r="Z3753" t="str">
        <f t="shared" si="647"/>
        <v>February</v>
      </c>
      <c r="AA3753" t="str">
        <f t="shared" si="648"/>
        <v>April</v>
      </c>
    </row>
    <row r="3754" spans="1:27" ht="6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14" t="s">
        <v>8219</v>
      </c>
      <c r="G3754" t="s">
        <v>8225</v>
      </c>
      <c r="H3754" t="s">
        <v>8247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638"/>
        <v>112.99999999999999</v>
      </c>
      <c r="P3754" s="6">
        <f t="shared" si="639"/>
        <v>37.666666666666664</v>
      </c>
      <c r="Q3754" t="str">
        <f t="shared" si="640"/>
        <v>theater</v>
      </c>
      <c r="R3754" t="str">
        <f t="shared" si="641"/>
        <v>musical</v>
      </c>
      <c r="S3754" s="28">
        <f t="shared" si="642"/>
        <v>42619.594155092585</v>
      </c>
      <c r="T3754" s="28">
        <f t="shared" si="643"/>
        <v>42659.666666666664</v>
      </c>
      <c r="U3754">
        <f t="shared" si="644"/>
        <v>2016</v>
      </c>
      <c r="V3754" s="15">
        <f t="shared" si="645"/>
        <v>42619</v>
      </c>
      <c r="W3754" s="15">
        <f t="shared" si="646"/>
        <v>42659</v>
      </c>
      <c r="X3754" s="15">
        <v>42619</v>
      </c>
      <c r="Y3754" s="15">
        <v>42659</v>
      </c>
      <c r="Z3754" t="str">
        <f t="shared" si="647"/>
        <v>September</v>
      </c>
      <c r="AA3754" t="str">
        <f t="shared" si="648"/>
        <v>October</v>
      </c>
    </row>
    <row r="3755" spans="1:27" ht="45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14" t="s">
        <v>8219</v>
      </c>
      <c r="G3755" t="s">
        <v>8224</v>
      </c>
      <c r="H3755" t="s">
        <v>8246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638"/>
        <v>103.34</v>
      </c>
      <c r="P3755" s="6">
        <f t="shared" si="639"/>
        <v>172.23333333333332</v>
      </c>
      <c r="Q3755" t="str">
        <f t="shared" si="640"/>
        <v>theater</v>
      </c>
      <c r="R3755" t="str">
        <f t="shared" si="641"/>
        <v>musical</v>
      </c>
      <c r="S3755" s="28">
        <f t="shared" si="642"/>
        <v>42128.615740740737</v>
      </c>
      <c r="T3755" s="28">
        <f t="shared" si="643"/>
        <v>42157.791666666664</v>
      </c>
      <c r="U3755">
        <f t="shared" si="644"/>
        <v>2015</v>
      </c>
      <c r="V3755" s="15">
        <f t="shared" si="645"/>
        <v>42128</v>
      </c>
      <c r="W3755" s="15">
        <f t="shared" si="646"/>
        <v>42157</v>
      </c>
      <c r="X3755" s="15">
        <v>42128</v>
      </c>
      <c r="Y3755" s="15">
        <v>42157</v>
      </c>
      <c r="Z3755" t="str">
        <f t="shared" si="647"/>
        <v>May</v>
      </c>
      <c r="AA3755" t="str">
        <f t="shared" si="648"/>
        <v>June</v>
      </c>
    </row>
    <row r="3756" spans="1:27" ht="45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14" t="s">
        <v>8219</v>
      </c>
      <c r="G3756" t="s">
        <v>8224</v>
      </c>
      <c r="H3756" t="s">
        <v>8246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638"/>
        <v>120</v>
      </c>
      <c r="P3756" s="6">
        <f t="shared" si="639"/>
        <v>111.11111111111111</v>
      </c>
      <c r="Q3756" t="str">
        <f t="shared" si="640"/>
        <v>theater</v>
      </c>
      <c r="R3756" t="str">
        <f t="shared" si="641"/>
        <v>musical</v>
      </c>
      <c r="S3756" s="28">
        <f t="shared" si="642"/>
        <v>41808.67288194444</v>
      </c>
      <c r="T3756" s="28">
        <f t="shared" si="643"/>
        <v>41845.999305555553</v>
      </c>
      <c r="U3756">
        <f t="shared" si="644"/>
        <v>2014</v>
      </c>
      <c r="V3756" s="15">
        <f t="shared" si="645"/>
        <v>41808</v>
      </c>
      <c r="W3756" s="15">
        <f t="shared" si="646"/>
        <v>41845</v>
      </c>
      <c r="X3756" s="15">
        <v>41808</v>
      </c>
      <c r="Y3756" s="15">
        <v>41845</v>
      </c>
      <c r="Z3756" t="str">
        <f t="shared" si="647"/>
        <v>June</v>
      </c>
      <c r="AA3756" t="str">
        <f t="shared" si="648"/>
        <v>July</v>
      </c>
    </row>
    <row r="3757" spans="1:27" ht="4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14" t="s">
        <v>8219</v>
      </c>
      <c r="G3757" t="s">
        <v>8225</v>
      </c>
      <c r="H3757" t="s">
        <v>8247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638"/>
        <v>129.63636363636363</v>
      </c>
      <c r="P3757" s="6">
        <f t="shared" si="639"/>
        <v>25.464285714285715</v>
      </c>
      <c r="Q3757" t="str">
        <f t="shared" si="640"/>
        <v>theater</v>
      </c>
      <c r="R3757" t="str">
        <f t="shared" si="641"/>
        <v>musical</v>
      </c>
      <c r="S3757" s="28">
        <f t="shared" si="642"/>
        <v>42445.658645833326</v>
      </c>
      <c r="T3757" s="28">
        <f t="shared" si="643"/>
        <v>42475.658645833326</v>
      </c>
      <c r="U3757">
        <f t="shared" si="644"/>
        <v>2016</v>
      </c>
      <c r="V3757" s="15">
        <f t="shared" si="645"/>
        <v>42445</v>
      </c>
      <c r="W3757" s="15">
        <f t="shared" si="646"/>
        <v>42475</v>
      </c>
      <c r="X3757" s="15">
        <v>42445</v>
      </c>
      <c r="Y3757" s="15">
        <v>42475</v>
      </c>
      <c r="Z3757" t="str">
        <f t="shared" si="647"/>
        <v>March</v>
      </c>
      <c r="AA3757" t="str">
        <f t="shared" si="648"/>
        <v>April</v>
      </c>
    </row>
    <row r="3758" spans="1:27" ht="45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14" t="s">
        <v>8219</v>
      </c>
      <c r="G3758" t="s">
        <v>8224</v>
      </c>
      <c r="H3758" t="s">
        <v>8246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638"/>
        <v>101.11111111111111</v>
      </c>
      <c r="P3758" s="6">
        <f t="shared" si="639"/>
        <v>267.64705882352939</v>
      </c>
      <c r="Q3758" t="str">
        <f t="shared" si="640"/>
        <v>theater</v>
      </c>
      <c r="R3758" t="str">
        <f t="shared" si="641"/>
        <v>musical</v>
      </c>
      <c r="S3758" s="28">
        <f t="shared" si="642"/>
        <v>41771.606458333328</v>
      </c>
      <c r="T3758" s="28">
        <f t="shared" si="643"/>
        <v>41801.606458333328</v>
      </c>
      <c r="U3758">
        <f t="shared" si="644"/>
        <v>2014</v>
      </c>
      <c r="V3758" s="15">
        <f t="shared" si="645"/>
        <v>41771</v>
      </c>
      <c r="W3758" s="15">
        <f t="shared" si="646"/>
        <v>41801</v>
      </c>
      <c r="X3758" s="15">
        <v>41771</v>
      </c>
      <c r="Y3758" s="15">
        <v>41801</v>
      </c>
      <c r="Z3758" t="str">
        <f t="shared" si="647"/>
        <v>May</v>
      </c>
      <c r="AA3758" t="str">
        <f t="shared" si="648"/>
        <v>June</v>
      </c>
    </row>
    <row r="3759" spans="1:27" ht="45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14" t="s">
        <v>8219</v>
      </c>
      <c r="G3759" t="s">
        <v>8224</v>
      </c>
      <c r="H3759" t="s">
        <v>8246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638"/>
        <v>108.51428571428572</v>
      </c>
      <c r="P3759" s="6">
        <f t="shared" si="639"/>
        <v>75.959999999999994</v>
      </c>
      <c r="Q3759" t="str">
        <f t="shared" si="640"/>
        <v>theater</v>
      </c>
      <c r="R3759" t="str">
        <f t="shared" si="641"/>
        <v>musical</v>
      </c>
      <c r="S3759" s="28">
        <f t="shared" si="642"/>
        <v>41954.642534722218</v>
      </c>
      <c r="T3759" s="28">
        <f t="shared" si="643"/>
        <v>41974.642534722218</v>
      </c>
      <c r="U3759">
        <f t="shared" si="644"/>
        <v>2014</v>
      </c>
      <c r="V3759" s="15">
        <f t="shared" si="645"/>
        <v>41954</v>
      </c>
      <c r="W3759" s="15">
        <f t="shared" si="646"/>
        <v>41974</v>
      </c>
      <c r="X3759" s="15">
        <v>41954</v>
      </c>
      <c r="Y3759" s="15">
        <v>41974</v>
      </c>
      <c r="Z3759" t="str">
        <f t="shared" si="647"/>
        <v>November</v>
      </c>
      <c r="AA3759" t="str">
        <f t="shared" si="648"/>
        <v>December</v>
      </c>
    </row>
    <row r="3760" spans="1:27" ht="30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14" t="s">
        <v>8219</v>
      </c>
      <c r="G3760" t="s">
        <v>8224</v>
      </c>
      <c r="H3760" t="s">
        <v>8246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638"/>
        <v>102.33333333333334</v>
      </c>
      <c r="P3760" s="6">
        <f t="shared" si="639"/>
        <v>59.03846153846154</v>
      </c>
      <c r="Q3760" t="str">
        <f t="shared" si="640"/>
        <v>theater</v>
      </c>
      <c r="R3760" t="str">
        <f t="shared" si="641"/>
        <v>musical</v>
      </c>
      <c r="S3760" s="28">
        <f t="shared" si="642"/>
        <v>41747.263171296298</v>
      </c>
      <c r="T3760" s="28">
        <f t="shared" si="643"/>
        <v>41778</v>
      </c>
      <c r="U3760">
        <f t="shared" si="644"/>
        <v>2014</v>
      </c>
      <c r="V3760" s="15">
        <f t="shared" si="645"/>
        <v>41747</v>
      </c>
      <c r="W3760" s="15">
        <f t="shared" si="646"/>
        <v>41778</v>
      </c>
      <c r="X3760" s="15">
        <v>41747</v>
      </c>
      <c r="Y3760" s="15">
        <v>41778</v>
      </c>
      <c r="Z3760" t="str">
        <f t="shared" si="647"/>
        <v>April</v>
      </c>
      <c r="AA3760" t="str">
        <f t="shared" si="648"/>
        <v>May</v>
      </c>
    </row>
    <row r="3761" spans="1:27" ht="30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14" t="s">
        <v>8219</v>
      </c>
      <c r="G3761" t="s">
        <v>8224</v>
      </c>
      <c r="H3761" t="s">
        <v>8246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638"/>
        <v>110.24425000000002</v>
      </c>
      <c r="P3761" s="6">
        <f t="shared" si="639"/>
        <v>50.111022727272733</v>
      </c>
      <c r="Q3761" t="str">
        <f t="shared" si="640"/>
        <v>theater</v>
      </c>
      <c r="R3761" t="str">
        <f t="shared" si="641"/>
        <v>musical</v>
      </c>
      <c r="S3761" s="28">
        <f t="shared" si="642"/>
        <v>42181.899918981479</v>
      </c>
      <c r="T3761" s="28">
        <f t="shared" si="643"/>
        <v>42241.899918981479</v>
      </c>
      <c r="U3761">
        <f t="shared" si="644"/>
        <v>2015</v>
      </c>
      <c r="V3761" s="15">
        <f t="shared" si="645"/>
        <v>42181</v>
      </c>
      <c r="W3761" s="15">
        <f t="shared" si="646"/>
        <v>42241</v>
      </c>
      <c r="X3761" s="15">
        <v>42181</v>
      </c>
      <c r="Y3761" s="15">
        <v>42241</v>
      </c>
      <c r="Z3761" t="str">
        <f t="shared" si="647"/>
        <v>June</v>
      </c>
      <c r="AA3761" t="str">
        <f t="shared" si="648"/>
        <v>August</v>
      </c>
    </row>
    <row r="3762" spans="1:27" ht="45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14" t="s">
        <v>8219</v>
      </c>
      <c r="G3762" t="s">
        <v>8224</v>
      </c>
      <c r="H3762" t="s">
        <v>8246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638"/>
        <v>101.0154</v>
      </c>
      <c r="P3762" s="6">
        <f t="shared" si="639"/>
        <v>55.502967032967035</v>
      </c>
      <c r="Q3762" t="str">
        <f t="shared" si="640"/>
        <v>theater</v>
      </c>
      <c r="R3762" t="str">
        <f t="shared" si="641"/>
        <v>musical</v>
      </c>
      <c r="S3762" s="28">
        <f t="shared" si="642"/>
        <v>41739.316967592589</v>
      </c>
      <c r="T3762" s="28">
        <f t="shared" si="643"/>
        <v>41764.316967592589</v>
      </c>
      <c r="U3762">
        <f t="shared" si="644"/>
        <v>2014</v>
      </c>
      <c r="V3762" s="15">
        <f t="shared" si="645"/>
        <v>41739</v>
      </c>
      <c r="W3762" s="15">
        <f t="shared" si="646"/>
        <v>41764</v>
      </c>
      <c r="X3762" s="15">
        <v>41739</v>
      </c>
      <c r="Y3762" s="15">
        <v>41764</v>
      </c>
      <c r="Z3762" t="str">
        <f t="shared" si="647"/>
        <v>April</v>
      </c>
      <c r="AA3762" t="str">
        <f t="shared" si="648"/>
        <v>May</v>
      </c>
    </row>
    <row r="3763" spans="1:27" ht="4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14" t="s">
        <v>8219</v>
      </c>
      <c r="G3763" t="s">
        <v>8225</v>
      </c>
      <c r="H3763" t="s">
        <v>8247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638"/>
        <v>100</v>
      </c>
      <c r="P3763" s="6">
        <f t="shared" si="639"/>
        <v>166.66666666666666</v>
      </c>
      <c r="Q3763" t="str">
        <f t="shared" si="640"/>
        <v>theater</v>
      </c>
      <c r="R3763" t="str">
        <f t="shared" si="641"/>
        <v>musical</v>
      </c>
      <c r="S3763" s="28">
        <f t="shared" si="642"/>
        <v>42173.258530092593</v>
      </c>
      <c r="T3763" s="28">
        <f t="shared" si="643"/>
        <v>42226.749999999993</v>
      </c>
      <c r="U3763">
        <f t="shared" si="644"/>
        <v>2015</v>
      </c>
      <c r="V3763" s="15">
        <f t="shared" si="645"/>
        <v>42173</v>
      </c>
      <c r="W3763" s="15">
        <f t="shared" si="646"/>
        <v>42226</v>
      </c>
      <c r="X3763" s="15">
        <v>42173</v>
      </c>
      <c r="Y3763" s="15">
        <v>42226</v>
      </c>
      <c r="Z3763" t="str">
        <f t="shared" si="647"/>
        <v>June</v>
      </c>
      <c r="AA3763" t="str">
        <f t="shared" si="648"/>
        <v>August</v>
      </c>
    </row>
    <row r="3764" spans="1:27" ht="4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14" t="s">
        <v>8219</v>
      </c>
      <c r="G3764" t="s">
        <v>8225</v>
      </c>
      <c r="H3764" t="s">
        <v>8247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638"/>
        <v>106.24</v>
      </c>
      <c r="P3764" s="6">
        <f t="shared" si="639"/>
        <v>47.428571428571431</v>
      </c>
      <c r="Q3764" t="str">
        <f t="shared" si="640"/>
        <v>theater</v>
      </c>
      <c r="R3764" t="str">
        <f t="shared" si="641"/>
        <v>musical</v>
      </c>
      <c r="S3764" s="28">
        <f t="shared" si="642"/>
        <v>42193.605196759258</v>
      </c>
      <c r="T3764" s="28">
        <f t="shared" si="643"/>
        <v>42218.605196759258</v>
      </c>
      <c r="U3764">
        <f t="shared" si="644"/>
        <v>2015</v>
      </c>
      <c r="V3764" s="15">
        <f t="shared" si="645"/>
        <v>42193</v>
      </c>
      <c r="W3764" s="15">
        <f t="shared" si="646"/>
        <v>42218</v>
      </c>
      <c r="X3764" s="15">
        <v>42193</v>
      </c>
      <c r="Y3764" s="15">
        <v>42218</v>
      </c>
      <c r="Z3764" t="str">
        <f t="shared" si="647"/>
        <v>July</v>
      </c>
      <c r="AA3764" t="str">
        <f t="shared" si="648"/>
        <v>August</v>
      </c>
    </row>
    <row r="3765" spans="1:27" ht="30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14" t="s">
        <v>8219</v>
      </c>
      <c r="G3765" t="s">
        <v>8224</v>
      </c>
      <c r="H3765" t="s">
        <v>8246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638"/>
        <v>100</v>
      </c>
      <c r="P3765" s="6">
        <f t="shared" si="639"/>
        <v>64.935064935064929</v>
      </c>
      <c r="Q3765" t="str">
        <f t="shared" si="640"/>
        <v>theater</v>
      </c>
      <c r="R3765" t="str">
        <f t="shared" si="641"/>
        <v>musical</v>
      </c>
      <c r="S3765" s="28">
        <f t="shared" si="642"/>
        <v>42065.541967592588</v>
      </c>
      <c r="T3765" s="28">
        <f t="shared" si="643"/>
        <v>42095.500300925924</v>
      </c>
      <c r="U3765">
        <f t="shared" si="644"/>
        <v>2015</v>
      </c>
      <c r="V3765" s="15">
        <f t="shared" si="645"/>
        <v>42065</v>
      </c>
      <c r="W3765" s="15">
        <f t="shared" si="646"/>
        <v>42095</v>
      </c>
      <c r="X3765" s="15">
        <v>42065</v>
      </c>
      <c r="Y3765" s="15">
        <v>42095</v>
      </c>
      <c r="Z3765" t="str">
        <f t="shared" si="647"/>
        <v>March</v>
      </c>
      <c r="AA3765" t="str">
        <f t="shared" si="648"/>
        <v>April</v>
      </c>
    </row>
    <row r="3766" spans="1:27" ht="45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14" t="s">
        <v>8219</v>
      </c>
      <c r="G3766" t="s">
        <v>8224</v>
      </c>
      <c r="H3766" t="s">
        <v>8246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638"/>
        <v>100</v>
      </c>
      <c r="P3766" s="6">
        <f t="shared" si="639"/>
        <v>55.555555555555557</v>
      </c>
      <c r="Q3766" t="str">
        <f t="shared" si="640"/>
        <v>theater</v>
      </c>
      <c r="R3766" t="str">
        <f t="shared" si="641"/>
        <v>musical</v>
      </c>
      <c r="S3766" s="28">
        <f t="shared" si="642"/>
        <v>42499.634629629632</v>
      </c>
      <c r="T3766" s="28">
        <f t="shared" si="643"/>
        <v>42518.816666666666</v>
      </c>
      <c r="U3766">
        <f t="shared" si="644"/>
        <v>2016</v>
      </c>
      <c r="V3766" s="15">
        <f t="shared" si="645"/>
        <v>42499</v>
      </c>
      <c r="W3766" s="15">
        <f t="shared" si="646"/>
        <v>42518</v>
      </c>
      <c r="X3766" s="15">
        <v>42499</v>
      </c>
      <c r="Y3766" s="15">
        <v>42518</v>
      </c>
      <c r="Z3766" t="str">
        <f t="shared" si="647"/>
        <v>May</v>
      </c>
      <c r="AA3766" t="str">
        <f t="shared" si="648"/>
        <v>May</v>
      </c>
    </row>
    <row r="3767" spans="1:27" ht="45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14" t="s">
        <v>8219</v>
      </c>
      <c r="G3767" t="s">
        <v>8224</v>
      </c>
      <c r="H3767" t="s">
        <v>8246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638"/>
        <v>113.45714285714286</v>
      </c>
      <c r="P3767" s="6">
        <f t="shared" si="639"/>
        <v>74.224299065420567</v>
      </c>
      <c r="Q3767" t="str">
        <f t="shared" si="640"/>
        <v>theater</v>
      </c>
      <c r="R3767" t="str">
        <f t="shared" si="641"/>
        <v>musical</v>
      </c>
      <c r="S3767" s="28">
        <f t="shared" si="642"/>
        <v>41820.568078703705</v>
      </c>
      <c r="T3767" s="28">
        <f t="shared" si="643"/>
        <v>41850.568078703705</v>
      </c>
      <c r="U3767">
        <f t="shared" si="644"/>
        <v>2014</v>
      </c>
      <c r="V3767" s="15">
        <f t="shared" si="645"/>
        <v>41820</v>
      </c>
      <c r="W3767" s="15">
        <f t="shared" si="646"/>
        <v>41850</v>
      </c>
      <c r="X3767" s="15">
        <v>41820</v>
      </c>
      <c r="Y3767" s="15">
        <v>41850</v>
      </c>
      <c r="Z3767" t="str">
        <f t="shared" si="647"/>
        <v>June</v>
      </c>
      <c r="AA3767" t="str">
        <f t="shared" si="648"/>
        <v>July</v>
      </c>
    </row>
    <row r="3768" spans="1:27" ht="3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14" t="s">
        <v>8219</v>
      </c>
      <c r="G3768" t="s">
        <v>8224</v>
      </c>
      <c r="H3768" t="s">
        <v>8246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638"/>
        <v>102.65010000000001</v>
      </c>
      <c r="P3768" s="6">
        <f t="shared" si="639"/>
        <v>106.9271875</v>
      </c>
      <c r="Q3768" t="str">
        <f t="shared" si="640"/>
        <v>theater</v>
      </c>
      <c r="R3768" t="str">
        <f t="shared" si="641"/>
        <v>musical</v>
      </c>
      <c r="S3768" s="28">
        <f t="shared" si="642"/>
        <v>41787.958854166667</v>
      </c>
      <c r="T3768" s="28">
        <f t="shared" si="643"/>
        <v>41822.958854166667</v>
      </c>
      <c r="U3768">
        <f t="shared" si="644"/>
        <v>2014</v>
      </c>
      <c r="V3768" s="15">
        <f t="shared" si="645"/>
        <v>41787</v>
      </c>
      <c r="W3768" s="15">
        <f t="shared" si="646"/>
        <v>41822</v>
      </c>
      <c r="X3768" s="15">
        <v>41787</v>
      </c>
      <c r="Y3768" s="15">
        <v>41822</v>
      </c>
      <c r="Z3768" t="str">
        <f t="shared" si="647"/>
        <v>May</v>
      </c>
      <c r="AA3768" t="str">
        <f t="shared" si="648"/>
        <v>July</v>
      </c>
    </row>
    <row r="3769" spans="1:27" ht="45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14" t="s">
        <v>8219</v>
      </c>
      <c r="G3769" t="s">
        <v>8224</v>
      </c>
      <c r="H3769" t="s">
        <v>8246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638"/>
        <v>116.75</v>
      </c>
      <c r="P3769" s="6">
        <f t="shared" si="639"/>
        <v>41.696428571428569</v>
      </c>
      <c r="Q3769" t="str">
        <f t="shared" si="640"/>
        <v>theater</v>
      </c>
      <c r="R3769" t="str">
        <f t="shared" si="641"/>
        <v>musical</v>
      </c>
      <c r="S3769" s="28">
        <f t="shared" si="642"/>
        <v>42049.811307870368</v>
      </c>
      <c r="T3769" s="28">
        <f t="shared" si="643"/>
        <v>42063.999305555553</v>
      </c>
      <c r="U3769">
        <f t="shared" si="644"/>
        <v>2015</v>
      </c>
      <c r="V3769" s="15">
        <f t="shared" si="645"/>
        <v>42049</v>
      </c>
      <c r="W3769" s="15">
        <f t="shared" si="646"/>
        <v>42063</v>
      </c>
      <c r="X3769" s="15">
        <v>42049</v>
      </c>
      <c r="Y3769" s="15">
        <v>42063</v>
      </c>
      <c r="Z3769" t="str">
        <f t="shared" si="647"/>
        <v>February</v>
      </c>
      <c r="AA3769" t="str">
        <f t="shared" si="648"/>
        <v>February</v>
      </c>
    </row>
    <row r="3770" spans="1:27" ht="45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14" t="s">
        <v>8219</v>
      </c>
      <c r="G3770" t="s">
        <v>8224</v>
      </c>
      <c r="H3770" t="s">
        <v>8246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638"/>
        <v>107.65274999999998</v>
      </c>
      <c r="P3770" s="6">
        <f t="shared" si="639"/>
        <v>74.243275862068955</v>
      </c>
      <c r="Q3770" t="str">
        <f t="shared" si="640"/>
        <v>theater</v>
      </c>
      <c r="R3770" t="str">
        <f t="shared" si="641"/>
        <v>musical</v>
      </c>
      <c r="S3770" s="28">
        <f t="shared" si="642"/>
        <v>41772.519560185181</v>
      </c>
      <c r="T3770" s="28">
        <f t="shared" si="643"/>
        <v>41802.519560185181</v>
      </c>
      <c r="U3770">
        <f t="shared" si="644"/>
        <v>2014</v>
      </c>
      <c r="V3770" s="15">
        <f t="shared" si="645"/>
        <v>41772</v>
      </c>
      <c r="W3770" s="15">
        <f t="shared" si="646"/>
        <v>41802</v>
      </c>
      <c r="X3770" s="15">
        <v>41772</v>
      </c>
      <c r="Y3770" s="15">
        <v>41802</v>
      </c>
      <c r="Z3770" t="str">
        <f t="shared" si="647"/>
        <v>May</v>
      </c>
      <c r="AA3770" t="str">
        <f t="shared" si="648"/>
        <v>June</v>
      </c>
    </row>
    <row r="3771" spans="1:27" ht="45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14" t="s">
        <v>8219</v>
      </c>
      <c r="G3771" t="s">
        <v>8224</v>
      </c>
      <c r="H3771" t="s">
        <v>8246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638"/>
        <v>100</v>
      </c>
      <c r="P3771" s="6">
        <f t="shared" si="639"/>
        <v>73.333333333333329</v>
      </c>
      <c r="Q3771" t="str">
        <f t="shared" si="640"/>
        <v>theater</v>
      </c>
      <c r="R3771" t="str">
        <f t="shared" si="641"/>
        <v>musical</v>
      </c>
      <c r="S3771" s="28">
        <f t="shared" si="642"/>
        <v>42445.389803240738</v>
      </c>
      <c r="T3771" s="28">
        <f t="shared" si="643"/>
        <v>42475.389803240738</v>
      </c>
      <c r="U3771">
        <f t="shared" si="644"/>
        <v>2016</v>
      </c>
      <c r="V3771" s="15">
        <f t="shared" si="645"/>
        <v>42445</v>
      </c>
      <c r="W3771" s="15">
        <f t="shared" si="646"/>
        <v>42475</v>
      </c>
      <c r="X3771" s="15">
        <v>42445</v>
      </c>
      <c r="Y3771" s="15">
        <v>42475</v>
      </c>
      <c r="Z3771" t="str">
        <f t="shared" si="647"/>
        <v>March</v>
      </c>
      <c r="AA3771" t="str">
        <f t="shared" si="648"/>
        <v>April</v>
      </c>
    </row>
    <row r="3772" spans="1:27" ht="4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14" t="s">
        <v>8219</v>
      </c>
      <c r="G3772" t="s">
        <v>8225</v>
      </c>
      <c r="H3772" t="s">
        <v>8247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638"/>
        <v>100</v>
      </c>
      <c r="P3772" s="6">
        <f t="shared" si="639"/>
        <v>100</v>
      </c>
      <c r="Q3772" t="str">
        <f t="shared" si="640"/>
        <v>theater</v>
      </c>
      <c r="R3772" t="str">
        <f t="shared" si="641"/>
        <v>musical</v>
      </c>
      <c r="S3772" s="28">
        <f t="shared" si="642"/>
        <v>42138.722337962965</v>
      </c>
      <c r="T3772" s="28">
        <f t="shared" si="643"/>
        <v>42168.722337962965</v>
      </c>
      <c r="U3772">
        <f t="shared" si="644"/>
        <v>2015</v>
      </c>
      <c r="V3772" s="15">
        <f t="shared" si="645"/>
        <v>42138</v>
      </c>
      <c r="W3772" s="15">
        <f t="shared" si="646"/>
        <v>42168</v>
      </c>
      <c r="X3772" s="15">
        <v>42138</v>
      </c>
      <c r="Y3772" s="15">
        <v>42168</v>
      </c>
      <c r="Z3772" t="str">
        <f t="shared" si="647"/>
        <v>May</v>
      </c>
      <c r="AA3772" t="str">
        <f t="shared" si="648"/>
        <v>June</v>
      </c>
    </row>
    <row r="3773" spans="1:27" ht="30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14" t="s">
        <v>8219</v>
      </c>
      <c r="G3773" t="s">
        <v>8224</v>
      </c>
      <c r="H3773" t="s">
        <v>8246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638"/>
        <v>146</v>
      </c>
      <c r="P3773" s="6">
        <f t="shared" si="639"/>
        <v>38.421052631578945</v>
      </c>
      <c r="Q3773" t="str">
        <f t="shared" si="640"/>
        <v>theater</v>
      </c>
      <c r="R3773" t="str">
        <f t="shared" si="641"/>
        <v>musical</v>
      </c>
      <c r="S3773" s="28">
        <f t="shared" si="642"/>
        <v>42493.64875</v>
      </c>
      <c r="T3773" s="28">
        <f t="shared" si="643"/>
        <v>42507.791666666664</v>
      </c>
      <c r="U3773">
        <f t="shared" si="644"/>
        <v>2016</v>
      </c>
      <c r="V3773" s="15">
        <f t="shared" si="645"/>
        <v>42493</v>
      </c>
      <c r="W3773" s="15">
        <f t="shared" si="646"/>
        <v>42507</v>
      </c>
      <c r="X3773" s="15">
        <v>42493</v>
      </c>
      <c r="Y3773" s="15">
        <v>42507</v>
      </c>
      <c r="Z3773" t="str">
        <f t="shared" si="647"/>
        <v>May</v>
      </c>
      <c r="AA3773" t="str">
        <f t="shared" si="648"/>
        <v>May</v>
      </c>
    </row>
    <row r="3774" spans="1:27" ht="45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14" t="s">
        <v>8219</v>
      </c>
      <c r="G3774" t="s">
        <v>8224</v>
      </c>
      <c r="H3774" t="s">
        <v>8246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638"/>
        <v>110.2</v>
      </c>
      <c r="P3774" s="6">
        <f t="shared" si="639"/>
        <v>166.96969696969697</v>
      </c>
      <c r="Q3774" t="str">
        <f t="shared" si="640"/>
        <v>theater</v>
      </c>
      <c r="R3774" t="str">
        <f t="shared" si="641"/>
        <v>musical</v>
      </c>
      <c r="S3774" s="28">
        <f t="shared" si="642"/>
        <v>42682.408634259256</v>
      </c>
      <c r="T3774" s="28">
        <f t="shared" si="643"/>
        <v>42703.041666666664</v>
      </c>
      <c r="U3774">
        <f t="shared" si="644"/>
        <v>2016</v>
      </c>
      <c r="V3774" s="15">
        <f t="shared" si="645"/>
        <v>42682</v>
      </c>
      <c r="W3774" s="15">
        <f t="shared" si="646"/>
        <v>42703</v>
      </c>
      <c r="X3774" s="15">
        <v>42682</v>
      </c>
      <c r="Y3774" s="15">
        <v>42703</v>
      </c>
      <c r="Z3774" t="str">
        <f t="shared" si="647"/>
        <v>November</v>
      </c>
      <c r="AA3774" t="str">
        <f t="shared" si="648"/>
        <v>November</v>
      </c>
    </row>
    <row r="3775" spans="1:27" ht="30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14" t="s">
        <v>8219</v>
      </c>
      <c r="G3775" t="s">
        <v>8224</v>
      </c>
      <c r="H3775" t="s">
        <v>8246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638"/>
        <v>108.2</v>
      </c>
      <c r="P3775" s="6">
        <f t="shared" si="639"/>
        <v>94.912280701754383</v>
      </c>
      <c r="Q3775" t="str">
        <f t="shared" si="640"/>
        <v>theater</v>
      </c>
      <c r="R3775" t="str">
        <f t="shared" si="641"/>
        <v>musical</v>
      </c>
      <c r="S3775" s="28">
        <f t="shared" si="642"/>
        <v>42655.796840277777</v>
      </c>
      <c r="T3775" s="28">
        <f t="shared" si="643"/>
        <v>42688.880555555552</v>
      </c>
      <c r="U3775">
        <f t="shared" si="644"/>
        <v>2016</v>
      </c>
      <c r="V3775" s="15">
        <f t="shared" si="645"/>
        <v>42655</v>
      </c>
      <c r="W3775" s="15">
        <f t="shared" si="646"/>
        <v>42688</v>
      </c>
      <c r="X3775" s="15">
        <v>42655</v>
      </c>
      <c r="Y3775" s="15">
        <v>42688</v>
      </c>
      <c r="Z3775" t="str">
        <f t="shared" si="647"/>
        <v>October</v>
      </c>
      <c r="AA3775" t="str">
        <f t="shared" si="648"/>
        <v>November</v>
      </c>
    </row>
    <row r="3776" spans="1:27" ht="45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14" t="s">
        <v>8219</v>
      </c>
      <c r="G3776" t="s">
        <v>8229</v>
      </c>
      <c r="H3776" t="s">
        <v>8251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638"/>
        <v>100</v>
      </c>
      <c r="P3776" s="6">
        <f t="shared" si="639"/>
        <v>100</v>
      </c>
      <c r="Q3776" t="str">
        <f t="shared" si="640"/>
        <v>theater</v>
      </c>
      <c r="R3776" t="str">
        <f t="shared" si="641"/>
        <v>musical</v>
      </c>
      <c r="S3776" s="28">
        <f t="shared" si="642"/>
        <v>42087.583969907406</v>
      </c>
      <c r="T3776" s="28">
        <f t="shared" si="643"/>
        <v>42103.583969907406</v>
      </c>
      <c r="U3776">
        <f t="shared" si="644"/>
        <v>2015</v>
      </c>
      <c r="V3776" s="15">
        <f t="shared" si="645"/>
        <v>42087</v>
      </c>
      <c r="W3776" s="15">
        <f t="shared" si="646"/>
        <v>42103</v>
      </c>
      <c r="X3776" s="15">
        <v>42087</v>
      </c>
      <c r="Y3776" s="15">
        <v>42103</v>
      </c>
      <c r="Z3776" t="str">
        <f t="shared" si="647"/>
        <v>March</v>
      </c>
      <c r="AA3776" t="str">
        <f t="shared" si="648"/>
        <v>April</v>
      </c>
    </row>
    <row r="3777" spans="1:27" ht="45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14" t="s">
        <v>8219</v>
      </c>
      <c r="G3777" t="s">
        <v>8224</v>
      </c>
      <c r="H3777" t="s">
        <v>8246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638"/>
        <v>100.25</v>
      </c>
      <c r="P3777" s="6">
        <f t="shared" si="639"/>
        <v>143.21428571428572</v>
      </c>
      <c r="Q3777" t="str">
        <f t="shared" si="640"/>
        <v>theater</v>
      </c>
      <c r="R3777" t="str">
        <f t="shared" si="641"/>
        <v>musical</v>
      </c>
      <c r="S3777" s="28">
        <f t="shared" si="642"/>
        <v>42075.734293981477</v>
      </c>
      <c r="T3777" s="28">
        <f t="shared" si="643"/>
        <v>42102.958333333336</v>
      </c>
      <c r="U3777">
        <f t="shared" si="644"/>
        <v>2015</v>
      </c>
      <c r="V3777" s="15">
        <f t="shared" si="645"/>
        <v>42075</v>
      </c>
      <c r="W3777" s="15">
        <f t="shared" si="646"/>
        <v>42102</v>
      </c>
      <c r="X3777" s="15">
        <v>42075</v>
      </c>
      <c r="Y3777" s="15">
        <v>42102</v>
      </c>
      <c r="Z3777" t="str">
        <f t="shared" si="647"/>
        <v>March</v>
      </c>
      <c r="AA3777" t="str">
        <f t="shared" si="648"/>
        <v>April</v>
      </c>
    </row>
    <row r="3778" spans="1:27" ht="60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14" t="s">
        <v>8219</v>
      </c>
      <c r="G3778" t="s">
        <v>8224</v>
      </c>
      <c r="H3778" t="s">
        <v>8246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ref="O3778:O3841" si="649">SUM(E3778/D3778)*100</f>
        <v>106.71250000000001</v>
      </c>
      <c r="P3778" s="6">
        <f t="shared" ref="P3778:P3841" si="650">SUM(E3778/L3778)</f>
        <v>90.819148936170208</v>
      </c>
      <c r="Q3778" t="str">
        <f t="shared" si="640"/>
        <v>theater</v>
      </c>
      <c r="R3778" t="str">
        <f t="shared" si="641"/>
        <v>musical</v>
      </c>
      <c r="S3778" s="28">
        <f t="shared" si="642"/>
        <v>41814.159467592588</v>
      </c>
      <c r="T3778" s="28">
        <f t="shared" si="643"/>
        <v>41851.833333333328</v>
      </c>
      <c r="U3778">
        <f t="shared" si="644"/>
        <v>2014</v>
      </c>
      <c r="V3778" s="15">
        <f t="shared" si="645"/>
        <v>41814</v>
      </c>
      <c r="W3778" s="15">
        <f t="shared" si="646"/>
        <v>41851</v>
      </c>
      <c r="X3778" s="15">
        <v>41814</v>
      </c>
      <c r="Y3778" s="15">
        <v>41851</v>
      </c>
      <c r="Z3778" t="str">
        <f t="shared" si="647"/>
        <v>June</v>
      </c>
      <c r="AA3778" t="str">
        <f t="shared" si="648"/>
        <v>July</v>
      </c>
    </row>
    <row r="3779" spans="1:27" ht="45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14" t="s">
        <v>8219</v>
      </c>
      <c r="G3779" t="s">
        <v>8224</v>
      </c>
      <c r="H3779" t="s">
        <v>8246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si="649"/>
        <v>143.19999999999999</v>
      </c>
      <c r="P3779" s="6">
        <f t="shared" si="650"/>
        <v>48.542372881355931</v>
      </c>
      <c r="Q3779" t="str">
        <f t="shared" ref="Q3779:Q3842" si="651">LEFT(N3779,FIND("/", N3779) - 1)</f>
        <v>theater</v>
      </c>
      <c r="R3779" t="str">
        <f t="shared" ref="R3779:R3842" si="652">RIGHT(N3779,LEN(N3779) - FIND("/",N3779))</f>
        <v>musical</v>
      </c>
      <c r="S3779" s="28">
        <f t="shared" ref="S3779:S3842" si="653">(J3779/86400)+25569+(-5/24)</f>
        <v>41886.903020833335</v>
      </c>
      <c r="T3779" s="28">
        <f t="shared" ref="T3779:T3842" si="654">(I3779/86400)+25569+(-5/24)</f>
        <v>41908.958333333328</v>
      </c>
      <c r="U3779">
        <f t="shared" ref="U3779:U3842" si="655">YEAR(S3779)</f>
        <v>2014</v>
      </c>
      <c r="V3779" s="15">
        <f t="shared" ref="V3779:V3842" si="656">INT(S3779)</f>
        <v>41886</v>
      </c>
      <c r="W3779" s="15">
        <f t="shared" ref="W3779:W3842" si="657">INT(T3779)</f>
        <v>41908</v>
      </c>
      <c r="X3779" s="15">
        <v>41886</v>
      </c>
      <c r="Y3779" s="15">
        <v>41908</v>
      </c>
      <c r="Z3779" t="str">
        <f t="shared" ref="Z3779:Z3842" si="658">TEXT(V3779, "mmmm")</f>
        <v>September</v>
      </c>
      <c r="AA3779" t="str">
        <f t="shared" ref="AA3779:AA3842" si="659">TEXT(W3779, "mmmm")</f>
        <v>September</v>
      </c>
    </row>
    <row r="3780" spans="1:27" ht="30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14" t="s">
        <v>8219</v>
      </c>
      <c r="G3780" t="s">
        <v>8224</v>
      </c>
      <c r="H3780" t="s">
        <v>8246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649"/>
        <v>105.04166666666667</v>
      </c>
      <c r="P3780" s="6">
        <f t="shared" si="650"/>
        <v>70.027777777777771</v>
      </c>
      <c r="Q3780" t="str">
        <f t="shared" si="651"/>
        <v>theater</v>
      </c>
      <c r="R3780" t="str">
        <f t="shared" si="652"/>
        <v>musical</v>
      </c>
      <c r="S3780" s="28">
        <f t="shared" si="653"/>
        <v>41989.610879629625</v>
      </c>
      <c r="T3780" s="28">
        <f t="shared" si="654"/>
        <v>42049.610879629625</v>
      </c>
      <c r="U3780">
        <f t="shared" si="655"/>
        <v>2014</v>
      </c>
      <c r="V3780" s="15">
        <f t="shared" si="656"/>
        <v>41989</v>
      </c>
      <c r="W3780" s="15">
        <f t="shared" si="657"/>
        <v>42049</v>
      </c>
      <c r="X3780" s="15">
        <v>41989</v>
      </c>
      <c r="Y3780" s="15">
        <v>42049</v>
      </c>
      <c r="Z3780" t="str">
        <f t="shared" si="658"/>
        <v>December</v>
      </c>
      <c r="AA3780" t="str">
        <f t="shared" si="659"/>
        <v>February</v>
      </c>
    </row>
    <row r="3781" spans="1:27" ht="3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14" t="s">
        <v>8219</v>
      </c>
      <c r="G3781" t="s">
        <v>8224</v>
      </c>
      <c r="H3781" t="s">
        <v>8246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649"/>
        <v>103.98</v>
      </c>
      <c r="P3781" s="6">
        <f t="shared" si="650"/>
        <v>135.62608695652173</v>
      </c>
      <c r="Q3781" t="str">
        <f t="shared" si="651"/>
        <v>theater</v>
      </c>
      <c r="R3781" t="str">
        <f t="shared" si="652"/>
        <v>musical</v>
      </c>
      <c r="S3781" s="28">
        <f t="shared" si="653"/>
        <v>42425.527083333327</v>
      </c>
      <c r="T3781" s="28">
        <f t="shared" si="654"/>
        <v>42455.485416666663</v>
      </c>
      <c r="U3781">
        <f t="shared" si="655"/>
        <v>2016</v>
      </c>
      <c r="V3781" s="15">
        <f t="shared" si="656"/>
        <v>42425</v>
      </c>
      <c r="W3781" s="15">
        <f t="shared" si="657"/>
        <v>42455</v>
      </c>
      <c r="X3781" s="15">
        <v>42425</v>
      </c>
      <c r="Y3781" s="15">
        <v>42455</v>
      </c>
      <c r="Z3781" t="str">
        <f t="shared" si="658"/>
        <v>February</v>
      </c>
      <c r="AA3781" t="str">
        <f t="shared" si="659"/>
        <v>March</v>
      </c>
    </row>
    <row r="3782" spans="1:27" ht="45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14" t="s">
        <v>8219</v>
      </c>
      <c r="G3782" t="s">
        <v>8224</v>
      </c>
      <c r="H3782" t="s">
        <v>8246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649"/>
        <v>120</v>
      </c>
      <c r="P3782" s="6">
        <f t="shared" si="650"/>
        <v>100</v>
      </c>
      <c r="Q3782" t="str">
        <f t="shared" si="651"/>
        <v>theater</v>
      </c>
      <c r="R3782" t="str">
        <f t="shared" si="652"/>
        <v>musical</v>
      </c>
      <c r="S3782" s="28">
        <f t="shared" si="653"/>
        <v>42166.011400462965</v>
      </c>
      <c r="T3782" s="28">
        <f t="shared" si="654"/>
        <v>42198.629166666666</v>
      </c>
      <c r="U3782">
        <f t="shared" si="655"/>
        <v>2015</v>
      </c>
      <c r="V3782" s="15">
        <f t="shared" si="656"/>
        <v>42166</v>
      </c>
      <c r="W3782" s="15">
        <f t="shared" si="657"/>
        <v>42198</v>
      </c>
      <c r="X3782" s="15">
        <v>42166</v>
      </c>
      <c r="Y3782" s="15">
        <v>42198</v>
      </c>
      <c r="Z3782" t="str">
        <f t="shared" si="658"/>
        <v>June</v>
      </c>
      <c r="AA3782" t="str">
        <f t="shared" si="659"/>
        <v>July</v>
      </c>
    </row>
    <row r="3783" spans="1:27" ht="45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14" t="s">
        <v>8219</v>
      </c>
      <c r="G3783" t="s">
        <v>8224</v>
      </c>
      <c r="H3783" t="s">
        <v>8246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649"/>
        <v>109.66666666666667</v>
      </c>
      <c r="P3783" s="6">
        <f t="shared" si="650"/>
        <v>94.90384615384616</v>
      </c>
      <c r="Q3783" t="str">
        <f t="shared" si="651"/>
        <v>theater</v>
      </c>
      <c r="R3783" t="str">
        <f t="shared" si="652"/>
        <v>musical</v>
      </c>
      <c r="S3783" s="28">
        <f t="shared" si="653"/>
        <v>41865.674594907403</v>
      </c>
      <c r="T3783" s="28">
        <f t="shared" si="654"/>
        <v>41890.674594907403</v>
      </c>
      <c r="U3783">
        <f t="shared" si="655"/>
        <v>2014</v>
      </c>
      <c r="V3783" s="15">
        <f t="shared" si="656"/>
        <v>41865</v>
      </c>
      <c r="W3783" s="15">
        <f t="shared" si="657"/>
        <v>41890</v>
      </c>
      <c r="X3783" s="15">
        <v>41865</v>
      </c>
      <c r="Y3783" s="15">
        <v>41890</v>
      </c>
      <c r="Z3783" t="str">
        <f t="shared" si="658"/>
        <v>August</v>
      </c>
      <c r="AA3783" t="str">
        <f t="shared" si="659"/>
        <v>September</v>
      </c>
    </row>
    <row r="3784" spans="1:27" ht="4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14" t="s">
        <v>8219</v>
      </c>
      <c r="G3784" t="s">
        <v>8225</v>
      </c>
      <c r="H3784" t="s">
        <v>8247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649"/>
        <v>101.75</v>
      </c>
      <c r="P3784" s="6">
        <f t="shared" si="650"/>
        <v>75.370370370370367</v>
      </c>
      <c r="Q3784" t="str">
        <f t="shared" si="651"/>
        <v>theater</v>
      </c>
      <c r="R3784" t="str">
        <f t="shared" si="652"/>
        <v>musical</v>
      </c>
      <c r="S3784" s="28">
        <f t="shared" si="653"/>
        <v>42546.653900462959</v>
      </c>
      <c r="T3784" s="28">
        <f t="shared" si="654"/>
        <v>42575.749999999993</v>
      </c>
      <c r="U3784">
        <f t="shared" si="655"/>
        <v>2016</v>
      </c>
      <c r="V3784" s="15">
        <f t="shared" si="656"/>
        <v>42546</v>
      </c>
      <c r="W3784" s="15">
        <f t="shared" si="657"/>
        <v>42575</v>
      </c>
      <c r="X3784" s="15">
        <v>42546</v>
      </c>
      <c r="Y3784" s="15">
        <v>42575</v>
      </c>
      <c r="Z3784" t="str">
        <f t="shared" si="658"/>
        <v>June</v>
      </c>
      <c r="AA3784" t="str">
        <f t="shared" si="659"/>
        <v>July</v>
      </c>
    </row>
    <row r="3785" spans="1:27" ht="45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14" t="s">
        <v>8219</v>
      </c>
      <c r="G3785" t="s">
        <v>8224</v>
      </c>
      <c r="H3785" t="s">
        <v>8246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649"/>
        <v>128.91666666666666</v>
      </c>
      <c r="P3785" s="6">
        <f t="shared" si="650"/>
        <v>64.458333333333329</v>
      </c>
      <c r="Q3785" t="str">
        <f t="shared" si="651"/>
        <v>theater</v>
      </c>
      <c r="R3785" t="str">
        <f t="shared" si="652"/>
        <v>musical</v>
      </c>
      <c r="S3785" s="28">
        <f t="shared" si="653"/>
        <v>42419.931944444441</v>
      </c>
      <c r="T3785" s="28">
        <f t="shared" si="654"/>
        <v>42444.458333333336</v>
      </c>
      <c r="U3785">
        <f t="shared" si="655"/>
        <v>2016</v>
      </c>
      <c r="V3785" s="15">
        <f t="shared" si="656"/>
        <v>42419</v>
      </c>
      <c r="W3785" s="15">
        <f t="shared" si="657"/>
        <v>42444</v>
      </c>
      <c r="X3785" s="15">
        <v>42419</v>
      </c>
      <c r="Y3785" s="15">
        <v>42444</v>
      </c>
      <c r="Z3785" t="str">
        <f t="shared" si="658"/>
        <v>February</v>
      </c>
      <c r="AA3785" t="str">
        <f t="shared" si="659"/>
        <v>March</v>
      </c>
    </row>
    <row r="3786" spans="1:27" ht="45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14" t="s">
        <v>8219</v>
      </c>
      <c r="G3786" t="s">
        <v>8229</v>
      </c>
      <c r="H3786" t="s">
        <v>8251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649"/>
        <v>114.99999999999999</v>
      </c>
      <c r="P3786" s="6">
        <f t="shared" si="650"/>
        <v>115</v>
      </c>
      <c r="Q3786" t="str">
        <f t="shared" si="651"/>
        <v>theater</v>
      </c>
      <c r="R3786" t="str">
        <f t="shared" si="652"/>
        <v>musical</v>
      </c>
      <c r="S3786" s="28">
        <f t="shared" si="653"/>
        <v>42531.772361111107</v>
      </c>
      <c r="T3786" s="28">
        <f t="shared" si="654"/>
        <v>42561.772361111107</v>
      </c>
      <c r="U3786">
        <f t="shared" si="655"/>
        <v>2016</v>
      </c>
      <c r="V3786" s="15">
        <f t="shared" si="656"/>
        <v>42531</v>
      </c>
      <c r="W3786" s="15">
        <f t="shared" si="657"/>
        <v>42561</v>
      </c>
      <c r="X3786" s="15">
        <v>42531</v>
      </c>
      <c r="Y3786" s="15">
        <v>42561</v>
      </c>
      <c r="Z3786" t="str">
        <f t="shared" si="658"/>
        <v>June</v>
      </c>
      <c r="AA3786" t="str">
        <f t="shared" si="659"/>
        <v>July</v>
      </c>
    </row>
    <row r="3787" spans="1:27" ht="4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14" t="s">
        <v>8219</v>
      </c>
      <c r="G3787" t="s">
        <v>8225</v>
      </c>
      <c r="H3787" t="s">
        <v>8247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649"/>
        <v>150.75</v>
      </c>
      <c r="P3787" s="6">
        <f t="shared" si="650"/>
        <v>100.5</v>
      </c>
      <c r="Q3787" t="str">
        <f t="shared" si="651"/>
        <v>theater</v>
      </c>
      <c r="R3787" t="str">
        <f t="shared" si="652"/>
        <v>musical</v>
      </c>
      <c r="S3787" s="28">
        <f t="shared" si="653"/>
        <v>42548.430196759255</v>
      </c>
      <c r="T3787" s="28">
        <f t="shared" si="654"/>
        <v>42584.210416666661</v>
      </c>
      <c r="U3787">
        <f t="shared" si="655"/>
        <v>2016</v>
      </c>
      <c r="V3787" s="15">
        <f t="shared" si="656"/>
        <v>42548</v>
      </c>
      <c r="W3787" s="15">
        <f t="shared" si="657"/>
        <v>42584</v>
      </c>
      <c r="X3787" s="15">
        <v>42548</v>
      </c>
      <c r="Y3787" s="15">
        <v>42584</v>
      </c>
      <c r="Z3787" t="str">
        <f t="shared" si="658"/>
        <v>June</v>
      </c>
      <c r="AA3787" t="str">
        <f t="shared" si="659"/>
        <v>August</v>
      </c>
    </row>
    <row r="3788" spans="1:27" ht="45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14" t="s">
        <v>8219</v>
      </c>
      <c r="G3788" t="s">
        <v>8224</v>
      </c>
      <c r="H3788" t="s">
        <v>8246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649"/>
        <v>110.96666666666665</v>
      </c>
      <c r="P3788" s="6">
        <f t="shared" si="650"/>
        <v>93.774647887323937</v>
      </c>
      <c r="Q3788" t="str">
        <f t="shared" si="651"/>
        <v>theater</v>
      </c>
      <c r="R3788" t="str">
        <f t="shared" si="652"/>
        <v>musical</v>
      </c>
      <c r="S3788" s="28">
        <f t="shared" si="653"/>
        <v>42486.829571759255</v>
      </c>
      <c r="T3788" s="28">
        <f t="shared" si="654"/>
        <v>42516.829571759255</v>
      </c>
      <c r="U3788">
        <f t="shared" si="655"/>
        <v>2016</v>
      </c>
      <c r="V3788" s="15">
        <f t="shared" si="656"/>
        <v>42486</v>
      </c>
      <c r="W3788" s="15">
        <f t="shared" si="657"/>
        <v>42516</v>
      </c>
      <c r="X3788" s="15">
        <v>42486</v>
      </c>
      <c r="Y3788" s="15">
        <v>42516</v>
      </c>
      <c r="Z3788" t="str">
        <f t="shared" si="658"/>
        <v>April</v>
      </c>
      <c r="AA3788" t="str">
        <f t="shared" si="659"/>
        <v>May</v>
      </c>
    </row>
    <row r="3789" spans="1:27" ht="45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14" t="s">
        <v>8219</v>
      </c>
      <c r="G3789" t="s">
        <v>8224</v>
      </c>
      <c r="H3789" t="s">
        <v>8246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649"/>
        <v>100.28571428571429</v>
      </c>
      <c r="P3789" s="6">
        <f t="shared" si="650"/>
        <v>35.1</v>
      </c>
      <c r="Q3789" t="str">
        <f t="shared" si="651"/>
        <v>theater</v>
      </c>
      <c r="R3789" t="str">
        <f t="shared" si="652"/>
        <v>musical</v>
      </c>
      <c r="S3789" s="28">
        <f t="shared" si="653"/>
        <v>42167.326458333329</v>
      </c>
      <c r="T3789" s="28">
        <f t="shared" si="654"/>
        <v>42195.957638888889</v>
      </c>
      <c r="U3789">
        <f t="shared" si="655"/>
        <v>2015</v>
      </c>
      <c r="V3789" s="15">
        <f t="shared" si="656"/>
        <v>42167</v>
      </c>
      <c r="W3789" s="15">
        <f t="shared" si="657"/>
        <v>42195</v>
      </c>
      <c r="X3789" s="15">
        <v>42167</v>
      </c>
      <c r="Y3789" s="15">
        <v>42195</v>
      </c>
      <c r="Z3789" t="str">
        <f t="shared" si="658"/>
        <v>June</v>
      </c>
      <c r="AA3789" t="str">
        <f t="shared" si="659"/>
        <v>July</v>
      </c>
    </row>
    <row r="3790" spans="1:27" ht="75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14" t="s">
        <v>8221</v>
      </c>
      <c r="G3790" t="s">
        <v>8224</v>
      </c>
      <c r="H3790" t="s">
        <v>8246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649"/>
        <v>0.66666666666666674</v>
      </c>
      <c r="P3790" s="6">
        <f t="shared" si="650"/>
        <v>500</v>
      </c>
      <c r="Q3790" t="str">
        <f t="shared" si="651"/>
        <v>theater</v>
      </c>
      <c r="R3790" t="str">
        <f t="shared" si="652"/>
        <v>musical</v>
      </c>
      <c r="S3790" s="28">
        <f t="shared" si="653"/>
        <v>42333.487488425926</v>
      </c>
      <c r="T3790" s="28">
        <f t="shared" si="654"/>
        <v>42361.470833333333</v>
      </c>
      <c r="U3790">
        <f t="shared" si="655"/>
        <v>2015</v>
      </c>
      <c r="V3790" s="15">
        <f t="shared" si="656"/>
        <v>42333</v>
      </c>
      <c r="W3790" s="15">
        <f t="shared" si="657"/>
        <v>42361</v>
      </c>
      <c r="X3790" s="15">
        <v>42333</v>
      </c>
      <c r="Y3790" s="15">
        <v>42361</v>
      </c>
      <c r="Z3790" t="str">
        <f t="shared" si="658"/>
        <v>November</v>
      </c>
      <c r="AA3790" t="str">
        <f t="shared" si="659"/>
        <v>December</v>
      </c>
    </row>
    <row r="3791" spans="1:27" ht="4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14" t="s">
        <v>8221</v>
      </c>
      <c r="G3791" t="s">
        <v>8225</v>
      </c>
      <c r="H3791" t="s">
        <v>8247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649"/>
        <v>3.267605633802817</v>
      </c>
      <c r="P3791" s="6">
        <f t="shared" si="650"/>
        <v>29</v>
      </c>
      <c r="Q3791" t="str">
        <f t="shared" si="651"/>
        <v>theater</v>
      </c>
      <c r="R3791" t="str">
        <f t="shared" si="652"/>
        <v>musical</v>
      </c>
      <c r="S3791" s="28">
        <f t="shared" si="653"/>
        <v>42138.590486111112</v>
      </c>
      <c r="T3791" s="28">
        <f t="shared" si="654"/>
        <v>42170.590486111112</v>
      </c>
      <c r="U3791">
        <f t="shared" si="655"/>
        <v>2015</v>
      </c>
      <c r="V3791" s="15">
        <f t="shared" si="656"/>
        <v>42138</v>
      </c>
      <c r="W3791" s="15">
        <f t="shared" si="657"/>
        <v>42170</v>
      </c>
      <c r="X3791" s="15">
        <v>42138</v>
      </c>
      <c r="Y3791" s="15">
        <v>42170</v>
      </c>
      <c r="Z3791" t="str">
        <f t="shared" si="658"/>
        <v>May</v>
      </c>
      <c r="AA3791" t="str">
        <f t="shared" si="659"/>
        <v>June</v>
      </c>
    </row>
    <row r="3792" spans="1:27" ht="45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14" t="s">
        <v>8221</v>
      </c>
      <c r="G3792" t="s">
        <v>8224</v>
      </c>
      <c r="H3792" t="s">
        <v>8246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649"/>
        <v>0</v>
      </c>
      <c r="P3792" s="6" t="e">
        <f t="shared" si="650"/>
        <v>#DIV/0!</v>
      </c>
      <c r="Q3792" t="str">
        <f t="shared" si="651"/>
        <v>theater</v>
      </c>
      <c r="R3792" t="str">
        <f t="shared" si="652"/>
        <v>musical</v>
      </c>
      <c r="S3792" s="28">
        <f t="shared" si="653"/>
        <v>42666.458599537036</v>
      </c>
      <c r="T3792" s="28">
        <f t="shared" si="654"/>
        <v>42696.5002662037</v>
      </c>
      <c r="U3792">
        <f t="shared" si="655"/>
        <v>2016</v>
      </c>
      <c r="V3792" s="15">
        <f t="shared" si="656"/>
        <v>42666</v>
      </c>
      <c r="W3792" s="15">
        <f t="shared" si="657"/>
        <v>42696</v>
      </c>
      <c r="X3792" s="15">
        <v>42666</v>
      </c>
      <c r="Y3792" s="15">
        <v>42696</v>
      </c>
      <c r="Z3792" t="str">
        <f t="shared" si="658"/>
        <v>October</v>
      </c>
      <c r="AA3792" t="str">
        <f t="shared" si="659"/>
        <v>November</v>
      </c>
    </row>
    <row r="3793" spans="1:27" ht="30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14" t="s">
        <v>8221</v>
      </c>
      <c r="G3793" t="s">
        <v>8224</v>
      </c>
      <c r="H3793" t="s">
        <v>8246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649"/>
        <v>0</v>
      </c>
      <c r="P3793" s="6" t="e">
        <f t="shared" si="650"/>
        <v>#DIV/0!</v>
      </c>
      <c r="Q3793" t="str">
        <f t="shared" si="651"/>
        <v>theater</v>
      </c>
      <c r="R3793" t="str">
        <f t="shared" si="652"/>
        <v>musical</v>
      </c>
      <c r="S3793" s="28">
        <f t="shared" si="653"/>
        <v>41766.4837037037</v>
      </c>
      <c r="T3793" s="28">
        <f t="shared" si="654"/>
        <v>41826.4837037037</v>
      </c>
      <c r="U3793">
        <f t="shared" si="655"/>
        <v>2014</v>
      </c>
      <c r="V3793" s="15">
        <f t="shared" si="656"/>
        <v>41766</v>
      </c>
      <c r="W3793" s="15">
        <f t="shared" si="657"/>
        <v>41826</v>
      </c>
      <c r="X3793" s="15">
        <v>41766</v>
      </c>
      <c r="Y3793" s="15">
        <v>41826</v>
      </c>
      <c r="Z3793" t="str">
        <f t="shared" si="658"/>
        <v>May</v>
      </c>
      <c r="AA3793" t="str">
        <f t="shared" si="659"/>
        <v>July</v>
      </c>
    </row>
    <row r="3794" spans="1:27" ht="30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14" t="s">
        <v>8221</v>
      </c>
      <c r="G3794" t="s">
        <v>8224</v>
      </c>
      <c r="H3794" t="s">
        <v>8246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649"/>
        <v>0.27999999999999997</v>
      </c>
      <c r="P3794" s="6">
        <f t="shared" si="650"/>
        <v>17.5</v>
      </c>
      <c r="Q3794" t="str">
        <f t="shared" si="651"/>
        <v>theater</v>
      </c>
      <c r="R3794" t="str">
        <f t="shared" si="652"/>
        <v>musical</v>
      </c>
      <c r="S3794" s="28">
        <f t="shared" si="653"/>
        <v>42170.238680555551</v>
      </c>
      <c r="T3794" s="28">
        <f t="shared" si="654"/>
        <v>42200.238680555551</v>
      </c>
      <c r="U3794">
        <f t="shared" si="655"/>
        <v>2015</v>
      </c>
      <c r="V3794" s="15">
        <f t="shared" si="656"/>
        <v>42170</v>
      </c>
      <c r="W3794" s="15">
        <f t="shared" si="657"/>
        <v>42200</v>
      </c>
      <c r="X3794" s="15">
        <v>42170</v>
      </c>
      <c r="Y3794" s="15">
        <v>42200</v>
      </c>
      <c r="Z3794" t="str">
        <f t="shared" si="658"/>
        <v>June</v>
      </c>
      <c r="AA3794" t="str">
        <f t="shared" si="659"/>
        <v>July</v>
      </c>
    </row>
    <row r="3795" spans="1:27" ht="45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14" t="s">
        <v>8221</v>
      </c>
      <c r="G3795" t="s">
        <v>8224</v>
      </c>
      <c r="H3795" t="s">
        <v>8246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649"/>
        <v>59.657142857142851</v>
      </c>
      <c r="P3795" s="6">
        <f t="shared" si="650"/>
        <v>174</v>
      </c>
      <c r="Q3795" t="str">
        <f t="shared" si="651"/>
        <v>theater</v>
      </c>
      <c r="R3795" t="str">
        <f t="shared" si="652"/>
        <v>musical</v>
      </c>
      <c r="S3795" s="28">
        <f t="shared" si="653"/>
        <v>41968.73065972222</v>
      </c>
      <c r="T3795" s="28">
        <f t="shared" si="654"/>
        <v>41989.73065972222</v>
      </c>
      <c r="U3795">
        <f t="shared" si="655"/>
        <v>2014</v>
      </c>
      <c r="V3795" s="15">
        <f t="shared" si="656"/>
        <v>41968</v>
      </c>
      <c r="W3795" s="15">
        <f t="shared" si="657"/>
        <v>41989</v>
      </c>
      <c r="X3795" s="15">
        <v>41968</v>
      </c>
      <c r="Y3795" s="15">
        <v>41989</v>
      </c>
      <c r="Z3795" t="str">
        <f t="shared" si="658"/>
        <v>November</v>
      </c>
      <c r="AA3795" t="str">
        <f t="shared" si="659"/>
        <v>December</v>
      </c>
    </row>
    <row r="3796" spans="1:27" ht="4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14" t="s">
        <v>8221</v>
      </c>
      <c r="G3796" t="s">
        <v>8225</v>
      </c>
      <c r="H3796" t="s">
        <v>8247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649"/>
        <v>1</v>
      </c>
      <c r="P3796" s="6">
        <f t="shared" si="650"/>
        <v>50</v>
      </c>
      <c r="Q3796" t="str">
        <f t="shared" si="651"/>
        <v>theater</v>
      </c>
      <c r="R3796" t="str">
        <f t="shared" si="652"/>
        <v>musical</v>
      </c>
      <c r="S3796" s="28">
        <f t="shared" si="653"/>
        <v>42132.372152777774</v>
      </c>
      <c r="T3796" s="28">
        <f t="shared" si="654"/>
        <v>42162.372152777774</v>
      </c>
      <c r="U3796">
        <f t="shared" si="655"/>
        <v>2015</v>
      </c>
      <c r="V3796" s="15">
        <f t="shared" si="656"/>
        <v>42132</v>
      </c>
      <c r="W3796" s="15">
        <f t="shared" si="657"/>
        <v>42162</v>
      </c>
      <c r="X3796" s="15">
        <v>42132</v>
      </c>
      <c r="Y3796" s="15">
        <v>42162</v>
      </c>
      <c r="Z3796" t="str">
        <f t="shared" si="658"/>
        <v>May</v>
      </c>
      <c r="AA3796" t="str">
        <f t="shared" si="659"/>
        <v>June</v>
      </c>
    </row>
    <row r="3797" spans="1:27" ht="4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14" t="s">
        <v>8221</v>
      </c>
      <c r="G3797" t="s">
        <v>8225</v>
      </c>
      <c r="H3797" t="s">
        <v>8247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649"/>
        <v>1.6666666666666667</v>
      </c>
      <c r="P3797" s="6">
        <f t="shared" si="650"/>
        <v>5</v>
      </c>
      <c r="Q3797" t="str">
        <f t="shared" si="651"/>
        <v>theater</v>
      </c>
      <c r="R3797" t="str">
        <f t="shared" si="652"/>
        <v>musical</v>
      </c>
      <c r="S3797" s="28">
        <f t="shared" si="653"/>
        <v>42201.227893518517</v>
      </c>
      <c r="T3797" s="28">
        <f t="shared" si="654"/>
        <v>42244.729166666664</v>
      </c>
      <c r="U3797">
        <f t="shared" si="655"/>
        <v>2015</v>
      </c>
      <c r="V3797" s="15">
        <f t="shared" si="656"/>
        <v>42201</v>
      </c>
      <c r="W3797" s="15">
        <f t="shared" si="657"/>
        <v>42244</v>
      </c>
      <c r="X3797" s="15">
        <v>42201</v>
      </c>
      <c r="Y3797" s="15">
        <v>42244</v>
      </c>
      <c r="Z3797" t="str">
        <f t="shared" si="658"/>
        <v>July</v>
      </c>
      <c r="AA3797" t="str">
        <f t="shared" si="659"/>
        <v>August</v>
      </c>
    </row>
    <row r="3798" spans="1:27" ht="45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14" t="s">
        <v>8221</v>
      </c>
      <c r="G3798" t="s">
        <v>8224</v>
      </c>
      <c r="H3798" t="s">
        <v>8246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649"/>
        <v>4.4444444444444444E-3</v>
      </c>
      <c r="P3798" s="6">
        <f t="shared" si="650"/>
        <v>1</v>
      </c>
      <c r="Q3798" t="str">
        <f t="shared" si="651"/>
        <v>theater</v>
      </c>
      <c r="R3798" t="str">
        <f t="shared" si="652"/>
        <v>musical</v>
      </c>
      <c r="S3798" s="28">
        <f t="shared" si="653"/>
        <v>42688.821250000001</v>
      </c>
      <c r="T3798" s="28">
        <f t="shared" si="654"/>
        <v>42748.821250000001</v>
      </c>
      <c r="U3798">
        <f t="shared" si="655"/>
        <v>2016</v>
      </c>
      <c r="V3798" s="15">
        <f t="shared" si="656"/>
        <v>42688</v>
      </c>
      <c r="W3798" s="15">
        <f t="shared" si="657"/>
        <v>42748</v>
      </c>
      <c r="X3798" s="15">
        <v>42688</v>
      </c>
      <c r="Y3798" s="15">
        <v>42748</v>
      </c>
      <c r="Z3798" t="str">
        <f t="shared" si="658"/>
        <v>November</v>
      </c>
      <c r="AA3798" t="str">
        <f t="shared" si="659"/>
        <v>January</v>
      </c>
    </row>
    <row r="3799" spans="1:27" ht="45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14" t="s">
        <v>8221</v>
      </c>
      <c r="G3799" t="s">
        <v>8224</v>
      </c>
      <c r="H3799" t="s">
        <v>8246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649"/>
        <v>89.666666666666657</v>
      </c>
      <c r="P3799" s="6">
        <f t="shared" si="650"/>
        <v>145.40540540540542</v>
      </c>
      <c r="Q3799" t="str">
        <f t="shared" si="651"/>
        <v>theater</v>
      </c>
      <c r="R3799" t="str">
        <f t="shared" si="652"/>
        <v>musical</v>
      </c>
      <c r="S3799" s="28">
        <f t="shared" si="653"/>
        <v>42084.673206018517</v>
      </c>
      <c r="T3799" s="28">
        <f t="shared" si="654"/>
        <v>42114.673206018517</v>
      </c>
      <c r="U3799">
        <f t="shared" si="655"/>
        <v>2015</v>
      </c>
      <c r="V3799" s="15">
        <f t="shared" si="656"/>
        <v>42084</v>
      </c>
      <c r="W3799" s="15">
        <f t="shared" si="657"/>
        <v>42114</v>
      </c>
      <c r="X3799" s="15">
        <v>42084</v>
      </c>
      <c r="Y3799" s="15">
        <v>42114</v>
      </c>
      <c r="Z3799" t="str">
        <f t="shared" si="658"/>
        <v>March</v>
      </c>
      <c r="AA3799" t="str">
        <f t="shared" si="659"/>
        <v>April</v>
      </c>
    </row>
    <row r="3800" spans="1:27" ht="45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14" t="s">
        <v>8221</v>
      </c>
      <c r="G3800" t="s">
        <v>8224</v>
      </c>
      <c r="H3800" t="s">
        <v>8246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649"/>
        <v>1.4642857142857144</v>
      </c>
      <c r="P3800" s="6">
        <f t="shared" si="650"/>
        <v>205</v>
      </c>
      <c r="Q3800" t="str">
        <f t="shared" si="651"/>
        <v>theater</v>
      </c>
      <c r="R3800" t="str">
        <f t="shared" si="652"/>
        <v>musical</v>
      </c>
      <c r="S3800" s="28">
        <f t="shared" si="653"/>
        <v>41831.514444444438</v>
      </c>
      <c r="T3800" s="28">
        <f t="shared" si="654"/>
        <v>41861.514444444438</v>
      </c>
      <c r="U3800">
        <f t="shared" si="655"/>
        <v>2014</v>
      </c>
      <c r="V3800" s="15">
        <f t="shared" si="656"/>
        <v>41831</v>
      </c>
      <c r="W3800" s="15">
        <f t="shared" si="657"/>
        <v>41861</v>
      </c>
      <c r="X3800" s="15">
        <v>41831</v>
      </c>
      <c r="Y3800" s="15">
        <v>41861</v>
      </c>
      <c r="Z3800" t="str">
        <f t="shared" si="658"/>
        <v>July</v>
      </c>
      <c r="AA3800" t="str">
        <f t="shared" si="659"/>
        <v>August</v>
      </c>
    </row>
    <row r="3801" spans="1:27" ht="30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14" t="s">
        <v>8221</v>
      </c>
      <c r="G3801" t="s">
        <v>8224</v>
      </c>
      <c r="H3801" t="s">
        <v>8246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649"/>
        <v>4.0199999999999996</v>
      </c>
      <c r="P3801" s="6">
        <f t="shared" si="650"/>
        <v>100.5</v>
      </c>
      <c r="Q3801" t="str">
        <f t="shared" si="651"/>
        <v>theater</v>
      </c>
      <c r="R3801" t="str">
        <f t="shared" si="652"/>
        <v>musical</v>
      </c>
      <c r="S3801" s="28">
        <f t="shared" si="653"/>
        <v>42410.722719907404</v>
      </c>
      <c r="T3801" s="28">
        <f t="shared" si="654"/>
        <v>42440.722719907404</v>
      </c>
      <c r="U3801">
        <f t="shared" si="655"/>
        <v>2016</v>
      </c>
      <c r="V3801" s="15">
        <f t="shared" si="656"/>
        <v>42410</v>
      </c>
      <c r="W3801" s="15">
        <f t="shared" si="657"/>
        <v>42440</v>
      </c>
      <c r="X3801" s="15">
        <v>42410</v>
      </c>
      <c r="Y3801" s="15">
        <v>42440</v>
      </c>
      <c r="Z3801" t="str">
        <f t="shared" si="658"/>
        <v>February</v>
      </c>
      <c r="AA3801" t="str">
        <f t="shared" si="659"/>
        <v>March</v>
      </c>
    </row>
    <row r="3802" spans="1:27" ht="45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14" t="s">
        <v>8221</v>
      </c>
      <c r="G3802" t="s">
        <v>8224</v>
      </c>
      <c r="H3802" t="s">
        <v>8246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649"/>
        <v>4.004545454545454</v>
      </c>
      <c r="P3802" s="6">
        <f t="shared" si="650"/>
        <v>55.0625</v>
      </c>
      <c r="Q3802" t="str">
        <f t="shared" si="651"/>
        <v>theater</v>
      </c>
      <c r="R3802" t="str">
        <f t="shared" si="652"/>
        <v>musical</v>
      </c>
      <c r="S3802" s="28">
        <f t="shared" si="653"/>
        <v>41982.528738425921</v>
      </c>
      <c r="T3802" s="28">
        <f t="shared" si="654"/>
        <v>42014.999305555553</v>
      </c>
      <c r="U3802">
        <f t="shared" si="655"/>
        <v>2014</v>
      </c>
      <c r="V3802" s="15">
        <f t="shared" si="656"/>
        <v>41982</v>
      </c>
      <c r="W3802" s="15">
        <f t="shared" si="657"/>
        <v>42014</v>
      </c>
      <c r="X3802" s="15">
        <v>41982</v>
      </c>
      <c r="Y3802" s="15">
        <v>42014</v>
      </c>
      <c r="Z3802" t="str">
        <f t="shared" si="658"/>
        <v>December</v>
      </c>
      <c r="AA3802" t="str">
        <f t="shared" si="659"/>
        <v>January</v>
      </c>
    </row>
    <row r="3803" spans="1:27" ht="45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14" t="s">
        <v>8221</v>
      </c>
      <c r="G3803" t="s">
        <v>8224</v>
      </c>
      <c r="H3803" t="s">
        <v>8246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649"/>
        <v>8.52</v>
      </c>
      <c r="P3803" s="6">
        <f t="shared" si="650"/>
        <v>47.333333333333336</v>
      </c>
      <c r="Q3803" t="str">
        <f t="shared" si="651"/>
        <v>theater</v>
      </c>
      <c r="R3803" t="str">
        <f t="shared" si="652"/>
        <v>musical</v>
      </c>
      <c r="S3803" s="28">
        <f t="shared" si="653"/>
        <v>41975.467777777776</v>
      </c>
      <c r="T3803" s="28">
        <f t="shared" si="654"/>
        <v>42006.467777777776</v>
      </c>
      <c r="U3803">
        <f t="shared" si="655"/>
        <v>2014</v>
      </c>
      <c r="V3803" s="15">
        <f t="shared" si="656"/>
        <v>41975</v>
      </c>
      <c r="W3803" s="15">
        <f t="shared" si="657"/>
        <v>42006</v>
      </c>
      <c r="X3803" s="15">
        <v>41975</v>
      </c>
      <c r="Y3803" s="15">
        <v>42006</v>
      </c>
      <c r="Z3803" t="str">
        <f t="shared" si="658"/>
        <v>December</v>
      </c>
      <c r="AA3803" t="str">
        <f t="shared" si="659"/>
        <v>January</v>
      </c>
    </row>
    <row r="3804" spans="1:27" ht="45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14" t="s">
        <v>8221</v>
      </c>
      <c r="G3804" t="s">
        <v>8224</v>
      </c>
      <c r="H3804" t="s">
        <v>8246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649"/>
        <v>0</v>
      </c>
      <c r="P3804" s="6" t="e">
        <f t="shared" si="650"/>
        <v>#DIV/0!</v>
      </c>
      <c r="Q3804" t="str">
        <f t="shared" si="651"/>
        <v>theater</v>
      </c>
      <c r="R3804" t="str">
        <f t="shared" si="652"/>
        <v>musical</v>
      </c>
      <c r="S3804" s="28">
        <f t="shared" si="653"/>
        <v>42268.917893518512</v>
      </c>
      <c r="T3804" s="28">
        <f t="shared" si="654"/>
        <v>42298.917893518512</v>
      </c>
      <c r="U3804">
        <f t="shared" si="655"/>
        <v>2015</v>
      </c>
      <c r="V3804" s="15">
        <f t="shared" si="656"/>
        <v>42268</v>
      </c>
      <c r="W3804" s="15">
        <f t="shared" si="657"/>
        <v>42298</v>
      </c>
      <c r="X3804" s="15">
        <v>42268</v>
      </c>
      <c r="Y3804" s="15">
        <v>42298</v>
      </c>
      <c r="Z3804" t="str">
        <f t="shared" si="658"/>
        <v>September</v>
      </c>
      <c r="AA3804" t="str">
        <f t="shared" si="659"/>
        <v>October</v>
      </c>
    </row>
    <row r="3805" spans="1:27" ht="30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14" t="s">
        <v>8221</v>
      </c>
      <c r="G3805" t="s">
        <v>8224</v>
      </c>
      <c r="H3805" t="s">
        <v>8246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649"/>
        <v>19.650000000000002</v>
      </c>
      <c r="P3805" s="6">
        <f t="shared" si="650"/>
        <v>58.95</v>
      </c>
      <c r="Q3805" t="str">
        <f t="shared" si="651"/>
        <v>theater</v>
      </c>
      <c r="R3805" t="str">
        <f t="shared" si="652"/>
        <v>musical</v>
      </c>
      <c r="S3805" s="28">
        <f t="shared" si="653"/>
        <v>42403.763518518514</v>
      </c>
      <c r="T3805" s="28">
        <f t="shared" si="654"/>
        <v>42433.763518518514</v>
      </c>
      <c r="U3805">
        <f t="shared" si="655"/>
        <v>2016</v>
      </c>
      <c r="V3805" s="15">
        <f t="shared" si="656"/>
        <v>42403</v>
      </c>
      <c r="W3805" s="15">
        <f t="shared" si="657"/>
        <v>42433</v>
      </c>
      <c r="X3805" s="15">
        <v>42403</v>
      </c>
      <c r="Y3805" s="15">
        <v>42433</v>
      </c>
      <c r="Z3805" t="str">
        <f t="shared" si="658"/>
        <v>February</v>
      </c>
      <c r="AA3805" t="str">
        <f t="shared" si="659"/>
        <v>March</v>
      </c>
    </row>
    <row r="3806" spans="1:27" ht="45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14" t="s">
        <v>8221</v>
      </c>
      <c r="G3806" t="s">
        <v>8224</v>
      </c>
      <c r="H3806" t="s">
        <v>8246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649"/>
        <v>0</v>
      </c>
      <c r="P3806" s="6" t="e">
        <f t="shared" si="650"/>
        <v>#DIV/0!</v>
      </c>
      <c r="Q3806" t="str">
        <f t="shared" si="651"/>
        <v>theater</v>
      </c>
      <c r="R3806" t="str">
        <f t="shared" si="652"/>
        <v>musical</v>
      </c>
      <c r="S3806" s="28">
        <f t="shared" si="653"/>
        <v>42526.801203703704</v>
      </c>
      <c r="T3806" s="28">
        <f t="shared" si="654"/>
        <v>42582.083333333336</v>
      </c>
      <c r="U3806">
        <f t="shared" si="655"/>
        <v>2016</v>
      </c>
      <c r="V3806" s="15">
        <f t="shared" si="656"/>
        <v>42526</v>
      </c>
      <c r="W3806" s="15">
        <f t="shared" si="657"/>
        <v>42582</v>
      </c>
      <c r="X3806" s="15">
        <v>42526</v>
      </c>
      <c r="Y3806" s="15">
        <v>42582</v>
      </c>
      <c r="Z3806" t="str">
        <f t="shared" si="658"/>
        <v>June</v>
      </c>
      <c r="AA3806" t="str">
        <f t="shared" si="659"/>
        <v>July</v>
      </c>
    </row>
    <row r="3807" spans="1:27" ht="45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14" t="s">
        <v>8221</v>
      </c>
      <c r="G3807" t="s">
        <v>8224</v>
      </c>
      <c r="H3807" t="s">
        <v>8246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649"/>
        <v>2E-3</v>
      </c>
      <c r="P3807" s="6">
        <f t="shared" si="650"/>
        <v>1.5</v>
      </c>
      <c r="Q3807" t="str">
        <f t="shared" si="651"/>
        <v>theater</v>
      </c>
      <c r="R3807" t="str">
        <f t="shared" si="652"/>
        <v>musical</v>
      </c>
      <c r="S3807" s="28">
        <f t="shared" si="653"/>
        <v>41849.678703703699</v>
      </c>
      <c r="T3807" s="28">
        <f t="shared" si="654"/>
        <v>41909.678703703699</v>
      </c>
      <c r="U3807">
        <f t="shared" si="655"/>
        <v>2014</v>
      </c>
      <c r="V3807" s="15">
        <f t="shared" si="656"/>
        <v>41849</v>
      </c>
      <c r="W3807" s="15">
        <f t="shared" si="657"/>
        <v>41909</v>
      </c>
      <c r="X3807" s="15">
        <v>41849</v>
      </c>
      <c r="Y3807" s="15">
        <v>41909</v>
      </c>
      <c r="Z3807" t="str">
        <f t="shared" si="658"/>
        <v>July</v>
      </c>
      <c r="AA3807" t="str">
        <f t="shared" si="659"/>
        <v>September</v>
      </c>
    </row>
    <row r="3808" spans="1:27" ht="45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14" t="s">
        <v>8221</v>
      </c>
      <c r="G3808" t="s">
        <v>8226</v>
      </c>
      <c r="H3808" t="s">
        <v>8248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649"/>
        <v>6.6666666666666666E-2</v>
      </c>
      <c r="P3808" s="6">
        <f t="shared" si="650"/>
        <v>5</v>
      </c>
      <c r="Q3808" t="str">
        <f t="shared" si="651"/>
        <v>theater</v>
      </c>
      <c r="R3808" t="str">
        <f t="shared" si="652"/>
        <v>musical</v>
      </c>
      <c r="S3808" s="28">
        <f t="shared" si="653"/>
        <v>41799.050706018512</v>
      </c>
      <c r="T3808" s="28">
        <f t="shared" si="654"/>
        <v>41819.050706018512</v>
      </c>
      <c r="U3808">
        <f t="shared" si="655"/>
        <v>2014</v>
      </c>
      <c r="V3808" s="15">
        <f t="shared" si="656"/>
        <v>41799</v>
      </c>
      <c r="W3808" s="15">
        <f t="shared" si="657"/>
        <v>41819</v>
      </c>
      <c r="X3808" s="15">
        <v>41799</v>
      </c>
      <c r="Y3808" s="15">
        <v>41819</v>
      </c>
      <c r="Z3808" t="str">
        <f t="shared" si="658"/>
        <v>June</v>
      </c>
      <c r="AA3808" t="str">
        <f t="shared" si="659"/>
        <v>June</v>
      </c>
    </row>
    <row r="3809" spans="1:27" ht="45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14" t="s">
        <v>8221</v>
      </c>
      <c r="G3809" t="s">
        <v>8224</v>
      </c>
      <c r="H3809" t="s">
        <v>8246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649"/>
        <v>30.333333333333336</v>
      </c>
      <c r="P3809" s="6">
        <f t="shared" si="650"/>
        <v>50.555555555555557</v>
      </c>
      <c r="Q3809" t="str">
        <f t="shared" si="651"/>
        <v>theater</v>
      </c>
      <c r="R3809" t="str">
        <f t="shared" si="652"/>
        <v>musical</v>
      </c>
      <c r="S3809" s="28">
        <f t="shared" si="653"/>
        <v>42090.700682870367</v>
      </c>
      <c r="T3809" s="28">
        <f t="shared" si="654"/>
        <v>42097.700682870367</v>
      </c>
      <c r="U3809">
        <f t="shared" si="655"/>
        <v>2015</v>
      </c>
      <c r="V3809" s="15">
        <f t="shared" si="656"/>
        <v>42090</v>
      </c>
      <c r="W3809" s="15">
        <f t="shared" si="657"/>
        <v>42097</v>
      </c>
      <c r="X3809" s="15">
        <v>42090</v>
      </c>
      <c r="Y3809" s="15">
        <v>42097</v>
      </c>
      <c r="Z3809" t="str">
        <f t="shared" si="658"/>
        <v>March</v>
      </c>
      <c r="AA3809" t="str">
        <f t="shared" si="659"/>
        <v>April</v>
      </c>
    </row>
    <row r="3810" spans="1:27" ht="45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14" t="s">
        <v>8219</v>
      </c>
      <c r="G3810" t="s">
        <v>8225</v>
      </c>
      <c r="H3810" t="s">
        <v>8247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649"/>
        <v>100</v>
      </c>
      <c r="P3810" s="6">
        <f t="shared" si="650"/>
        <v>41.666666666666664</v>
      </c>
      <c r="Q3810" t="str">
        <f t="shared" si="651"/>
        <v>theater</v>
      </c>
      <c r="R3810" t="str">
        <f t="shared" si="652"/>
        <v>plays</v>
      </c>
      <c r="S3810" s="28">
        <f t="shared" si="653"/>
        <v>42059.24559027778</v>
      </c>
      <c r="T3810" s="28">
        <f t="shared" si="654"/>
        <v>42119.203923611109</v>
      </c>
      <c r="U3810">
        <f t="shared" si="655"/>
        <v>2015</v>
      </c>
      <c r="V3810" s="15">
        <f t="shared" si="656"/>
        <v>42059</v>
      </c>
      <c r="W3810" s="15">
        <f t="shared" si="657"/>
        <v>42119</v>
      </c>
      <c r="X3810" s="15">
        <v>42059</v>
      </c>
      <c r="Y3810" s="15">
        <v>42119</v>
      </c>
      <c r="Z3810" t="str">
        <f t="shared" si="658"/>
        <v>February</v>
      </c>
      <c r="AA3810" t="str">
        <f t="shared" si="659"/>
        <v>April</v>
      </c>
    </row>
    <row r="3811" spans="1:27" ht="45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14" t="s">
        <v>8219</v>
      </c>
      <c r="G3811" t="s">
        <v>8225</v>
      </c>
      <c r="H3811" t="s">
        <v>8247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649"/>
        <v>101.25</v>
      </c>
      <c r="P3811" s="6">
        <f t="shared" si="650"/>
        <v>53.289473684210527</v>
      </c>
      <c r="Q3811" t="str">
        <f t="shared" si="651"/>
        <v>theater</v>
      </c>
      <c r="R3811" t="str">
        <f t="shared" si="652"/>
        <v>plays</v>
      </c>
      <c r="S3811" s="28">
        <f t="shared" si="653"/>
        <v>41800.318368055552</v>
      </c>
      <c r="T3811" s="28">
        <f t="shared" si="654"/>
        <v>41850.75</v>
      </c>
      <c r="U3811">
        <f t="shared" si="655"/>
        <v>2014</v>
      </c>
      <c r="V3811" s="15">
        <f t="shared" si="656"/>
        <v>41800</v>
      </c>
      <c r="W3811" s="15">
        <f t="shared" si="657"/>
        <v>41850</v>
      </c>
      <c r="X3811" s="15">
        <v>41800</v>
      </c>
      <c r="Y3811" s="15">
        <v>41850</v>
      </c>
      <c r="Z3811" t="str">
        <f t="shared" si="658"/>
        <v>June</v>
      </c>
      <c r="AA3811" t="str">
        <f t="shared" si="659"/>
        <v>July</v>
      </c>
    </row>
    <row r="3812" spans="1:27" ht="45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14" t="s">
        <v>8219</v>
      </c>
      <c r="G3812" t="s">
        <v>8224</v>
      </c>
      <c r="H3812" t="s">
        <v>8246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649"/>
        <v>121.73333333333333</v>
      </c>
      <c r="P3812" s="6">
        <f t="shared" si="650"/>
        <v>70.230769230769226</v>
      </c>
      <c r="Q3812" t="str">
        <f t="shared" si="651"/>
        <v>theater</v>
      </c>
      <c r="R3812" t="str">
        <f t="shared" si="652"/>
        <v>plays</v>
      </c>
      <c r="S3812" s="28">
        <f t="shared" si="653"/>
        <v>42054.640717592592</v>
      </c>
      <c r="T3812" s="28">
        <f t="shared" si="654"/>
        <v>42084.599050925921</v>
      </c>
      <c r="U3812">
        <f t="shared" si="655"/>
        <v>2015</v>
      </c>
      <c r="V3812" s="15">
        <f t="shared" si="656"/>
        <v>42054</v>
      </c>
      <c r="W3812" s="15">
        <f t="shared" si="657"/>
        <v>42084</v>
      </c>
      <c r="X3812" s="15">
        <v>42054</v>
      </c>
      <c r="Y3812" s="15">
        <v>42084</v>
      </c>
      <c r="Z3812" t="str">
        <f t="shared" si="658"/>
        <v>February</v>
      </c>
      <c r="AA3812" t="str">
        <f t="shared" si="659"/>
        <v>March</v>
      </c>
    </row>
    <row r="3813" spans="1:27" ht="45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14" t="s">
        <v>8219</v>
      </c>
      <c r="G3813" t="s">
        <v>8225</v>
      </c>
      <c r="H3813" t="s">
        <v>8247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649"/>
        <v>330</v>
      </c>
      <c r="P3813" s="6">
        <f t="shared" si="650"/>
        <v>43.421052631578945</v>
      </c>
      <c r="Q3813" t="str">
        <f t="shared" si="651"/>
        <v>theater</v>
      </c>
      <c r="R3813" t="str">
        <f t="shared" si="652"/>
        <v>plays</v>
      </c>
      <c r="S3813" s="28">
        <f t="shared" si="653"/>
        <v>42487.418668981474</v>
      </c>
      <c r="T3813" s="28">
        <f t="shared" si="654"/>
        <v>42521.249999999993</v>
      </c>
      <c r="U3813">
        <f t="shared" si="655"/>
        <v>2016</v>
      </c>
      <c r="V3813" s="15">
        <f t="shared" si="656"/>
        <v>42487</v>
      </c>
      <c r="W3813" s="15">
        <f t="shared" si="657"/>
        <v>42521</v>
      </c>
      <c r="X3813" s="15">
        <v>42487</v>
      </c>
      <c r="Y3813" s="15">
        <v>42521</v>
      </c>
      <c r="Z3813" t="str">
        <f t="shared" si="658"/>
        <v>April</v>
      </c>
      <c r="AA3813" t="str">
        <f t="shared" si="659"/>
        <v>May</v>
      </c>
    </row>
    <row r="3814" spans="1:27" ht="45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14" t="s">
        <v>8219</v>
      </c>
      <c r="G3814" t="s">
        <v>8229</v>
      </c>
      <c r="H3814" t="s">
        <v>8251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649"/>
        <v>109.55</v>
      </c>
      <c r="P3814" s="6">
        <f t="shared" si="650"/>
        <v>199.18181818181819</v>
      </c>
      <c r="Q3814" t="str">
        <f t="shared" si="651"/>
        <v>theater</v>
      </c>
      <c r="R3814" t="str">
        <f t="shared" si="652"/>
        <v>plays</v>
      </c>
      <c r="S3814" s="28">
        <f t="shared" si="653"/>
        <v>42109.542916666665</v>
      </c>
      <c r="T3814" s="28">
        <f t="shared" si="654"/>
        <v>42155.957638888889</v>
      </c>
      <c r="U3814">
        <f t="shared" si="655"/>
        <v>2015</v>
      </c>
      <c r="V3814" s="15">
        <f t="shared" si="656"/>
        <v>42109</v>
      </c>
      <c r="W3814" s="15">
        <f t="shared" si="657"/>
        <v>42155</v>
      </c>
      <c r="X3814" s="15">
        <v>42109</v>
      </c>
      <c r="Y3814" s="15">
        <v>42155</v>
      </c>
      <c r="Z3814" t="str">
        <f t="shared" si="658"/>
        <v>April</v>
      </c>
      <c r="AA3814" t="str">
        <f t="shared" si="659"/>
        <v>May</v>
      </c>
    </row>
    <row r="3815" spans="1:27" ht="45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14" t="s">
        <v>8219</v>
      </c>
      <c r="G3815" t="s">
        <v>8224</v>
      </c>
      <c r="H3815" t="s">
        <v>8246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649"/>
        <v>100.95190476190474</v>
      </c>
      <c r="P3815" s="6">
        <f t="shared" si="650"/>
        <v>78.518148148148143</v>
      </c>
      <c r="Q3815" t="str">
        <f t="shared" si="651"/>
        <v>theater</v>
      </c>
      <c r="R3815" t="str">
        <f t="shared" si="652"/>
        <v>plays</v>
      </c>
      <c r="S3815" s="28">
        <f t="shared" si="653"/>
        <v>42497.067372685182</v>
      </c>
      <c r="T3815" s="28">
        <f t="shared" si="654"/>
        <v>42535.696527777771</v>
      </c>
      <c r="U3815">
        <f t="shared" si="655"/>
        <v>2016</v>
      </c>
      <c r="V3815" s="15">
        <f t="shared" si="656"/>
        <v>42497</v>
      </c>
      <c r="W3815" s="15">
        <f t="shared" si="657"/>
        <v>42535</v>
      </c>
      <c r="X3815" s="15">
        <v>42497</v>
      </c>
      <c r="Y3815" s="15">
        <v>42535</v>
      </c>
      <c r="Z3815" t="str">
        <f t="shared" si="658"/>
        <v>May</v>
      </c>
      <c r="AA3815" t="str">
        <f t="shared" si="659"/>
        <v>June</v>
      </c>
    </row>
    <row r="3816" spans="1:27" ht="45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14" t="s">
        <v>8219</v>
      </c>
      <c r="G3816" t="s">
        <v>8224</v>
      </c>
      <c r="H3816" t="s">
        <v>8246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649"/>
        <v>140.13333333333333</v>
      </c>
      <c r="P3816" s="6">
        <f t="shared" si="650"/>
        <v>61.823529411764703</v>
      </c>
      <c r="Q3816" t="str">
        <f t="shared" si="651"/>
        <v>theater</v>
      </c>
      <c r="R3816" t="str">
        <f t="shared" si="652"/>
        <v>plays</v>
      </c>
      <c r="S3816" s="28">
        <f t="shared" si="653"/>
        <v>42058.695740740739</v>
      </c>
      <c r="T3816" s="28">
        <f t="shared" si="654"/>
        <v>42094.957638888889</v>
      </c>
      <c r="U3816">
        <f t="shared" si="655"/>
        <v>2015</v>
      </c>
      <c r="V3816" s="15">
        <f t="shared" si="656"/>
        <v>42058</v>
      </c>
      <c r="W3816" s="15">
        <f t="shared" si="657"/>
        <v>42094</v>
      </c>
      <c r="X3816" s="15">
        <v>42058</v>
      </c>
      <c r="Y3816" s="15">
        <v>42094</v>
      </c>
      <c r="Z3816" t="str">
        <f t="shared" si="658"/>
        <v>February</v>
      </c>
      <c r="AA3816" t="str">
        <f t="shared" si="659"/>
        <v>March</v>
      </c>
    </row>
    <row r="3817" spans="1:27" ht="30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14" t="s">
        <v>8219</v>
      </c>
      <c r="G3817" t="s">
        <v>8225</v>
      </c>
      <c r="H3817" t="s">
        <v>8247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649"/>
        <v>100.001</v>
      </c>
      <c r="P3817" s="6">
        <f t="shared" si="650"/>
        <v>50.000500000000002</v>
      </c>
      <c r="Q3817" t="str">
        <f t="shared" si="651"/>
        <v>theater</v>
      </c>
      <c r="R3817" t="str">
        <f t="shared" si="652"/>
        <v>plays</v>
      </c>
      <c r="S3817" s="28">
        <f t="shared" si="653"/>
        <v>42207.051585648143</v>
      </c>
      <c r="T3817" s="28">
        <f t="shared" si="654"/>
        <v>42236.749999999993</v>
      </c>
      <c r="U3817">
        <f t="shared" si="655"/>
        <v>2015</v>
      </c>
      <c r="V3817" s="15">
        <f t="shared" si="656"/>
        <v>42207</v>
      </c>
      <c r="W3817" s="15">
        <f t="shared" si="657"/>
        <v>42236</v>
      </c>
      <c r="X3817" s="15">
        <v>42207</v>
      </c>
      <c r="Y3817" s="15">
        <v>42236</v>
      </c>
      <c r="Z3817" t="str">
        <f t="shared" si="658"/>
        <v>July</v>
      </c>
      <c r="AA3817" t="str">
        <f t="shared" si="659"/>
        <v>August</v>
      </c>
    </row>
    <row r="3818" spans="1:27" ht="60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14" t="s">
        <v>8219</v>
      </c>
      <c r="G3818" t="s">
        <v>8224</v>
      </c>
      <c r="H3818" t="s">
        <v>8246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649"/>
        <v>119.238</v>
      </c>
      <c r="P3818" s="6">
        <f t="shared" si="650"/>
        <v>48.339729729729726</v>
      </c>
      <c r="Q3818" t="str">
        <f t="shared" si="651"/>
        <v>theater</v>
      </c>
      <c r="R3818" t="str">
        <f t="shared" si="652"/>
        <v>plays</v>
      </c>
      <c r="S3818" s="28">
        <f t="shared" si="653"/>
        <v>41807.481747685182</v>
      </c>
      <c r="T3818" s="28">
        <f t="shared" si="654"/>
        <v>41837.481747685182</v>
      </c>
      <c r="U3818">
        <f t="shared" si="655"/>
        <v>2014</v>
      </c>
      <c r="V3818" s="15">
        <f t="shared" si="656"/>
        <v>41807</v>
      </c>
      <c r="W3818" s="15">
        <f t="shared" si="657"/>
        <v>41837</v>
      </c>
      <c r="X3818" s="15">
        <v>41807</v>
      </c>
      <c r="Y3818" s="15">
        <v>41837</v>
      </c>
      <c r="Z3818" t="str">
        <f t="shared" si="658"/>
        <v>June</v>
      </c>
      <c r="AA3818" t="str">
        <f t="shared" si="659"/>
        <v>July</v>
      </c>
    </row>
    <row r="3819" spans="1:27" ht="45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14" t="s">
        <v>8219</v>
      </c>
      <c r="G3819" t="s">
        <v>8224</v>
      </c>
      <c r="H3819" t="s">
        <v>8246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649"/>
        <v>107.25</v>
      </c>
      <c r="P3819" s="6">
        <f t="shared" si="650"/>
        <v>107.25</v>
      </c>
      <c r="Q3819" t="str">
        <f t="shared" si="651"/>
        <v>theater</v>
      </c>
      <c r="R3819" t="str">
        <f t="shared" si="652"/>
        <v>plays</v>
      </c>
      <c r="S3819" s="28">
        <f t="shared" si="653"/>
        <v>42284.488611111105</v>
      </c>
      <c r="T3819" s="28">
        <f t="shared" si="654"/>
        <v>42300.957638888889</v>
      </c>
      <c r="U3819">
        <f t="shared" si="655"/>
        <v>2015</v>
      </c>
      <c r="V3819" s="15">
        <f t="shared" si="656"/>
        <v>42284</v>
      </c>
      <c r="W3819" s="15">
        <f t="shared" si="657"/>
        <v>42300</v>
      </c>
      <c r="X3819" s="15">
        <v>42284</v>
      </c>
      <c r="Y3819" s="15">
        <v>42300</v>
      </c>
      <c r="Z3819" t="str">
        <f t="shared" si="658"/>
        <v>October</v>
      </c>
      <c r="AA3819" t="str">
        <f t="shared" si="659"/>
        <v>October</v>
      </c>
    </row>
    <row r="3820" spans="1:27" ht="45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14" t="s">
        <v>8219</v>
      </c>
      <c r="G3820" t="s">
        <v>8224</v>
      </c>
      <c r="H3820" t="s">
        <v>8246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649"/>
        <v>227.99999999999997</v>
      </c>
      <c r="P3820" s="6">
        <f t="shared" si="650"/>
        <v>57</v>
      </c>
      <c r="Q3820" t="str">
        <f t="shared" si="651"/>
        <v>theater</v>
      </c>
      <c r="R3820" t="str">
        <f t="shared" si="652"/>
        <v>plays</v>
      </c>
      <c r="S3820" s="28">
        <f t="shared" si="653"/>
        <v>42045.634050925924</v>
      </c>
      <c r="T3820" s="28">
        <f t="shared" si="654"/>
        <v>42075.592384259253</v>
      </c>
      <c r="U3820">
        <f t="shared" si="655"/>
        <v>2015</v>
      </c>
      <c r="V3820" s="15">
        <f t="shared" si="656"/>
        <v>42045</v>
      </c>
      <c r="W3820" s="15">
        <f t="shared" si="657"/>
        <v>42075</v>
      </c>
      <c r="X3820" s="15">
        <v>42045</v>
      </c>
      <c r="Y3820" s="15">
        <v>42075</v>
      </c>
      <c r="Z3820" t="str">
        <f t="shared" si="658"/>
        <v>February</v>
      </c>
      <c r="AA3820" t="str">
        <f t="shared" si="659"/>
        <v>March</v>
      </c>
    </row>
    <row r="3821" spans="1:27" ht="30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14" t="s">
        <v>8219</v>
      </c>
      <c r="G3821" t="s">
        <v>8224</v>
      </c>
      <c r="H3821" t="s">
        <v>8246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649"/>
        <v>106.4</v>
      </c>
      <c r="P3821" s="6">
        <f t="shared" si="650"/>
        <v>40.92307692307692</v>
      </c>
      <c r="Q3821" t="str">
        <f t="shared" si="651"/>
        <v>theater</v>
      </c>
      <c r="R3821" t="str">
        <f t="shared" si="652"/>
        <v>plays</v>
      </c>
      <c r="S3821" s="28">
        <f t="shared" si="653"/>
        <v>42184.001203703701</v>
      </c>
      <c r="T3821" s="28">
        <f t="shared" si="654"/>
        <v>42202.668055555558</v>
      </c>
      <c r="U3821">
        <f t="shared" si="655"/>
        <v>2015</v>
      </c>
      <c r="V3821" s="15">
        <f t="shared" si="656"/>
        <v>42184</v>
      </c>
      <c r="W3821" s="15">
        <f t="shared" si="657"/>
        <v>42202</v>
      </c>
      <c r="X3821" s="15">
        <v>42184</v>
      </c>
      <c r="Y3821" s="15">
        <v>42202</v>
      </c>
      <c r="Z3821" t="str">
        <f t="shared" si="658"/>
        <v>June</v>
      </c>
      <c r="AA3821" t="str">
        <f t="shared" si="659"/>
        <v>July</v>
      </c>
    </row>
    <row r="3822" spans="1:27" ht="45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14" t="s">
        <v>8219</v>
      </c>
      <c r="G3822" t="s">
        <v>8225</v>
      </c>
      <c r="H3822" t="s">
        <v>8247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649"/>
        <v>143.33333333333334</v>
      </c>
      <c r="P3822" s="6">
        <f t="shared" si="650"/>
        <v>21.5</v>
      </c>
      <c r="Q3822" t="str">
        <f t="shared" si="651"/>
        <v>theater</v>
      </c>
      <c r="R3822" t="str">
        <f t="shared" si="652"/>
        <v>plays</v>
      </c>
      <c r="S3822" s="28">
        <f t="shared" si="653"/>
        <v>42160.443483796298</v>
      </c>
      <c r="T3822" s="28">
        <f t="shared" si="654"/>
        <v>42190.443483796298</v>
      </c>
      <c r="U3822">
        <f t="shared" si="655"/>
        <v>2015</v>
      </c>
      <c r="V3822" s="15">
        <f t="shared" si="656"/>
        <v>42160</v>
      </c>
      <c r="W3822" s="15">
        <f t="shared" si="657"/>
        <v>42190</v>
      </c>
      <c r="X3822" s="15">
        <v>42160</v>
      </c>
      <c r="Y3822" s="15">
        <v>42190</v>
      </c>
      <c r="Z3822" t="str">
        <f t="shared" si="658"/>
        <v>June</v>
      </c>
      <c r="AA3822" t="str">
        <f t="shared" si="659"/>
        <v>July</v>
      </c>
    </row>
    <row r="3823" spans="1:27" ht="45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14" t="s">
        <v>8219</v>
      </c>
      <c r="G3823" t="s">
        <v>8224</v>
      </c>
      <c r="H3823" t="s">
        <v>8246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649"/>
        <v>104.54285714285714</v>
      </c>
      <c r="P3823" s="6">
        <f t="shared" si="650"/>
        <v>79.543478260869563</v>
      </c>
      <c r="Q3823" t="str">
        <f t="shared" si="651"/>
        <v>theater</v>
      </c>
      <c r="R3823" t="str">
        <f t="shared" si="652"/>
        <v>plays</v>
      </c>
      <c r="S3823" s="28">
        <f t="shared" si="653"/>
        <v>42340.972303240742</v>
      </c>
      <c r="T3823" s="28">
        <f t="shared" si="654"/>
        <v>42372.972303240742</v>
      </c>
      <c r="U3823">
        <f t="shared" si="655"/>
        <v>2015</v>
      </c>
      <c r="V3823" s="15">
        <f t="shared" si="656"/>
        <v>42340</v>
      </c>
      <c r="W3823" s="15">
        <f t="shared" si="657"/>
        <v>42372</v>
      </c>
      <c r="X3823" s="15">
        <v>42340</v>
      </c>
      <c r="Y3823" s="15">
        <v>42372</v>
      </c>
      <c r="Z3823" t="str">
        <f t="shared" si="658"/>
        <v>December</v>
      </c>
      <c r="AA3823" t="str">
        <f t="shared" si="659"/>
        <v>January</v>
      </c>
    </row>
    <row r="3824" spans="1:27" ht="45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14" t="s">
        <v>8219</v>
      </c>
      <c r="G3824" t="s">
        <v>8236</v>
      </c>
      <c r="H3824" t="s">
        <v>8249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649"/>
        <v>110.02000000000001</v>
      </c>
      <c r="P3824" s="6">
        <f t="shared" si="650"/>
        <v>72.381578947368425</v>
      </c>
      <c r="Q3824" t="str">
        <f t="shared" si="651"/>
        <v>theater</v>
      </c>
      <c r="R3824" t="str">
        <f t="shared" si="652"/>
        <v>plays</v>
      </c>
      <c r="S3824" s="28">
        <f t="shared" si="653"/>
        <v>42329.629826388882</v>
      </c>
      <c r="T3824" s="28">
        <f t="shared" si="654"/>
        <v>42388.749305555553</v>
      </c>
      <c r="U3824">
        <f t="shared" si="655"/>
        <v>2015</v>
      </c>
      <c r="V3824" s="15">
        <f t="shared" si="656"/>
        <v>42329</v>
      </c>
      <c r="W3824" s="15">
        <f t="shared" si="657"/>
        <v>42388</v>
      </c>
      <c r="X3824" s="15">
        <v>42329</v>
      </c>
      <c r="Y3824" s="15">
        <v>42388</v>
      </c>
      <c r="Z3824" t="str">
        <f t="shared" si="658"/>
        <v>November</v>
      </c>
      <c r="AA3824" t="str">
        <f t="shared" si="659"/>
        <v>January</v>
      </c>
    </row>
    <row r="3825" spans="1:27" ht="45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14" t="s">
        <v>8219</v>
      </c>
      <c r="G3825" t="s">
        <v>8224</v>
      </c>
      <c r="H3825" t="s">
        <v>8246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649"/>
        <v>106</v>
      </c>
      <c r="P3825" s="6">
        <f t="shared" si="650"/>
        <v>64.634146341463421</v>
      </c>
      <c r="Q3825" t="str">
        <f t="shared" si="651"/>
        <v>theater</v>
      </c>
      <c r="R3825" t="str">
        <f t="shared" si="652"/>
        <v>plays</v>
      </c>
      <c r="S3825" s="28">
        <f t="shared" si="653"/>
        <v>42170.701898148145</v>
      </c>
      <c r="T3825" s="28">
        <f t="shared" si="654"/>
        <v>42204.957638888889</v>
      </c>
      <c r="U3825">
        <f t="shared" si="655"/>
        <v>2015</v>
      </c>
      <c r="V3825" s="15">
        <f t="shared" si="656"/>
        <v>42170</v>
      </c>
      <c r="W3825" s="15">
        <f t="shared" si="657"/>
        <v>42204</v>
      </c>
      <c r="X3825" s="15">
        <v>42170</v>
      </c>
      <c r="Y3825" s="15">
        <v>42204</v>
      </c>
      <c r="Z3825" t="str">
        <f t="shared" si="658"/>
        <v>June</v>
      </c>
      <c r="AA3825" t="str">
        <f t="shared" si="659"/>
        <v>July</v>
      </c>
    </row>
    <row r="3826" spans="1:27" ht="45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14" t="s">
        <v>8219</v>
      </c>
      <c r="G3826" t="s">
        <v>8225</v>
      </c>
      <c r="H3826" t="s">
        <v>8247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649"/>
        <v>108</v>
      </c>
      <c r="P3826" s="6">
        <f t="shared" si="650"/>
        <v>38.571428571428569</v>
      </c>
      <c r="Q3826" t="str">
        <f t="shared" si="651"/>
        <v>theater</v>
      </c>
      <c r="R3826" t="str">
        <f t="shared" si="652"/>
        <v>plays</v>
      </c>
      <c r="S3826" s="28">
        <f t="shared" si="653"/>
        <v>42571.417858796289</v>
      </c>
      <c r="T3826" s="28">
        <f t="shared" si="654"/>
        <v>42583.361805555549</v>
      </c>
      <c r="U3826">
        <f t="shared" si="655"/>
        <v>2016</v>
      </c>
      <c r="V3826" s="15">
        <f t="shared" si="656"/>
        <v>42571</v>
      </c>
      <c r="W3826" s="15">
        <f t="shared" si="657"/>
        <v>42583</v>
      </c>
      <c r="X3826" s="15">
        <v>42571</v>
      </c>
      <c r="Y3826" s="15">
        <v>42583</v>
      </c>
      <c r="Z3826" t="str">
        <f t="shared" si="658"/>
        <v>July</v>
      </c>
      <c r="AA3826" t="str">
        <f t="shared" si="659"/>
        <v>August</v>
      </c>
    </row>
    <row r="3827" spans="1:27" ht="45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14" t="s">
        <v>8219</v>
      </c>
      <c r="G3827" t="s">
        <v>8224</v>
      </c>
      <c r="H3827" t="s">
        <v>8246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649"/>
        <v>105.42</v>
      </c>
      <c r="P3827" s="6">
        <f t="shared" si="650"/>
        <v>107.57142857142857</v>
      </c>
      <c r="Q3827" t="str">
        <f t="shared" si="651"/>
        <v>theater</v>
      </c>
      <c r="R3827" t="str">
        <f t="shared" si="652"/>
        <v>plays</v>
      </c>
      <c r="S3827" s="28">
        <f t="shared" si="653"/>
        <v>42150.861273148148</v>
      </c>
      <c r="T3827" s="28">
        <f t="shared" si="654"/>
        <v>42171.861273148148</v>
      </c>
      <c r="U3827">
        <f t="shared" si="655"/>
        <v>2015</v>
      </c>
      <c r="V3827" s="15">
        <f t="shared" si="656"/>
        <v>42150</v>
      </c>
      <c r="W3827" s="15">
        <f t="shared" si="657"/>
        <v>42171</v>
      </c>
      <c r="X3827" s="15">
        <v>42150</v>
      </c>
      <c r="Y3827" s="15">
        <v>42171</v>
      </c>
      <c r="Z3827" t="str">
        <f t="shared" si="658"/>
        <v>May</v>
      </c>
      <c r="AA3827" t="str">
        <f t="shared" si="659"/>
        <v>June</v>
      </c>
    </row>
    <row r="3828" spans="1:27" ht="30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14" t="s">
        <v>8219</v>
      </c>
      <c r="G3828" t="s">
        <v>8225</v>
      </c>
      <c r="H3828" t="s">
        <v>8247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649"/>
        <v>119.16666666666667</v>
      </c>
      <c r="P3828" s="6">
        <f t="shared" si="650"/>
        <v>27.5</v>
      </c>
      <c r="Q3828" t="str">
        <f t="shared" si="651"/>
        <v>theater</v>
      </c>
      <c r="R3828" t="str">
        <f t="shared" si="652"/>
        <v>plays</v>
      </c>
      <c r="S3828" s="28">
        <f t="shared" si="653"/>
        <v>42101.215208333328</v>
      </c>
      <c r="T3828" s="28">
        <f t="shared" si="654"/>
        <v>42131.215208333328</v>
      </c>
      <c r="U3828">
        <f t="shared" si="655"/>
        <v>2015</v>
      </c>
      <c r="V3828" s="15">
        <f t="shared" si="656"/>
        <v>42101</v>
      </c>
      <c r="W3828" s="15">
        <f t="shared" si="657"/>
        <v>42131</v>
      </c>
      <c r="X3828" s="15">
        <v>42101</v>
      </c>
      <c r="Y3828" s="15">
        <v>42131</v>
      </c>
      <c r="Z3828" t="str">
        <f t="shared" si="658"/>
        <v>April</v>
      </c>
      <c r="AA3828" t="str">
        <f t="shared" si="659"/>
        <v>May</v>
      </c>
    </row>
    <row r="3829" spans="1:27" ht="60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14" t="s">
        <v>8219</v>
      </c>
      <c r="G3829" t="s">
        <v>8225</v>
      </c>
      <c r="H3829" t="s">
        <v>8247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649"/>
        <v>152.66666666666666</v>
      </c>
      <c r="P3829" s="6">
        <f t="shared" si="650"/>
        <v>70.461538461538467</v>
      </c>
      <c r="Q3829" t="str">
        <f t="shared" si="651"/>
        <v>theater</v>
      </c>
      <c r="R3829" t="str">
        <f t="shared" si="652"/>
        <v>plays</v>
      </c>
      <c r="S3829" s="28">
        <f t="shared" si="653"/>
        <v>42034.719918981478</v>
      </c>
      <c r="T3829" s="28">
        <f t="shared" si="654"/>
        <v>42089.791666666664</v>
      </c>
      <c r="U3829">
        <f t="shared" si="655"/>
        <v>2015</v>
      </c>
      <c r="V3829" s="15">
        <f t="shared" si="656"/>
        <v>42034</v>
      </c>
      <c r="W3829" s="15">
        <f t="shared" si="657"/>
        <v>42089</v>
      </c>
      <c r="X3829" s="15">
        <v>42034</v>
      </c>
      <c r="Y3829" s="15">
        <v>42089</v>
      </c>
      <c r="Z3829" t="str">
        <f t="shared" si="658"/>
        <v>January</v>
      </c>
      <c r="AA3829" t="str">
        <f t="shared" si="659"/>
        <v>March</v>
      </c>
    </row>
    <row r="3830" spans="1:27" ht="45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14" t="s">
        <v>8219</v>
      </c>
      <c r="G3830" t="s">
        <v>8224</v>
      </c>
      <c r="H3830" t="s">
        <v>8246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649"/>
        <v>100</v>
      </c>
      <c r="P3830" s="6">
        <f t="shared" si="650"/>
        <v>178.57142857142858</v>
      </c>
      <c r="Q3830" t="str">
        <f t="shared" si="651"/>
        <v>theater</v>
      </c>
      <c r="R3830" t="str">
        <f t="shared" si="652"/>
        <v>plays</v>
      </c>
      <c r="S3830" s="28">
        <f t="shared" si="653"/>
        <v>41944.319293981483</v>
      </c>
      <c r="T3830" s="28">
        <f t="shared" si="654"/>
        <v>42004.36096064814</v>
      </c>
      <c r="U3830">
        <f t="shared" si="655"/>
        <v>2014</v>
      </c>
      <c r="V3830" s="15">
        <f t="shared" si="656"/>
        <v>41944</v>
      </c>
      <c r="W3830" s="15">
        <f t="shared" si="657"/>
        <v>42004</v>
      </c>
      <c r="X3830" s="15">
        <v>41944</v>
      </c>
      <c r="Y3830" s="15">
        <v>42004</v>
      </c>
      <c r="Z3830" t="str">
        <f t="shared" si="658"/>
        <v>November</v>
      </c>
      <c r="AA3830" t="str">
        <f t="shared" si="659"/>
        <v>December</v>
      </c>
    </row>
    <row r="3831" spans="1:27" ht="45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14" t="s">
        <v>8219</v>
      </c>
      <c r="G3831" t="s">
        <v>8224</v>
      </c>
      <c r="H3831" t="s">
        <v>8246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649"/>
        <v>100.2</v>
      </c>
      <c r="P3831" s="6">
        <f t="shared" si="650"/>
        <v>62.625</v>
      </c>
      <c r="Q3831" t="str">
        <f t="shared" si="651"/>
        <v>theater</v>
      </c>
      <c r="R3831" t="str">
        <f t="shared" si="652"/>
        <v>plays</v>
      </c>
      <c r="S3831" s="28">
        <f t="shared" si="653"/>
        <v>42593.657071759262</v>
      </c>
      <c r="T3831" s="28">
        <f t="shared" si="654"/>
        <v>42613.657071759262</v>
      </c>
      <c r="U3831">
        <f t="shared" si="655"/>
        <v>2016</v>
      </c>
      <c r="V3831" s="15">
        <f t="shared" si="656"/>
        <v>42593</v>
      </c>
      <c r="W3831" s="15">
        <f t="shared" si="657"/>
        <v>42613</v>
      </c>
      <c r="X3831" s="15">
        <v>42593</v>
      </c>
      <c r="Y3831" s="15">
        <v>42613</v>
      </c>
      <c r="Z3831" t="str">
        <f t="shared" si="658"/>
        <v>August</v>
      </c>
      <c r="AA3831" t="str">
        <f t="shared" si="659"/>
        <v>August</v>
      </c>
    </row>
    <row r="3832" spans="1:27" ht="45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14" t="s">
        <v>8219</v>
      </c>
      <c r="G3832" t="s">
        <v>8224</v>
      </c>
      <c r="H3832" t="s">
        <v>8246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649"/>
        <v>225</v>
      </c>
      <c r="P3832" s="6">
        <f t="shared" si="650"/>
        <v>75</v>
      </c>
      <c r="Q3832" t="str">
        <f t="shared" si="651"/>
        <v>theater</v>
      </c>
      <c r="R3832" t="str">
        <f t="shared" si="652"/>
        <v>plays</v>
      </c>
      <c r="S3832" s="28">
        <f t="shared" si="653"/>
        <v>42503.532534722217</v>
      </c>
      <c r="T3832" s="28">
        <f t="shared" si="654"/>
        <v>42517.532534722217</v>
      </c>
      <c r="U3832">
        <f t="shared" si="655"/>
        <v>2016</v>
      </c>
      <c r="V3832" s="15">
        <f t="shared" si="656"/>
        <v>42503</v>
      </c>
      <c r="W3832" s="15">
        <f t="shared" si="657"/>
        <v>42517</v>
      </c>
      <c r="X3832" s="15">
        <v>42503</v>
      </c>
      <c r="Y3832" s="15">
        <v>42517</v>
      </c>
      <c r="Z3832" t="str">
        <f t="shared" si="658"/>
        <v>May</v>
      </c>
      <c r="AA3832" t="str">
        <f t="shared" si="659"/>
        <v>May</v>
      </c>
    </row>
    <row r="3833" spans="1:27" ht="45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14" t="s">
        <v>8219</v>
      </c>
      <c r="G3833" t="s">
        <v>8224</v>
      </c>
      <c r="H3833" t="s">
        <v>8246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649"/>
        <v>106.02199999999999</v>
      </c>
      <c r="P3833" s="6">
        <f t="shared" si="650"/>
        <v>58.901111111111113</v>
      </c>
      <c r="Q3833" t="str">
        <f t="shared" si="651"/>
        <v>theater</v>
      </c>
      <c r="R3833" t="str">
        <f t="shared" si="652"/>
        <v>plays</v>
      </c>
      <c r="S3833" s="28">
        <f t="shared" si="653"/>
        <v>41927.640567129631</v>
      </c>
      <c r="T3833" s="28">
        <f t="shared" si="654"/>
        <v>41948.682233796295</v>
      </c>
      <c r="U3833">
        <f t="shared" si="655"/>
        <v>2014</v>
      </c>
      <c r="V3833" s="15">
        <f t="shared" si="656"/>
        <v>41927</v>
      </c>
      <c r="W3833" s="15">
        <f t="shared" si="657"/>
        <v>41948</v>
      </c>
      <c r="X3833" s="15">
        <v>41927</v>
      </c>
      <c r="Y3833" s="15">
        <v>41948</v>
      </c>
      <c r="Z3833" t="str">
        <f t="shared" si="658"/>
        <v>October</v>
      </c>
      <c r="AA3833" t="str">
        <f t="shared" si="659"/>
        <v>November</v>
      </c>
    </row>
    <row r="3834" spans="1:27" ht="45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14" t="s">
        <v>8219</v>
      </c>
      <c r="G3834" t="s">
        <v>8224</v>
      </c>
      <c r="H3834" t="s">
        <v>8246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649"/>
        <v>104.66666666666666</v>
      </c>
      <c r="P3834" s="6">
        <f t="shared" si="650"/>
        <v>139.55555555555554</v>
      </c>
      <c r="Q3834" t="str">
        <f t="shared" si="651"/>
        <v>theater</v>
      </c>
      <c r="R3834" t="str">
        <f t="shared" si="652"/>
        <v>plays</v>
      </c>
      <c r="S3834" s="28">
        <f t="shared" si="653"/>
        <v>42374.906655092585</v>
      </c>
      <c r="T3834" s="28">
        <f t="shared" si="654"/>
        <v>42419.906655092585</v>
      </c>
      <c r="U3834">
        <f t="shared" si="655"/>
        <v>2016</v>
      </c>
      <c r="V3834" s="15">
        <f t="shared" si="656"/>
        <v>42374</v>
      </c>
      <c r="W3834" s="15">
        <f t="shared" si="657"/>
        <v>42419</v>
      </c>
      <c r="X3834" s="15">
        <v>42374</v>
      </c>
      <c r="Y3834" s="15">
        <v>42419</v>
      </c>
      <c r="Z3834" t="str">
        <f t="shared" si="658"/>
        <v>January</v>
      </c>
      <c r="AA3834" t="str">
        <f t="shared" si="659"/>
        <v>February</v>
      </c>
    </row>
    <row r="3835" spans="1:27" ht="45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14" t="s">
        <v>8219</v>
      </c>
      <c r="G3835" t="s">
        <v>8229</v>
      </c>
      <c r="H3835" t="s">
        <v>8251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649"/>
        <v>116.66666666666667</v>
      </c>
      <c r="P3835" s="6">
        <f t="shared" si="650"/>
        <v>70</v>
      </c>
      <c r="Q3835" t="str">
        <f t="shared" si="651"/>
        <v>theater</v>
      </c>
      <c r="R3835" t="str">
        <f t="shared" si="652"/>
        <v>plays</v>
      </c>
      <c r="S3835" s="28">
        <f t="shared" si="653"/>
        <v>41963.664027777777</v>
      </c>
      <c r="T3835" s="28">
        <f t="shared" si="654"/>
        <v>41974.589583333327</v>
      </c>
      <c r="U3835">
        <f t="shared" si="655"/>
        <v>2014</v>
      </c>
      <c r="V3835" s="15">
        <f t="shared" si="656"/>
        <v>41963</v>
      </c>
      <c r="W3835" s="15">
        <f t="shared" si="657"/>
        <v>41974</v>
      </c>
      <c r="X3835" s="15">
        <v>41963</v>
      </c>
      <c r="Y3835" s="15">
        <v>41974</v>
      </c>
      <c r="Z3835" t="str">
        <f t="shared" si="658"/>
        <v>November</v>
      </c>
      <c r="AA3835" t="str">
        <f t="shared" si="659"/>
        <v>December</v>
      </c>
    </row>
    <row r="3836" spans="1:27" ht="45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14" t="s">
        <v>8219</v>
      </c>
      <c r="G3836" t="s">
        <v>8225</v>
      </c>
      <c r="H3836" t="s">
        <v>8247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649"/>
        <v>109.03333333333333</v>
      </c>
      <c r="P3836" s="6">
        <f t="shared" si="650"/>
        <v>57.385964912280699</v>
      </c>
      <c r="Q3836" t="str">
        <f t="shared" si="651"/>
        <v>theater</v>
      </c>
      <c r="R3836" t="str">
        <f t="shared" si="652"/>
        <v>plays</v>
      </c>
      <c r="S3836" s="28">
        <f t="shared" si="653"/>
        <v>42143.236886574072</v>
      </c>
      <c r="T3836" s="28">
        <f t="shared" si="654"/>
        <v>42173.236886574072</v>
      </c>
      <c r="U3836">
        <f t="shared" si="655"/>
        <v>2015</v>
      </c>
      <c r="V3836" s="15">
        <f t="shared" si="656"/>
        <v>42143</v>
      </c>
      <c r="W3836" s="15">
        <f t="shared" si="657"/>
        <v>42173</v>
      </c>
      <c r="X3836" s="15">
        <v>42143</v>
      </c>
      <c r="Y3836" s="15">
        <v>42173</v>
      </c>
      <c r="Z3836" t="str">
        <f t="shared" si="658"/>
        <v>May</v>
      </c>
      <c r="AA3836" t="str">
        <f t="shared" si="659"/>
        <v>June</v>
      </c>
    </row>
    <row r="3837" spans="1:27" ht="45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14" t="s">
        <v>8219</v>
      </c>
      <c r="G3837" t="s">
        <v>8225</v>
      </c>
      <c r="H3837" t="s">
        <v>8247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649"/>
        <v>160</v>
      </c>
      <c r="P3837" s="6">
        <f t="shared" si="650"/>
        <v>40</v>
      </c>
      <c r="Q3837" t="str">
        <f t="shared" si="651"/>
        <v>theater</v>
      </c>
      <c r="R3837" t="str">
        <f t="shared" si="652"/>
        <v>plays</v>
      </c>
      <c r="S3837" s="28">
        <f t="shared" si="653"/>
        <v>42460.733888888884</v>
      </c>
      <c r="T3837" s="28">
        <f t="shared" si="654"/>
        <v>42481.733888888884</v>
      </c>
      <c r="U3837">
        <f t="shared" si="655"/>
        <v>2016</v>
      </c>
      <c r="V3837" s="15">
        <f t="shared" si="656"/>
        <v>42460</v>
      </c>
      <c r="W3837" s="15">
        <f t="shared" si="657"/>
        <v>42481</v>
      </c>
      <c r="X3837" s="15">
        <v>42460</v>
      </c>
      <c r="Y3837" s="15">
        <v>42481</v>
      </c>
      <c r="Z3837" t="str">
        <f t="shared" si="658"/>
        <v>March</v>
      </c>
      <c r="AA3837" t="str">
        <f t="shared" si="659"/>
        <v>April</v>
      </c>
    </row>
    <row r="3838" spans="1:27" ht="45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14" t="s">
        <v>8219</v>
      </c>
      <c r="G3838" t="s">
        <v>8224</v>
      </c>
      <c r="H3838" t="s">
        <v>8246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649"/>
        <v>112.5</v>
      </c>
      <c r="P3838" s="6">
        <f t="shared" si="650"/>
        <v>64.285714285714292</v>
      </c>
      <c r="Q3838" t="str">
        <f t="shared" si="651"/>
        <v>theater</v>
      </c>
      <c r="R3838" t="str">
        <f t="shared" si="652"/>
        <v>plays</v>
      </c>
      <c r="S3838" s="28">
        <f t="shared" si="653"/>
        <v>42553.718194444438</v>
      </c>
      <c r="T3838" s="28">
        <f t="shared" si="654"/>
        <v>42584.964583333327</v>
      </c>
      <c r="U3838">
        <f t="shared" si="655"/>
        <v>2016</v>
      </c>
      <c r="V3838" s="15">
        <f t="shared" si="656"/>
        <v>42553</v>
      </c>
      <c r="W3838" s="15">
        <f t="shared" si="657"/>
        <v>42584</v>
      </c>
      <c r="X3838" s="15">
        <v>42553</v>
      </c>
      <c r="Y3838" s="15">
        <v>42584</v>
      </c>
      <c r="Z3838" t="str">
        <f t="shared" si="658"/>
        <v>July</v>
      </c>
      <c r="AA3838" t="str">
        <f t="shared" si="659"/>
        <v>August</v>
      </c>
    </row>
    <row r="3839" spans="1:27" ht="30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14" t="s">
        <v>8219</v>
      </c>
      <c r="G3839" t="s">
        <v>8225</v>
      </c>
      <c r="H3839" t="s">
        <v>8247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649"/>
        <v>102.1</v>
      </c>
      <c r="P3839" s="6">
        <f t="shared" si="650"/>
        <v>120.11764705882354</v>
      </c>
      <c r="Q3839" t="str">
        <f t="shared" si="651"/>
        <v>theater</v>
      </c>
      <c r="R3839" t="str">
        <f t="shared" si="652"/>
        <v>plays</v>
      </c>
      <c r="S3839" s="28">
        <f t="shared" si="653"/>
        <v>42152.557384259257</v>
      </c>
      <c r="T3839" s="28">
        <f t="shared" si="654"/>
        <v>42188.557384259257</v>
      </c>
      <c r="U3839">
        <f t="shared" si="655"/>
        <v>2015</v>
      </c>
      <c r="V3839" s="15">
        <f t="shared" si="656"/>
        <v>42152</v>
      </c>
      <c r="W3839" s="15">
        <f t="shared" si="657"/>
        <v>42188</v>
      </c>
      <c r="X3839" s="15">
        <v>42152</v>
      </c>
      <c r="Y3839" s="15">
        <v>42188</v>
      </c>
      <c r="Z3839" t="str">
        <f t="shared" si="658"/>
        <v>May</v>
      </c>
      <c r="AA3839" t="str">
        <f t="shared" si="659"/>
        <v>July</v>
      </c>
    </row>
    <row r="3840" spans="1:27" ht="45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14" t="s">
        <v>8219</v>
      </c>
      <c r="G3840" t="s">
        <v>8235</v>
      </c>
      <c r="H3840" t="s">
        <v>8255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649"/>
        <v>100.824</v>
      </c>
      <c r="P3840" s="6">
        <f t="shared" si="650"/>
        <v>1008.24</v>
      </c>
      <c r="Q3840" t="str">
        <f t="shared" si="651"/>
        <v>theater</v>
      </c>
      <c r="R3840" t="str">
        <f t="shared" si="652"/>
        <v>plays</v>
      </c>
      <c r="S3840" s="28">
        <f t="shared" si="653"/>
        <v>42116.502418981479</v>
      </c>
      <c r="T3840" s="28">
        <f t="shared" si="654"/>
        <v>42146.502418981479</v>
      </c>
      <c r="U3840">
        <f t="shared" si="655"/>
        <v>2015</v>
      </c>
      <c r="V3840" s="15">
        <f t="shared" si="656"/>
        <v>42116</v>
      </c>
      <c r="W3840" s="15">
        <f t="shared" si="657"/>
        <v>42146</v>
      </c>
      <c r="X3840" s="15">
        <v>42116</v>
      </c>
      <c r="Y3840" s="15">
        <v>42146</v>
      </c>
      <c r="Z3840" t="str">
        <f t="shared" si="658"/>
        <v>April</v>
      </c>
      <c r="AA3840" t="str">
        <f t="shared" si="659"/>
        <v>May</v>
      </c>
    </row>
    <row r="3841" spans="1:27" ht="45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14" t="s">
        <v>8219</v>
      </c>
      <c r="G3841" t="s">
        <v>8224</v>
      </c>
      <c r="H3841" t="s">
        <v>8246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649"/>
        <v>101.25</v>
      </c>
      <c r="P3841" s="6">
        <f t="shared" si="650"/>
        <v>63.28125</v>
      </c>
      <c r="Q3841" t="str">
        <f t="shared" si="651"/>
        <v>theater</v>
      </c>
      <c r="R3841" t="str">
        <f t="shared" si="652"/>
        <v>plays</v>
      </c>
      <c r="S3841" s="28">
        <f t="shared" si="653"/>
        <v>42154.934305555558</v>
      </c>
      <c r="T3841" s="28">
        <f t="shared" si="654"/>
        <v>42214.934305555558</v>
      </c>
      <c r="U3841">
        <f t="shared" si="655"/>
        <v>2015</v>
      </c>
      <c r="V3841" s="15">
        <f t="shared" si="656"/>
        <v>42154</v>
      </c>
      <c r="W3841" s="15">
        <f t="shared" si="657"/>
        <v>42214</v>
      </c>
      <c r="X3841" s="15">
        <v>42154</v>
      </c>
      <c r="Y3841" s="15">
        <v>42214</v>
      </c>
      <c r="Z3841" t="str">
        <f t="shared" si="658"/>
        <v>May</v>
      </c>
      <c r="AA3841" t="str">
        <f t="shared" si="659"/>
        <v>July</v>
      </c>
    </row>
    <row r="3842" spans="1:27" ht="45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14" t="s">
        <v>8219</v>
      </c>
      <c r="G3842" t="s">
        <v>8225</v>
      </c>
      <c r="H3842" t="s">
        <v>8247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ref="O3842:O3905" si="660">SUM(E3842/D3842)*100</f>
        <v>6500</v>
      </c>
      <c r="P3842" s="6">
        <f t="shared" ref="P3842:P3905" si="661">SUM(E3842/L3842)</f>
        <v>21.666666666666668</v>
      </c>
      <c r="Q3842" t="str">
        <f t="shared" si="651"/>
        <v>theater</v>
      </c>
      <c r="R3842" t="str">
        <f t="shared" si="652"/>
        <v>plays</v>
      </c>
      <c r="S3842" s="28">
        <f t="shared" si="653"/>
        <v>42432.493391203701</v>
      </c>
      <c r="T3842" s="28">
        <f t="shared" si="654"/>
        <v>42457.45172453703</v>
      </c>
      <c r="U3842">
        <f t="shared" si="655"/>
        <v>2016</v>
      </c>
      <c r="V3842" s="15">
        <f t="shared" si="656"/>
        <v>42432</v>
      </c>
      <c r="W3842" s="15">
        <f t="shared" si="657"/>
        <v>42457</v>
      </c>
      <c r="X3842" s="15">
        <v>42432</v>
      </c>
      <c r="Y3842" s="15">
        <v>42457</v>
      </c>
      <c r="Z3842" t="str">
        <f t="shared" si="658"/>
        <v>March</v>
      </c>
      <c r="AA3842" t="str">
        <f t="shared" si="659"/>
        <v>March</v>
      </c>
    </row>
    <row r="3843" spans="1:27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14" t="s">
        <v>8221</v>
      </c>
      <c r="G3843" t="s">
        <v>8224</v>
      </c>
      <c r="H3843" t="s">
        <v>8246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si="660"/>
        <v>8.7200000000000006</v>
      </c>
      <c r="P3843" s="6">
        <f t="shared" si="661"/>
        <v>25.647058823529413</v>
      </c>
      <c r="Q3843" t="str">
        <f t="shared" ref="Q3843:Q3906" si="662">LEFT(N3843,FIND("/", N3843) - 1)</f>
        <v>theater</v>
      </c>
      <c r="R3843" t="str">
        <f t="shared" ref="R3843:R3906" si="663">RIGHT(N3843,LEN(N3843) - FIND("/",N3843))</f>
        <v>plays</v>
      </c>
      <c r="S3843" s="28">
        <f t="shared" ref="S3843:S3906" si="664">(J3843/86400)+25569+(-5/24)</f>
        <v>41780.57739583333</v>
      </c>
      <c r="T3843" s="28">
        <f t="shared" ref="T3843:T3906" si="665">(I3843/86400)+25569+(-5/24)</f>
        <v>41840.57739583333</v>
      </c>
      <c r="U3843">
        <f t="shared" ref="U3843:U3906" si="666">YEAR(S3843)</f>
        <v>2014</v>
      </c>
      <c r="V3843" s="15">
        <f t="shared" ref="V3843:V3906" si="667">INT(S3843)</f>
        <v>41780</v>
      </c>
      <c r="W3843" s="15">
        <f t="shared" ref="W3843:W3906" si="668">INT(T3843)</f>
        <v>41840</v>
      </c>
      <c r="X3843" s="15">
        <v>41780</v>
      </c>
      <c r="Y3843" s="15">
        <v>41840</v>
      </c>
      <c r="Z3843" t="str">
        <f t="shared" ref="Z3843:Z3906" si="669">TEXT(V3843, "mmmm")</f>
        <v>May</v>
      </c>
      <c r="AA3843" t="str">
        <f t="shared" ref="AA3843:AA3906" si="670">TEXT(W3843, "mmmm")</f>
        <v>July</v>
      </c>
    </row>
    <row r="3844" spans="1:27" ht="4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14" t="s">
        <v>8221</v>
      </c>
      <c r="G3844" t="s">
        <v>8225</v>
      </c>
      <c r="H3844" t="s">
        <v>8247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660"/>
        <v>21.94</v>
      </c>
      <c r="P3844" s="6">
        <f t="shared" si="661"/>
        <v>47.695652173913047</v>
      </c>
      <c r="Q3844" t="str">
        <f t="shared" si="662"/>
        <v>theater</v>
      </c>
      <c r="R3844" t="str">
        <f t="shared" si="663"/>
        <v>plays</v>
      </c>
      <c r="S3844" s="28">
        <f t="shared" si="664"/>
        <v>41740.285324074073</v>
      </c>
      <c r="T3844" s="28">
        <f t="shared" si="665"/>
        <v>41770.285324074073</v>
      </c>
      <c r="U3844">
        <f t="shared" si="666"/>
        <v>2014</v>
      </c>
      <c r="V3844" s="15">
        <f t="shared" si="667"/>
        <v>41740</v>
      </c>
      <c r="W3844" s="15">
        <f t="shared" si="668"/>
        <v>41770</v>
      </c>
      <c r="X3844" s="15">
        <v>41740</v>
      </c>
      <c r="Y3844" s="15">
        <v>41770</v>
      </c>
      <c r="Z3844" t="str">
        <f t="shared" si="669"/>
        <v>April</v>
      </c>
      <c r="AA3844" t="str">
        <f t="shared" si="670"/>
        <v>May</v>
      </c>
    </row>
    <row r="3845" spans="1:27" ht="4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14" t="s">
        <v>8221</v>
      </c>
      <c r="G3845" t="s">
        <v>8224</v>
      </c>
      <c r="H3845" t="s">
        <v>8246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660"/>
        <v>21.3</v>
      </c>
      <c r="P3845" s="6">
        <f t="shared" si="661"/>
        <v>56.05263157894737</v>
      </c>
      <c r="Q3845" t="str">
        <f t="shared" si="662"/>
        <v>theater</v>
      </c>
      <c r="R3845" t="str">
        <f t="shared" si="663"/>
        <v>plays</v>
      </c>
      <c r="S3845" s="28">
        <f t="shared" si="664"/>
        <v>41765.864166666666</v>
      </c>
      <c r="T3845" s="28">
        <f t="shared" si="665"/>
        <v>41790.864166666666</v>
      </c>
      <c r="U3845">
        <f t="shared" si="666"/>
        <v>2014</v>
      </c>
      <c r="V3845" s="15">
        <f t="shared" si="667"/>
        <v>41765</v>
      </c>
      <c r="W3845" s="15">
        <f t="shared" si="668"/>
        <v>41790</v>
      </c>
      <c r="X3845" s="15">
        <v>41765</v>
      </c>
      <c r="Y3845" s="15">
        <v>41790</v>
      </c>
      <c r="Z3845" t="str">
        <f t="shared" si="669"/>
        <v>May</v>
      </c>
      <c r="AA3845" t="str">
        <f t="shared" si="670"/>
        <v>May</v>
      </c>
    </row>
    <row r="3846" spans="1:27" ht="4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14" t="s">
        <v>8221</v>
      </c>
      <c r="G3846" t="s">
        <v>8224</v>
      </c>
      <c r="H3846" t="s">
        <v>8246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660"/>
        <v>41.489795918367342</v>
      </c>
      <c r="P3846" s="6">
        <f t="shared" si="661"/>
        <v>81.319999999999993</v>
      </c>
      <c r="Q3846" t="str">
        <f t="shared" si="662"/>
        <v>theater</v>
      </c>
      <c r="R3846" t="str">
        <f t="shared" si="663"/>
        <v>plays</v>
      </c>
      <c r="S3846" s="28">
        <f t="shared" si="664"/>
        <v>41766.408958333333</v>
      </c>
      <c r="T3846" s="28">
        <f t="shared" si="665"/>
        <v>41793.082638888889</v>
      </c>
      <c r="U3846">
        <f t="shared" si="666"/>
        <v>2014</v>
      </c>
      <c r="V3846" s="15">
        <f t="shared" si="667"/>
        <v>41766</v>
      </c>
      <c r="W3846" s="15">
        <f t="shared" si="668"/>
        <v>41793</v>
      </c>
      <c r="X3846" s="15">
        <v>41766</v>
      </c>
      <c r="Y3846" s="15">
        <v>41793</v>
      </c>
      <c r="Z3846" t="str">
        <f t="shared" si="669"/>
        <v>May</v>
      </c>
      <c r="AA3846" t="str">
        <f t="shared" si="670"/>
        <v>June</v>
      </c>
    </row>
    <row r="3847" spans="1:27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14" t="s">
        <v>8221</v>
      </c>
      <c r="G3847" t="s">
        <v>8224</v>
      </c>
      <c r="H3847" t="s">
        <v>8246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660"/>
        <v>2.105</v>
      </c>
      <c r="P3847" s="6">
        <f t="shared" si="661"/>
        <v>70.166666666666671</v>
      </c>
      <c r="Q3847" t="str">
        <f t="shared" si="662"/>
        <v>theater</v>
      </c>
      <c r="R3847" t="str">
        <f t="shared" si="663"/>
        <v>plays</v>
      </c>
      <c r="S3847" s="28">
        <f t="shared" si="664"/>
        <v>42248.418680555558</v>
      </c>
      <c r="T3847" s="28">
        <f t="shared" si="665"/>
        <v>42278.418680555558</v>
      </c>
      <c r="U3847">
        <f t="shared" si="666"/>
        <v>2015</v>
      </c>
      <c r="V3847" s="15">
        <f t="shared" si="667"/>
        <v>42248</v>
      </c>
      <c r="W3847" s="15">
        <f t="shared" si="668"/>
        <v>42278</v>
      </c>
      <c r="X3847" s="15">
        <v>42248</v>
      </c>
      <c r="Y3847" s="15">
        <v>42278</v>
      </c>
      <c r="Z3847" t="str">
        <f t="shared" si="669"/>
        <v>September</v>
      </c>
      <c r="AA3847" t="str">
        <f t="shared" si="670"/>
        <v>October</v>
      </c>
    </row>
    <row r="3848" spans="1:27" ht="4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14" t="s">
        <v>8221</v>
      </c>
      <c r="G3848" t="s">
        <v>8224</v>
      </c>
      <c r="H3848" t="s">
        <v>8246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660"/>
        <v>2.7</v>
      </c>
      <c r="P3848" s="6">
        <f t="shared" si="661"/>
        <v>23.625</v>
      </c>
      <c r="Q3848" t="str">
        <f t="shared" si="662"/>
        <v>theater</v>
      </c>
      <c r="R3848" t="str">
        <f t="shared" si="663"/>
        <v>plays</v>
      </c>
      <c r="S3848" s="28">
        <f t="shared" si="664"/>
        <v>41885.01321759259</v>
      </c>
      <c r="T3848" s="28">
        <f t="shared" si="665"/>
        <v>41916.082638888889</v>
      </c>
      <c r="U3848">
        <f t="shared" si="666"/>
        <v>2014</v>
      </c>
      <c r="V3848" s="15">
        <f t="shared" si="667"/>
        <v>41885</v>
      </c>
      <c r="W3848" s="15">
        <f t="shared" si="668"/>
        <v>41916</v>
      </c>
      <c r="X3848" s="15">
        <v>41885</v>
      </c>
      <c r="Y3848" s="15">
        <v>41916</v>
      </c>
      <c r="Z3848" t="str">
        <f t="shared" si="669"/>
        <v>September</v>
      </c>
      <c r="AA3848" t="str">
        <f t="shared" si="670"/>
        <v>October</v>
      </c>
    </row>
    <row r="3849" spans="1:27" ht="4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14" t="s">
        <v>8221</v>
      </c>
      <c r="G3849" t="s">
        <v>8224</v>
      </c>
      <c r="H3849" t="s">
        <v>8246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660"/>
        <v>16.161904761904761</v>
      </c>
      <c r="P3849" s="6">
        <f t="shared" si="661"/>
        <v>188.55555555555554</v>
      </c>
      <c r="Q3849" t="str">
        <f t="shared" si="662"/>
        <v>theater</v>
      </c>
      <c r="R3849" t="str">
        <f t="shared" si="663"/>
        <v>plays</v>
      </c>
      <c r="S3849" s="28">
        <f t="shared" si="664"/>
        <v>42159.016099537032</v>
      </c>
      <c r="T3849" s="28">
        <f t="shared" si="665"/>
        <v>42204.016099537032</v>
      </c>
      <c r="U3849">
        <f t="shared" si="666"/>
        <v>2015</v>
      </c>
      <c r="V3849" s="15">
        <f t="shared" si="667"/>
        <v>42159</v>
      </c>
      <c r="W3849" s="15">
        <f t="shared" si="668"/>
        <v>42204</v>
      </c>
      <c r="X3849" s="15">
        <v>42159</v>
      </c>
      <c r="Y3849" s="15">
        <v>42204</v>
      </c>
      <c r="Z3849" t="str">
        <f t="shared" si="669"/>
        <v>June</v>
      </c>
      <c r="AA3849" t="str">
        <f t="shared" si="670"/>
        <v>July</v>
      </c>
    </row>
    <row r="3850" spans="1:27" ht="4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14" t="s">
        <v>8221</v>
      </c>
      <c r="G3850" t="s">
        <v>8224</v>
      </c>
      <c r="H3850" t="s">
        <v>8246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660"/>
        <v>16.376923076923077</v>
      </c>
      <c r="P3850" s="6">
        <f t="shared" si="661"/>
        <v>49.511627906976742</v>
      </c>
      <c r="Q3850" t="str">
        <f t="shared" si="662"/>
        <v>theater</v>
      </c>
      <c r="R3850" t="str">
        <f t="shared" si="663"/>
        <v>plays</v>
      </c>
      <c r="S3850" s="28">
        <f t="shared" si="664"/>
        <v>42265.608668981477</v>
      </c>
      <c r="T3850" s="28">
        <f t="shared" si="665"/>
        <v>42295.608668981477</v>
      </c>
      <c r="U3850">
        <f t="shared" si="666"/>
        <v>2015</v>
      </c>
      <c r="V3850" s="15">
        <f t="shared" si="667"/>
        <v>42265</v>
      </c>
      <c r="W3850" s="15">
        <f t="shared" si="668"/>
        <v>42295</v>
      </c>
      <c r="X3850" s="15">
        <v>42265</v>
      </c>
      <c r="Y3850" s="15">
        <v>42295</v>
      </c>
      <c r="Z3850" t="str">
        <f t="shared" si="669"/>
        <v>September</v>
      </c>
      <c r="AA3850" t="str">
        <f t="shared" si="670"/>
        <v>October</v>
      </c>
    </row>
    <row r="3851" spans="1:27" ht="4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14" t="s">
        <v>8221</v>
      </c>
      <c r="G3851" t="s">
        <v>8236</v>
      </c>
      <c r="H3851" t="s">
        <v>8249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660"/>
        <v>7.043333333333333</v>
      </c>
      <c r="P3851" s="6">
        <f t="shared" si="661"/>
        <v>75.464285714285708</v>
      </c>
      <c r="Q3851" t="str">
        <f t="shared" si="662"/>
        <v>theater</v>
      </c>
      <c r="R3851" t="str">
        <f t="shared" si="663"/>
        <v>plays</v>
      </c>
      <c r="S3851" s="28">
        <f t="shared" si="664"/>
        <v>42136.558842592589</v>
      </c>
      <c r="T3851" s="28">
        <f t="shared" si="665"/>
        <v>42166.558842592589</v>
      </c>
      <c r="U3851">
        <f t="shared" si="666"/>
        <v>2015</v>
      </c>
      <c r="V3851" s="15">
        <f t="shared" si="667"/>
        <v>42136</v>
      </c>
      <c r="W3851" s="15">
        <f t="shared" si="668"/>
        <v>42166</v>
      </c>
      <c r="X3851" s="15">
        <v>42136</v>
      </c>
      <c r="Y3851" s="15">
        <v>42166</v>
      </c>
      <c r="Z3851" t="str">
        <f t="shared" si="669"/>
        <v>May</v>
      </c>
      <c r="AA3851" t="str">
        <f t="shared" si="670"/>
        <v>June</v>
      </c>
    </row>
    <row r="3852" spans="1:27" ht="3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14" t="s">
        <v>8221</v>
      </c>
      <c r="G3852" t="s">
        <v>8224</v>
      </c>
      <c r="H3852" t="s">
        <v>8246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660"/>
        <v>3.8</v>
      </c>
      <c r="P3852" s="6">
        <f t="shared" si="661"/>
        <v>9.5</v>
      </c>
      <c r="Q3852" t="str">
        <f t="shared" si="662"/>
        <v>theater</v>
      </c>
      <c r="R3852" t="str">
        <f t="shared" si="663"/>
        <v>plays</v>
      </c>
      <c r="S3852" s="28">
        <f t="shared" si="664"/>
        <v>41974.916006944441</v>
      </c>
      <c r="T3852" s="28">
        <f t="shared" si="665"/>
        <v>42004.916006944441</v>
      </c>
      <c r="U3852">
        <f t="shared" si="666"/>
        <v>2014</v>
      </c>
      <c r="V3852" s="15">
        <f t="shared" si="667"/>
        <v>41974</v>
      </c>
      <c r="W3852" s="15">
        <f t="shared" si="668"/>
        <v>42004</v>
      </c>
      <c r="X3852" s="15">
        <v>41974</v>
      </c>
      <c r="Y3852" s="15">
        <v>42004</v>
      </c>
      <c r="Z3852" t="str">
        <f t="shared" si="669"/>
        <v>December</v>
      </c>
      <c r="AA3852" t="str">
        <f t="shared" si="670"/>
        <v>December</v>
      </c>
    </row>
    <row r="3853" spans="1:27" ht="4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14" t="s">
        <v>8221</v>
      </c>
      <c r="G3853" t="s">
        <v>8225</v>
      </c>
      <c r="H3853" t="s">
        <v>8247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660"/>
        <v>34.08</v>
      </c>
      <c r="P3853" s="6">
        <f t="shared" si="661"/>
        <v>35.5</v>
      </c>
      <c r="Q3853" t="str">
        <f t="shared" si="662"/>
        <v>theater</v>
      </c>
      <c r="R3853" t="str">
        <f t="shared" si="663"/>
        <v>plays</v>
      </c>
      <c r="S3853" s="28">
        <f t="shared" si="664"/>
        <v>42172.23123842592</v>
      </c>
      <c r="T3853" s="28">
        <f t="shared" si="665"/>
        <v>42202.23123842592</v>
      </c>
      <c r="U3853">
        <f t="shared" si="666"/>
        <v>2015</v>
      </c>
      <c r="V3853" s="15">
        <f t="shared" si="667"/>
        <v>42172</v>
      </c>
      <c r="W3853" s="15">
        <f t="shared" si="668"/>
        <v>42202</v>
      </c>
      <c r="X3853" s="15">
        <v>42172</v>
      </c>
      <c r="Y3853" s="15">
        <v>42202</v>
      </c>
      <c r="Z3853" t="str">
        <f t="shared" si="669"/>
        <v>June</v>
      </c>
      <c r="AA3853" t="str">
        <f t="shared" si="670"/>
        <v>July</v>
      </c>
    </row>
    <row r="3854" spans="1:27" ht="4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14" t="s">
        <v>8221</v>
      </c>
      <c r="G3854" t="s">
        <v>8224</v>
      </c>
      <c r="H3854" t="s">
        <v>8246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660"/>
        <v>0.2</v>
      </c>
      <c r="P3854" s="6">
        <f t="shared" si="661"/>
        <v>10</v>
      </c>
      <c r="Q3854" t="str">
        <f t="shared" si="662"/>
        <v>theater</v>
      </c>
      <c r="R3854" t="str">
        <f t="shared" si="663"/>
        <v>plays</v>
      </c>
      <c r="S3854" s="28">
        <f t="shared" si="664"/>
        <v>42064.982361111113</v>
      </c>
      <c r="T3854" s="28">
        <f t="shared" si="665"/>
        <v>42089.940694444442</v>
      </c>
      <c r="U3854">
        <f t="shared" si="666"/>
        <v>2015</v>
      </c>
      <c r="V3854" s="15">
        <f t="shared" si="667"/>
        <v>42064</v>
      </c>
      <c r="W3854" s="15">
        <f t="shared" si="668"/>
        <v>42089</v>
      </c>
      <c r="X3854" s="15">
        <v>42064</v>
      </c>
      <c r="Y3854" s="15">
        <v>42089</v>
      </c>
      <c r="Z3854" t="str">
        <f t="shared" si="669"/>
        <v>March</v>
      </c>
      <c r="AA3854" t="str">
        <f t="shared" si="670"/>
        <v>March</v>
      </c>
    </row>
    <row r="3855" spans="1:27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14" t="s">
        <v>8221</v>
      </c>
      <c r="G3855" t="s">
        <v>8224</v>
      </c>
      <c r="H3855" t="s">
        <v>8246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660"/>
        <v>2.5999999999999999E-2</v>
      </c>
      <c r="P3855" s="6">
        <f t="shared" si="661"/>
        <v>13</v>
      </c>
      <c r="Q3855" t="str">
        <f t="shared" si="662"/>
        <v>theater</v>
      </c>
      <c r="R3855" t="str">
        <f t="shared" si="663"/>
        <v>plays</v>
      </c>
      <c r="S3855" s="28">
        <f t="shared" si="664"/>
        <v>41848.631689814814</v>
      </c>
      <c r="T3855" s="28">
        <f t="shared" si="665"/>
        <v>41883.631689814814</v>
      </c>
      <c r="U3855">
        <f t="shared" si="666"/>
        <v>2014</v>
      </c>
      <c r="V3855" s="15">
        <f t="shared" si="667"/>
        <v>41848</v>
      </c>
      <c r="W3855" s="15">
        <f t="shared" si="668"/>
        <v>41883</v>
      </c>
      <c r="X3855" s="15">
        <v>41848</v>
      </c>
      <c r="Y3855" s="15">
        <v>41883</v>
      </c>
      <c r="Z3855" t="str">
        <f t="shared" si="669"/>
        <v>July</v>
      </c>
      <c r="AA3855" t="str">
        <f t="shared" si="670"/>
        <v>September</v>
      </c>
    </row>
    <row r="3856" spans="1:27" ht="3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14" t="s">
        <v>8221</v>
      </c>
      <c r="G3856" t="s">
        <v>8224</v>
      </c>
      <c r="H3856" t="s">
        <v>8246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660"/>
        <v>16.254545454545454</v>
      </c>
      <c r="P3856" s="6">
        <f t="shared" si="661"/>
        <v>89.4</v>
      </c>
      <c r="Q3856" t="str">
        <f t="shared" si="662"/>
        <v>theater</v>
      </c>
      <c r="R3856" t="str">
        <f t="shared" si="663"/>
        <v>plays</v>
      </c>
      <c r="S3856" s="28">
        <f t="shared" si="664"/>
        <v>42103.67659722222</v>
      </c>
      <c r="T3856" s="28">
        <f t="shared" si="665"/>
        <v>42133.67659722222</v>
      </c>
      <c r="U3856">
        <f t="shared" si="666"/>
        <v>2015</v>
      </c>
      <c r="V3856" s="15">
        <f t="shared" si="667"/>
        <v>42103</v>
      </c>
      <c r="W3856" s="15">
        <f t="shared" si="668"/>
        <v>42133</v>
      </c>
      <c r="X3856" s="15">
        <v>42103</v>
      </c>
      <c r="Y3856" s="15">
        <v>42133</v>
      </c>
      <c r="Z3856" t="str">
        <f t="shared" si="669"/>
        <v>April</v>
      </c>
      <c r="AA3856" t="str">
        <f t="shared" si="670"/>
        <v>May</v>
      </c>
    </row>
    <row r="3857" spans="1:27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14" t="s">
        <v>8221</v>
      </c>
      <c r="G3857" t="s">
        <v>8224</v>
      </c>
      <c r="H3857" t="s">
        <v>8246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660"/>
        <v>2.5</v>
      </c>
      <c r="P3857" s="6">
        <f t="shared" si="661"/>
        <v>25</v>
      </c>
      <c r="Q3857" t="str">
        <f t="shared" si="662"/>
        <v>theater</v>
      </c>
      <c r="R3857" t="str">
        <f t="shared" si="663"/>
        <v>plays</v>
      </c>
      <c r="S3857" s="28">
        <f t="shared" si="664"/>
        <v>42059.762395833335</v>
      </c>
      <c r="T3857" s="28">
        <f t="shared" si="665"/>
        <v>42089.720729166664</v>
      </c>
      <c r="U3857">
        <f t="shared" si="666"/>
        <v>2015</v>
      </c>
      <c r="V3857" s="15">
        <f t="shared" si="667"/>
        <v>42059</v>
      </c>
      <c r="W3857" s="15">
        <f t="shared" si="668"/>
        <v>42089</v>
      </c>
      <c r="X3857" s="15">
        <v>42059</v>
      </c>
      <c r="Y3857" s="15">
        <v>42089</v>
      </c>
      <c r="Z3857" t="str">
        <f t="shared" si="669"/>
        <v>February</v>
      </c>
      <c r="AA3857" t="str">
        <f t="shared" si="670"/>
        <v>March</v>
      </c>
    </row>
    <row r="3858" spans="1:27" ht="4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14" t="s">
        <v>8221</v>
      </c>
      <c r="G3858" t="s">
        <v>8224</v>
      </c>
      <c r="H3858" t="s">
        <v>8246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660"/>
        <v>0.02</v>
      </c>
      <c r="P3858" s="6">
        <f t="shared" si="661"/>
        <v>1</v>
      </c>
      <c r="Q3858" t="str">
        <f t="shared" si="662"/>
        <v>theater</v>
      </c>
      <c r="R3858" t="str">
        <f t="shared" si="663"/>
        <v>plays</v>
      </c>
      <c r="S3858" s="28">
        <f t="shared" si="664"/>
        <v>42041.534756944442</v>
      </c>
      <c r="T3858" s="28">
        <f t="shared" si="665"/>
        <v>42071.493090277778</v>
      </c>
      <c r="U3858">
        <f t="shared" si="666"/>
        <v>2015</v>
      </c>
      <c r="V3858" s="15">
        <f t="shared" si="667"/>
        <v>42041</v>
      </c>
      <c r="W3858" s="15">
        <f t="shared" si="668"/>
        <v>42071</v>
      </c>
      <c r="X3858" s="15">
        <v>42041</v>
      </c>
      <c r="Y3858" s="15">
        <v>42071</v>
      </c>
      <c r="Z3858" t="str">
        <f t="shared" si="669"/>
        <v>February</v>
      </c>
      <c r="AA3858" t="str">
        <f t="shared" si="670"/>
        <v>March</v>
      </c>
    </row>
    <row r="3859" spans="1:27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14" t="s">
        <v>8221</v>
      </c>
      <c r="G3859" t="s">
        <v>8224</v>
      </c>
      <c r="H3859" t="s">
        <v>8246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660"/>
        <v>5.2</v>
      </c>
      <c r="P3859" s="6">
        <f t="shared" si="661"/>
        <v>65</v>
      </c>
      <c r="Q3859" t="str">
        <f t="shared" si="662"/>
        <v>theater</v>
      </c>
      <c r="R3859" t="str">
        <f t="shared" si="663"/>
        <v>plays</v>
      </c>
      <c r="S3859" s="28">
        <f t="shared" si="664"/>
        <v>41829.528819444444</v>
      </c>
      <c r="T3859" s="28">
        <f t="shared" si="665"/>
        <v>41852.508333333331</v>
      </c>
      <c r="U3859">
        <f t="shared" si="666"/>
        <v>2014</v>
      </c>
      <c r="V3859" s="15">
        <f t="shared" si="667"/>
        <v>41829</v>
      </c>
      <c r="W3859" s="15">
        <f t="shared" si="668"/>
        <v>41852</v>
      </c>
      <c r="X3859" s="15">
        <v>41829</v>
      </c>
      <c r="Y3859" s="15">
        <v>41852</v>
      </c>
      <c r="Z3859" t="str">
        <f t="shared" si="669"/>
        <v>July</v>
      </c>
      <c r="AA3859" t="str">
        <f t="shared" si="670"/>
        <v>August</v>
      </c>
    </row>
    <row r="3860" spans="1:27" ht="4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14" t="s">
        <v>8221</v>
      </c>
      <c r="G3860" t="s">
        <v>8225</v>
      </c>
      <c r="H3860" t="s">
        <v>8247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660"/>
        <v>2</v>
      </c>
      <c r="P3860" s="6">
        <f t="shared" si="661"/>
        <v>10</v>
      </c>
      <c r="Q3860" t="str">
        <f t="shared" si="662"/>
        <v>theater</v>
      </c>
      <c r="R3860" t="str">
        <f t="shared" si="663"/>
        <v>plays</v>
      </c>
      <c r="S3860" s="28">
        <f t="shared" si="664"/>
        <v>42128.222731481474</v>
      </c>
      <c r="T3860" s="28">
        <f t="shared" si="665"/>
        <v>42146.666666666664</v>
      </c>
      <c r="U3860">
        <f t="shared" si="666"/>
        <v>2015</v>
      </c>
      <c r="V3860" s="15">
        <f t="shared" si="667"/>
        <v>42128</v>
      </c>
      <c r="W3860" s="15">
        <f t="shared" si="668"/>
        <v>42146</v>
      </c>
      <c r="X3860" s="15">
        <v>42128</v>
      </c>
      <c r="Y3860" s="15">
        <v>42146</v>
      </c>
      <c r="Z3860" t="str">
        <f t="shared" si="669"/>
        <v>May</v>
      </c>
      <c r="AA3860" t="str">
        <f t="shared" si="670"/>
        <v>May</v>
      </c>
    </row>
    <row r="3861" spans="1:27" ht="4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14" t="s">
        <v>8221</v>
      </c>
      <c r="G3861" t="s">
        <v>8224</v>
      </c>
      <c r="H3861" t="s">
        <v>8246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660"/>
        <v>0.04</v>
      </c>
      <c r="P3861" s="6">
        <f t="shared" si="661"/>
        <v>1</v>
      </c>
      <c r="Q3861" t="str">
        <f t="shared" si="662"/>
        <v>theater</v>
      </c>
      <c r="R3861" t="str">
        <f t="shared" si="663"/>
        <v>plays</v>
      </c>
      <c r="S3861" s="28">
        <f t="shared" si="664"/>
        <v>41789.685266203705</v>
      </c>
      <c r="T3861" s="28">
        <f t="shared" si="665"/>
        <v>41815.666666666664</v>
      </c>
      <c r="U3861">
        <f t="shared" si="666"/>
        <v>2014</v>
      </c>
      <c r="V3861" s="15">
        <f t="shared" si="667"/>
        <v>41789</v>
      </c>
      <c r="W3861" s="15">
        <f t="shared" si="668"/>
        <v>41815</v>
      </c>
      <c r="X3861" s="15">
        <v>41789</v>
      </c>
      <c r="Y3861" s="15">
        <v>41815</v>
      </c>
      <c r="Z3861" t="str">
        <f t="shared" si="669"/>
        <v>May</v>
      </c>
      <c r="AA3861" t="str">
        <f t="shared" si="670"/>
        <v>June</v>
      </c>
    </row>
    <row r="3862" spans="1:27" ht="4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14" t="s">
        <v>8221</v>
      </c>
      <c r="G3862" t="s">
        <v>8224</v>
      </c>
      <c r="H3862" t="s">
        <v>8246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660"/>
        <v>17.666666666666668</v>
      </c>
      <c r="P3862" s="6">
        <f t="shared" si="661"/>
        <v>81.538461538461533</v>
      </c>
      <c r="Q3862" t="str">
        <f t="shared" si="662"/>
        <v>theater</v>
      </c>
      <c r="R3862" t="str">
        <f t="shared" si="663"/>
        <v>plays</v>
      </c>
      <c r="S3862" s="28">
        <f t="shared" si="664"/>
        <v>41833.452662037038</v>
      </c>
      <c r="T3862" s="28">
        <f t="shared" si="665"/>
        <v>41863.452662037038</v>
      </c>
      <c r="U3862">
        <f t="shared" si="666"/>
        <v>2014</v>
      </c>
      <c r="V3862" s="15">
        <f t="shared" si="667"/>
        <v>41833</v>
      </c>
      <c r="W3862" s="15">
        <f t="shared" si="668"/>
        <v>41863</v>
      </c>
      <c r="X3862" s="15">
        <v>41833</v>
      </c>
      <c r="Y3862" s="15">
        <v>41863</v>
      </c>
      <c r="Z3862" t="str">
        <f t="shared" si="669"/>
        <v>July</v>
      </c>
      <c r="AA3862" t="str">
        <f t="shared" si="670"/>
        <v>August</v>
      </c>
    </row>
    <row r="3863" spans="1:27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14" t="s">
        <v>8221</v>
      </c>
      <c r="G3863" t="s">
        <v>8224</v>
      </c>
      <c r="H3863" t="s">
        <v>8246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660"/>
        <v>5</v>
      </c>
      <c r="P3863" s="6">
        <f t="shared" si="661"/>
        <v>100</v>
      </c>
      <c r="Q3863" t="str">
        <f t="shared" si="662"/>
        <v>theater</v>
      </c>
      <c r="R3863" t="str">
        <f t="shared" si="663"/>
        <v>plays</v>
      </c>
      <c r="S3863" s="28">
        <f t="shared" si="664"/>
        <v>41914.381678240738</v>
      </c>
      <c r="T3863" s="28">
        <f t="shared" si="665"/>
        <v>41955.699305555558</v>
      </c>
      <c r="U3863">
        <f t="shared" si="666"/>
        <v>2014</v>
      </c>
      <c r="V3863" s="15">
        <f t="shared" si="667"/>
        <v>41914</v>
      </c>
      <c r="W3863" s="15">
        <f t="shared" si="668"/>
        <v>41955</v>
      </c>
      <c r="X3863" s="15">
        <v>41914</v>
      </c>
      <c r="Y3863" s="15">
        <v>41955</v>
      </c>
      <c r="Z3863" t="str">
        <f t="shared" si="669"/>
        <v>October</v>
      </c>
      <c r="AA3863" t="str">
        <f t="shared" si="670"/>
        <v>November</v>
      </c>
    </row>
    <row r="3864" spans="1:27" ht="3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14" t="s">
        <v>8221</v>
      </c>
      <c r="G3864" t="s">
        <v>8224</v>
      </c>
      <c r="H3864" t="s">
        <v>8246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660"/>
        <v>1.3333333333333334E-2</v>
      </c>
      <c r="P3864" s="6">
        <f t="shared" si="661"/>
        <v>1</v>
      </c>
      <c r="Q3864" t="str">
        <f t="shared" si="662"/>
        <v>theater</v>
      </c>
      <c r="R3864" t="str">
        <f t="shared" si="663"/>
        <v>plays</v>
      </c>
      <c r="S3864" s="28">
        <f t="shared" si="664"/>
        <v>42611.052731481475</v>
      </c>
      <c r="T3864" s="28">
        <f t="shared" si="665"/>
        <v>42625.499305555553</v>
      </c>
      <c r="U3864">
        <f t="shared" si="666"/>
        <v>2016</v>
      </c>
      <c r="V3864" s="15">
        <f t="shared" si="667"/>
        <v>42611</v>
      </c>
      <c r="W3864" s="15">
        <f t="shared" si="668"/>
        <v>42625</v>
      </c>
      <c r="X3864" s="15">
        <v>42611</v>
      </c>
      <c r="Y3864" s="15">
        <v>42625</v>
      </c>
      <c r="Z3864" t="str">
        <f t="shared" si="669"/>
        <v>August</v>
      </c>
      <c r="AA3864" t="str">
        <f t="shared" si="670"/>
        <v>September</v>
      </c>
    </row>
    <row r="3865" spans="1:27" ht="4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14" t="s">
        <v>8221</v>
      </c>
      <c r="G3865" t="s">
        <v>8224</v>
      </c>
      <c r="H3865" t="s">
        <v>8246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660"/>
        <v>0</v>
      </c>
      <c r="P3865" s="6" t="e">
        <f t="shared" si="661"/>
        <v>#DIV/0!</v>
      </c>
      <c r="Q3865" t="str">
        <f t="shared" si="662"/>
        <v>theater</v>
      </c>
      <c r="R3865" t="str">
        <f t="shared" si="663"/>
        <v>plays</v>
      </c>
      <c r="S3865" s="28">
        <f t="shared" si="664"/>
        <v>42253.424826388888</v>
      </c>
      <c r="T3865" s="28">
        <f t="shared" si="665"/>
        <v>42313.466493055552</v>
      </c>
      <c r="U3865">
        <f t="shared" si="666"/>
        <v>2015</v>
      </c>
      <c r="V3865" s="15">
        <f t="shared" si="667"/>
        <v>42253</v>
      </c>
      <c r="W3865" s="15">
        <f t="shared" si="668"/>
        <v>42313</v>
      </c>
      <c r="X3865" s="15">
        <v>42253</v>
      </c>
      <c r="Y3865" s="15">
        <v>42313</v>
      </c>
      <c r="Z3865" t="str">
        <f t="shared" si="669"/>
        <v>September</v>
      </c>
      <c r="AA3865" t="str">
        <f t="shared" si="670"/>
        <v>November</v>
      </c>
    </row>
    <row r="3866" spans="1:27" ht="4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14" t="s">
        <v>8221</v>
      </c>
      <c r="G3866" t="s">
        <v>8224</v>
      </c>
      <c r="H3866" t="s">
        <v>8246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660"/>
        <v>1.2</v>
      </c>
      <c r="P3866" s="6">
        <f t="shared" si="661"/>
        <v>20</v>
      </c>
      <c r="Q3866" t="str">
        <f t="shared" si="662"/>
        <v>theater</v>
      </c>
      <c r="R3866" t="str">
        <f t="shared" si="663"/>
        <v>plays</v>
      </c>
      <c r="S3866" s="28">
        <f t="shared" si="664"/>
        <v>42295.683495370373</v>
      </c>
      <c r="T3866" s="28">
        <f t="shared" si="665"/>
        <v>42325.72516203703</v>
      </c>
      <c r="U3866">
        <f t="shared" si="666"/>
        <v>2015</v>
      </c>
      <c r="V3866" s="15">
        <f t="shared" si="667"/>
        <v>42295</v>
      </c>
      <c r="W3866" s="15">
        <f t="shared" si="668"/>
        <v>42325</v>
      </c>
      <c r="X3866" s="15">
        <v>42295</v>
      </c>
      <c r="Y3866" s="15">
        <v>42325</v>
      </c>
      <c r="Z3866" t="str">
        <f t="shared" si="669"/>
        <v>October</v>
      </c>
      <c r="AA3866" t="str">
        <f t="shared" si="670"/>
        <v>November</v>
      </c>
    </row>
    <row r="3867" spans="1:27" ht="4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14" t="s">
        <v>8221</v>
      </c>
      <c r="G3867" t="s">
        <v>8229</v>
      </c>
      <c r="H3867" t="s">
        <v>8251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660"/>
        <v>26.937422295897225</v>
      </c>
      <c r="P3867" s="6">
        <f t="shared" si="661"/>
        <v>46.428571428571431</v>
      </c>
      <c r="Q3867" t="str">
        <f t="shared" si="662"/>
        <v>theater</v>
      </c>
      <c r="R3867" t="str">
        <f t="shared" si="663"/>
        <v>plays</v>
      </c>
      <c r="S3867" s="28">
        <f t="shared" si="664"/>
        <v>41841.44326388889</v>
      </c>
      <c r="T3867" s="28">
        <f t="shared" si="665"/>
        <v>41881.020833333328</v>
      </c>
      <c r="U3867">
        <f t="shared" si="666"/>
        <v>2014</v>
      </c>
      <c r="V3867" s="15">
        <f t="shared" si="667"/>
        <v>41841</v>
      </c>
      <c r="W3867" s="15">
        <f t="shared" si="668"/>
        <v>41881</v>
      </c>
      <c r="X3867" s="15">
        <v>41841</v>
      </c>
      <c r="Y3867" s="15">
        <v>41881</v>
      </c>
      <c r="Z3867" t="str">
        <f t="shared" si="669"/>
        <v>July</v>
      </c>
      <c r="AA3867" t="str">
        <f t="shared" si="670"/>
        <v>August</v>
      </c>
    </row>
    <row r="3868" spans="1:27" ht="3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14" t="s">
        <v>8221</v>
      </c>
      <c r="G3868" t="s">
        <v>8224</v>
      </c>
      <c r="H3868" t="s">
        <v>8246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660"/>
        <v>0.54999999999999993</v>
      </c>
      <c r="P3868" s="6">
        <f t="shared" si="661"/>
        <v>5.5</v>
      </c>
      <c r="Q3868" t="str">
        <f t="shared" si="662"/>
        <v>theater</v>
      </c>
      <c r="R3868" t="str">
        <f t="shared" si="663"/>
        <v>plays</v>
      </c>
      <c r="S3868" s="28">
        <f t="shared" si="664"/>
        <v>42402.738668981481</v>
      </c>
      <c r="T3868" s="28">
        <f t="shared" si="665"/>
        <v>42451.936805555553</v>
      </c>
      <c r="U3868">
        <f t="shared" si="666"/>
        <v>2016</v>
      </c>
      <c r="V3868" s="15">
        <f t="shared" si="667"/>
        <v>42402</v>
      </c>
      <c r="W3868" s="15">
        <f t="shared" si="668"/>
        <v>42451</v>
      </c>
      <c r="X3868" s="15">
        <v>42402</v>
      </c>
      <c r="Y3868" s="15">
        <v>42451</v>
      </c>
      <c r="Z3868" t="str">
        <f t="shared" si="669"/>
        <v>February</v>
      </c>
      <c r="AA3868" t="str">
        <f t="shared" si="670"/>
        <v>March</v>
      </c>
    </row>
    <row r="3869" spans="1:27" ht="4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14" t="s">
        <v>8221</v>
      </c>
      <c r="G3869" t="s">
        <v>8224</v>
      </c>
      <c r="H3869" t="s">
        <v>8246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660"/>
        <v>12.55</v>
      </c>
      <c r="P3869" s="6">
        <f t="shared" si="661"/>
        <v>50.2</v>
      </c>
      <c r="Q3869" t="str">
        <f t="shared" si="662"/>
        <v>theater</v>
      </c>
      <c r="R3869" t="str">
        <f t="shared" si="663"/>
        <v>plays</v>
      </c>
      <c r="S3869" s="28">
        <f t="shared" si="664"/>
        <v>42509.605775462966</v>
      </c>
      <c r="T3869" s="28">
        <f t="shared" si="665"/>
        <v>42539.605775462966</v>
      </c>
      <c r="U3869">
        <f t="shared" si="666"/>
        <v>2016</v>
      </c>
      <c r="V3869" s="15">
        <f t="shared" si="667"/>
        <v>42509</v>
      </c>
      <c r="W3869" s="15">
        <f t="shared" si="668"/>
        <v>42539</v>
      </c>
      <c r="X3869" s="15">
        <v>42509</v>
      </c>
      <c r="Y3869" s="15">
        <v>42539</v>
      </c>
      <c r="Z3869" t="str">
        <f t="shared" si="669"/>
        <v>May</v>
      </c>
      <c r="AA3869" t="str">
        <f t="shared" si="670"/>
        <v>June</v>
      </c>
    </row>
    <row r="3870" spans="1:27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14" t="s">
        <v>8220</v>
      </c>
      <c r="G3870" t="s">
        <v>8225</v>
      </c>
      <c r="H3870" t="s">
        <v>8247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660"/>
        <v>0.2</v>
      </c>
      <c r="P3870" s="6">
        <f t="shared" si="661"/>
        <v>10</v>
      </c>
      <c r="Q3870" t="str">
        <f t="shared" si="662"/>
        <v>theater</v>
      </c>
      <c r="R3870" t="str">
        <f t="shared" si="663"/>
        <v>musical</v>
      </c>
      <c r="S3870" s="28">
        <f t="shared" si="664"/>
        <v>41865.45144675926</v>
      </c>
      <c r="T3870" s="28">
        <f t="shared" si="665"/>
        <v>41890.45144675926</v>
      </c>
      <c r="U3870">
        <f t="shared" si="666"/>
        <v>2014</v>
      </c>
      <c r="V3870" s="15">
        <f t="shared" si="667"/>
        <v>41865</v>
      </c>
      <c r="W3870" s="15">
        <f t="shared" si="668"/>
        <v>41890</v>
      </c>
      <c r="X3870" s="15">
        <v>41865</v>
      </c>
      <c r="Y3870" s="15">
        <v>41890</v>
      </c>
      <c r="Z3870" t="str">
        <f t="shared" si="669"/>
        <v>August</v>
      </c>
      <c r="AA3870" t="str">
        <f t="shared" si="670"/>
        <v>September</v>
      </c>
    </row>
    <row r="3871" spans="1:27" ht="30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14" t="s">
        <v>8220</v>
      </c>
      <c r="G3871" t="s">
        <v>8224</v>
      </c>
      <c r="H3871" t="s">
        <v>8246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660"/>
        <v>3.4474868431088401</v>
      </c>
      <c r="P3871" s="6">
        <f t="shared" si="661"/>
        <v>30.133333333333333</v>
      </c>
      <c r="Q3871" t="str">
        <f t="shared" si="662"/>
        <v>theater</v>
      </c>
      <c r="R3871" t="str">
        <f t="shared" si="663"/>
        <v>musical</v>
      </c>
      <c r="S3871" s="28">
        <f t="shared" si="664"/>
        <v>42047.516111111108</v>
      </c>
      <c r="T3871" s="28">
        <f t="shared" si="665"/>
        <v>42076.924305555549</v>
      </c>
      <c r="U3871">
        <f t="shared" si="666"/>
        <v>2015</v>
      </c>
      <c r="V3871" s="15">
        <f t="shared" si="667"/>
        <v>42047</v>
      </c>
      <c r="W3871" s="15">
        <f t="shared" si="668"/>
        <v>42076</v>
      </c>
      <c r="X3871" s="15">
        <v>42047</v>
      </c>
      <c r="Y3871" s="15">
        <v>42076</v>
      </c>
      <c r="Z3871" t="str">
        <f t="shared" si="669"/>
        <v>February</v>
      </c>
      <c r="AA3871" t="str">
        <f t="shared" si="670"/>
        <v>March</v>
      </c>
    </row>
    <row r="3872" spans="1:27" ht="45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14" t="s">
        <v>8220</v>
      </c>
      <c r="G3872" t="s">
        <v>8224</v>
      </c>
      <c r="H3872" t="s">
        <v>8246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660"/>
        <v>15</v>
      </c>
      <c r="P3872" s="6">
        <f t="shared" si="661"/>
        <v>150</v>
      </c>
      <c r="Q3872" t="str">
        <f t="shared" si="662"/>
        <v>theater</v>
      </c>
      <c r="R3872" t="str">
        <f t="shared" si="663"/>
        <v>musical</v>
      </c>
      <c r="S3872" s="28">
        <f t="shared" si="664"/>
        <v>41792.963865740741</v>
      </c>
      <c r="T3872" s="28">
        <f t="shared" si="665"/>
        <v>41822.963865740741</v>
      </c>
      <c r="U3872">
        <f t="shared" si="666"/>
        <v>2014</v>
      </c>
      <c r="V3872" s="15">
        <f t="shared" si="667"/>
        <v>41792</v>
      </c>
      <c r="W3872" s="15">
        <f t="shared" si="668"/>
        <v>41822</v>
      </c>
      <c r="X3872" s="15">
        <v>41792</v>
      </c>
      <c r="Y3872" s="15">
        <v>41822</v>
      </c>
      <c r="Z3872" t="str">
        <f t="shared" si="669"/>
        <v>June</v>
      </c>
      <c r="AA3872" t="str">
        <f t="shared" si="670"/>
        <v>July</v>
      </c>
    </row>
    <row r="3873" spans="1:27" ht="30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14" t="s">
        <v>8220</v>
      </c>
      <c r="G3873" t="s">
        <v>8224</v>
      </c>
      <c r="H3873" t="s">
        <v>8246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660"/>
        <v>2.666666666666667</v>
      </c>
      <c r="P3873" s="6">
        <f t="shared" si="661"/>
        <v>13.333333333333334</v>
      </c>
      <c r="Q3873" t="str">
        <f t="shared" si="662"/>
        <v>theater</v>
      </c>
      <c r="R3873" t="str">
        <f t="shared" si="663"/>
        <v>musical</v>
      </c>
      <c r="S3873" s="28">
        <f t="shared" si="664"/>
        <v>42763.572337962956</v>
      </c>
      <c r="T3873" s="28">
        <f t="shared" si="665"/>
        <v>42823.530671296299</v>
      </c>
      <c r="U3873">
        <f t="shared" si="666"/>
        <v>2017</v>
      </c>
      <c r="V3873" s="15">
        <f t="shared" si="667"/>
        <v>42763</v>
      </c>
      <c r="W3873" s="15">
        <f t="shared" si="668"/>
        <v>42823</v>
      </c>
      <c r="X3873" s="15">
        <v>42763</v>
      </c>
      <c r="Y3873" s="15">
        <v>42823</v>
      </c>
      <c r="Z3873" t="str">
        <f t="shared" si="669"/>
        <v>January</v>
      </c>
      <c r="AA3873" t="str">
        <f t="shared" si="670"/>
        <v>March</v>
      </c>
    </row>
    <row r="3874" spans="1:27" ht="45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14" t="s">
        <v>8220</v>
      </c>
      <c r="G3874" t="s">
        <v>8224</v>
      </c>
      <c r="H3874" t="s">
        <v>8246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660"/>
        <v>0</v>
      </c>
      <c r="P3874" s="6" t="e">
        <f t="shared" si="661"/>
        <v>#DIV/0!</v>
      </c>
      <c r="Q3874" t="str">
        <f t="shared" si="662"/>
        <v>theater</v>
      </c>
      <c r="R3874" t="str">
        <f t="shared" si="663"/>
        <v>musical</v>
      </c>
      <c r="S3874" s="28">
        <f t="shared" si="664"/>
        <v>42179.9374537037</v>
      </c>
      <c r="T3874" s="28">
        <f t="shared" si="665"/>
        <v>42229.9374537037</v>
      </c>
      <c r="U3874">
        <f t="shared" si="666"/>
        <v>2015</v>
      </c>
      <c r="V3874" s="15">
        <f t="shared" si="667"/>
        <v>42179</v>
      </c>
      <c r="W3874" s="15">
        <f t="shared" si="668"/>
        <v>42229</v>
      </c>
      <c r="X3874" s="15">
        <v>42179</v>
      </c>
      <c r="Y3874" s="15">
        <v>42229</v>
      </c>
      <c r="Z3874" t="str">
        <f t="shared" si="669"/>
        <v>June</v>
      </c>
      <c r="AA3874" t="str">
        <f t="shared" si="670"/>
        <v>August</v>
      </c>
    </row>
    <row r="3875" spans="1:27" ht="45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14" t="s">
        <v>8220</v>
      </c>
      <c r="G3875" t="s">
        <v>8224</v>
      </c>
      <c r="H3875" t="s">
        <v>8246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660"/>
        <v>0</v>
      </c>
      <c r="P3875" s="6" t="e">
        <f t="shared" si="661"/>
        <v>#DIV/0!</v>
      </c>
      <c r="Q3875" t="str">
        <f t="shared" si="662"/>
        <v>theater</v>
      </c>
      <c r="R3875" t="str">
        <f t="shared" si="663"/>
        <v>musical</v>
      </c>
      <c r="S3875" s="28">
        <f t="shared" si="664"/>
        <v>42255.487673611111</v>
      </c>
      <c r="T3875" s="28">
        <f t="shared" si="665"/>
        <v>42285.487673611111</v>
      </c>
      <c r="U3875">
        <f t="shared" si="666"/>
        <v>2015</v>
      </c>
      <c r="V3875" s="15">
        <f t="shared" si="667"/>
        <v>42255</v>
      </c>
      <c r="W3875" s="15">
        <f t="shared" si="668"/>
        <v>42285</v>
      </c>
      <c r="X3875" s="15">
        <v>42255</v>
      </c>
      <c r="Y3875" s="15">
        <v>42285</v>
      </c>
      <c r="Z3875" t="str">
        <f t="shared" si="669"/>
        <v>September</v>
      </c>
      <c r="AA3875" t="str">
        <f t="shared" si="670"/>
        <v>October</v>
      </c>
    </row>
    <row r="3876" spans="1:27" ht="45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14" t="s">
        <v>8220</v>
      </c>
      <c r="G3876" t="s">
        <v>8228</v>
      </c>
      <c r="H3876" t="s">
        <v>8250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660"/>
        <v>0</v>
      </c>
      <c r="P3876" s="6" t="e">
        <f t="shared" si="661"/>
        <v>#DIV/0!</v>
      </c>
      <c r="Q3876" t="str">
        <f t="shared" si="662"/>
        <v>theater</v>
      </c>
      <c r="R3876" t="str">
        <f t="shared" si="663"/>
        <v>musical</v>
      </c>
      <c r="S3876" s="28">
        <f t="shared" si="664"/>
        <v>42006.808124999996</v>
      </c>
      <c r="T3876" s="28">
        <f t="shared" si="665"/>
        <v>42027.833333333336</v>
      </c>
      <c r="U3876">
        <f t="shared" si="666"/>
        <v>2015</v>
      </c>
      <c r="V3876" s="15">
        <f t="shared" si="667"/>
        <v>42006</v>
      </c>
      <c r="W3876" s="15">
        <f t="shared" si="668"/>
        <v>42027</v>
      </c>
      <c r="X3876" s="15">
        <v>42006</v>
      </c>
      <c r="Y3876" s="15">
        <v>42027</v>
      </c>
      <c r="Z3876" t="str">
        <f t="shared" si="669"/>
        <v>January</v>
      </c>
      <c r="AA3876" t="str">
        <f t="shared" si="670"/>
        <v>January</v>
      </c>
    </row>
    <row r="3877" spans="1:27" ht="45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14" t="s">
        <v>8220</v>
      </c>
      <c r="G3877" t="s">
        <v>8232</v>
      </c>
      <c r="H3877" t="s">
        <v>8253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660"/>
        <v>0</v>
      </c>
      <c r="P3877" s="6" t="e">
        <f t="shared" si="661"/>
        <v>#DIV/0!</v>
      </c>
      <c r="Q3877" t="str">
        <f t="shared" si="662"/>
        <v>theater</v>
      </c>
      <c r="R3877" t="str">
        <f t="shared" si="663"/>
        <v>musical</v>
      </c>
      <c r="S3877" s="28">
        <f t="shared" si="664"/>
        <v>42615.138483796291</v>
      </c>
      <c r="T3877" s="28">
        <f t="shared" si="665"/>
        <v>42616.208333333336</v>
      </c>
      <c r="U3877">
        <f t="shared" si="666"/>
        <v>2016</v>
      </c>
      <c r="V3877" s="15">
        <f t="shared" si="667"/>
        <v>42615</v>
      </c>
      <c r="W3877" s="15">
        <f t="shared" si="668"/>
        <v>42616</v>
      </c>
      <c r="X3877" s="15">
        <v>42615</v>
      </c>
      <c r="Y3877" s="15">
        <v>42616</v>
      </c>
      <c r="Z3877" t="str">
        <f t="shared" si="669"/>
        <v>September</v>
      </c>
      <c r="AA3877" t="str">
        <f t="shared" si="670"/>
        <v>September</v>
      </c>
    </row>
    <row r="3878" spans="1:27" ht="4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14" t="s">
        <v>8220</v>
      </c>
      <c r="G3878" t="s">
        <v>8225</v>
      </c>
      <c r="H3878" t="s">
        <v>8247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660"/>
        <v>52.794871794871788</v>
      </c>
      <c r="P3878" s="6">
        <f t="shared" si="661"/>
        <v>44.760869565217391</v>
      </c>
      <c r="Q3878" t="str">
        <f t="shared" si="662"/>
        <v>theater</v>
      </c>
      <c r="R3878" t="str">
        <f t="shared" si="663"/>
        <v>musical</v>
      </c>
      <c r="S3878" s="28">
        <f t="shared" si="664"/>
        <v>42372.415833333333</v>
      </c>
      <c r="T3878" s="28">
        <f t="shared" si="665"/>
        <v>42402.415833333333</v>
      </c>
      <c r="U3878">
        <f t="shared" si="666"/>
        <v>2016</v>
      </c>
      <c r="V3878" s="15">
        <f t="shared" si="667"/>
        <v>42372</v>
      </c>
      <c r="W3878" s="15">
        <f t="shared" si="668"/>
        <v>42402</v>
      </c>
      <c r="X3878" s="15">
        <v>42372</v>
      </c>
      <c r="Y3878" s="15">
        <v>42402</v>
      </c>
      <c r="Z3878" t="str">
        <f t="shared" si="669"/>
        <v>January</v>
      </c>
      <c r="AA3878" t="str">
        <f t="shared" si="670"/>
        <v>February</v>
      </c>
    </row>
    <row r="3879" spans="1:27" ht="45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14" t="s">
        <v>8220</v>
      </c>
      <c r="G3879" t="s">
        <v>8224</v>
      </c>
      <c r="H3879" t="s">
        <v>8246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660"/>
        <v>4.9639999999999995</v>
      </c>
      <c r="P3879" s="6">
        <f t="shared" si="661"/>
        <v>88.642857142857139</v>
      </c>
      <c r="Q3879" t="str">
        <f t="shared" si="662"/>
        <v>theater</v>
      </c>
      <c r="R3879" t="str">
        <f t="shared" si="663"/>
        <v>musical</v>
      </c>
      <c r="S3879" s="28">
        <f t="shared" si="664"/>
        <v>42682.469351851854</v>
      </c>
      <c r="T3879" s="28">
        <f t="shared" si="665"/>
        <v>42712.469351851854</v>
      </c>
      <c r="U3879">
        <f t="shared" si="666"/>
        <v>2016</v>
      </c>
      <c r="V3879" s="15">
        <f t="shared" si="667"/>
        <v>42682</v>
      </c>
      <c r="W3879" s="15">
        <f t="shared" si="668"/>
        <v>42712</v>
      </c>
      <c r="X3879" s="15">
        <v>42682</v>
      </c>
      <c r="Y3879" s="15">
        <v>42712</v>
      </c>
      <c r="Z3879" t="str">
        <f t="shared" si="669"/>
        <v>November</v>
      </c>
      <c r="AA3879" t="str">
        <f t="shared" si="670"/>
        <v>December</v>
      </c>
    </row>
    <row r="3880" spans="1:27" ht="45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14" t="s">
        <v>8220</v>
      </c>
      <c r="G3880" t="s">
        <v>8224</v>
      </c>
      <c r="H3880" t="s">
        <v>8246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660"/>
        <v>5.5555555555555552E-2</v>
      </c>
      <c r="P3880" s="6">
        <f t="shared" si="661"/>
        <v>10</v>
      </c>
      <c r="Q3880" t="str">
        <f t="shared" si="662"/>
        <v>theater</v>
      </c>
      <c r="R3880" t="str">
        <f t="shared" si="663"/>
        <v>musical</v>
      </c>
      <c r="S3880" s="28">
        <f t="shared" si="664"/>
        <v>42154.610486111109</v>
      </c>
      <c r="T3880" s="28">
        <f t="shared" si="665"/>
        <v>42184.957638888889</v>
      </c>
      <c r="U3880">
        <f t="shared" si="666"/>
        <v>2015</v>
      </c>
      <c r="V3880" s="15">
        <f t="shared" si="667"/>
        <v>42154</v>
      </c>
      <c r="W3880" s="15">
        <f t="shared" si="668"/>
        <v>42184</v>
      </c>
      <c r="X3880" s="15">
        <v>42154</v>
      </c>
      <c r="Y3880" s="15">
        <v>42184</v>
      </c>
      <c r="Z3880" t="str">
        <f t="shared" si="669"/>
        <v>May</v>
      </c>
      <c r="AA3880" t="str">
        <f t="shared" si="670"/>
        <v>June</v>
      </c>
    </row>
    <row r="3881" spans="1:27" ht="4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14" t="s">
        <v>8220</v>
      </c>
      <c r="G3881" t="s">
        <v>8225</v>
      </c>
      <c r="H3881" t="s">
        <v>8247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660"/>
        <v>0</v>
      </c>
      <c r="P3881" s="6" t="e">
        <f t="shared" si="661"/>
        <v>#DIV/0!</v>
      </c>
      <c r="Q3881" t="str">
        <f t="shared" si="662"/>
        <v>theater</v>
      </c>
      <c r="R3881" t="str">
        <f t="shared" si="663"/>
        <v>musical</v>
      </c>
      <c r="S3881" s="28">
        <f t="shared" si="664"/>
        <v>41999.652731481481</v>
      </c>
      <c r="T3881" s="28">
        <f t="shared" si="665"/>
        <v>42029.652731481481</v>
      </c>
      <c r="U3881">
        <f t="shared" si="666"/>
        <v>2014</v>
      </c>
      <c r="V3881" s="15">
        <f t="shared" si="667"/>
        <v>41999</v>
      </c>
      <c r="W3881" s="15">
        <f t="shared" si="668"/>
        <v>42029</v>
      </c>
      <c r="X3881" s="15">
        <v>41999</v>
      </c>
      <c r="Y3881" s="15">
        <v>42029</v>
      </c>
      <c r="Z3881" t="str">
        <f t="shared" si="669"/>
        <v>December</v>
      </c>
      <c r="AA3881" t="str">
        <f t="shared" si="670"/>
        <v>January</v>
      </c>
    </row>
    <row r="3882" spans="1:27" ht="4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14" t="s">
        <v>8220</v>
      </c>
      <c r="G3882" t="s">
        <v>8225</v>
      </c>
      <c r="H3882" t="s">
        <v>8247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660"/>
        <v>13.066666666666665</v>
      </c>
      <c r="P3882" s="6">
        <f t="shared" si="661"/>
        <v>57.647058823529413</v>
      </c>
      <c r="Q3882" t="str">
        <f t="shared" si="662"/>
        <v>theater</v>
      </c>
      <c r="R3882" t="str">
        <f t="shared" si="663"/>
        <v>musical</v>
      </c>
      <c r="S3882" s="28">
        <f t="shared" si="664"/>
        <v>41815.606712962959</v>
      </c>
      <c r="T3882" s="28">
        <f t="shared" si="665"/>
        <v>41850.75</v>
      </c>
      <c r="U3882">
        <f t="shared" si="666"/>
        <v>2014</v>
      </c>
      <c r="V3882" s="15">
        <f t="shared" si="667"/>
        <v>41815</v>
      </c>
      <c r="W3882" s="15">
        <f t="shared" si="668"/>
        <v>41850</v>
      </c>
      <c r="X3882" s="15">
        <v>41815</v>
      </c>
      <c r="Y3882" s="15">
        <v>41850</v>
      </c>
      <c r="Z3882" t="str">
        <f t="shared" si="669"/>
        <v>June</v>
      </c>
      <c r="AA3882" t="str">
        <f t="shared" si="670"/>
        <v>July</v>
      </c>
    </row>
    <row r="3883" spans="1:27" ht="30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14" t="s">
        <v>8220</v>
      </c>
      <c r="G3883" t="s">
        <v>8224</v>
      </c>
      <c r="H3883" t="s">
        <v>8246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660"/>
        <v>5</v>
      </c>
      <c r="P3883" s="6">
        <f t="shared" si="661"/>
        <v>25</v>
      </c>
      <c r="Q3883" t="str">
        <f t="shared" si="662"/>
        <v>theater</v>
      </c>
      <c r="R3883" t="str">
        <f t="shared" si="663"/>
        <v>musical</v>
      </c>
      <c r="S3883" s="28">
        <f t="shared" si="664"/>
        <v>42755.810173611106</v>
      </c>
      <c r="T3883" s="28">
        <f t="shared" si="665"/>
        <v>42785.810173611106</v>
      </c>
      <c r="U3883">
        <f t="shared" si="666"/>
        <v>2017</v>
      </c>
      <c r="V3883" s="15">
        <f t="shared" si="667"/>
        <v>42755</v>
      </c>
      <c r="W3883" s="15">
        <f t="shared" si="668"/>
        <v>42785</v>
      </c>
      <c r="X3883" s="15">
        <v>42755</v>
      </c>
      <c r="Y3883" s="15">
        <v>42785</v>
      </c>
      <c r="Z3883" t="str">
        <f t="shared" si="669"/>
        <v>January</v>
      </c>
      <c r="AA3883" t="str">
        <f t="shared" si="670"/>
        <v>February</v>
      </c>
    </row>
    <row r="3884" spans="1:27" ht="45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14" t="s">
        <v>8220</v>
      </c>
      <c r="G3884" t="s">
        <v>8226</v>
      </c>
      <c r="H3884" t="s">
        <v>8248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660"/>
        <v>0</v>
      </c>
      <c r="P3884" s="6" t="e">
        <f t="shared" si="661"/>
        <v>#DIV/0!</v>
      </c>
      <c r="Q3884" t="str">
        <f t="shared" si="662"/>
        <v>theater</v>
      </c>
      <c r="R3884" t="str">
        <f t="shared" si="663"/>
        <v>musical</v>
      </c>
      <c r="S3884" s="28">
        <f t="shared" si="664"/>
        <v>42373.77511574074</v>
      </c>
      <c r="T3884" s="28">
        <f t="shared" si="665"/>
        <v>42400.752083333333</v>
      </c>
      <c r="U3884">
        <f t="shared" si="666"/>
        <v>2016</v>
      </c>
      <c r="V3884" s="15">
        <f t="shared" si="667"/>
        <v>42373</v>
      </c>
      <c r="W3884" s="15">
        <f t="shared" si="668"/>
        <v>42400</v>
      </c>
      <c r="X3884" s="15">
        <v>42373</v>
      </c>
      <c r="Y3884" s="15">
        <v>42400</v>
      </c>
      <c r="Z3884" t="str">
        <f t="shared" si="669"/>
        <v>January</v>
      </c>
      <c r="AA3884" t="str">
        <f t="shared" si="670"/>
        <v>January</v>
      </c>
    </row>
    <row r="3885" spans="1:27" ht="45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14" t="s">
        <v>8220</v>
      </c>
      <c r="G3885" t="s">
        <v>8225</v>
      </c>
      <c r="H3885" t="s">
        <v>8247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660"/>
        <v>0</v>
      </c>
      <c r="P3885" s="6" t="e">
        <f t="shared" si="661"/>
        <v>#DIV/0!</v>
      </c>
      <c r="Q3885" t="str">
        <f t="shared" si="662"/>
        <v>theater</v>
      </c>
      <c r="R3885" t="str">
        <f t="shared" si="663"/>
        <v>musical</v>
      </c>
      <c r="S3885" s="28">
        <f t="shared" si="664"/>
        <v>41854.394317129627</v>
      </c>
      <c r="T3885" s="28">
        <f t="shared" si="665"/>
        <v>41884.394317129627</v>
      </c>
      <c r="U3885">
        <f t="shared" si="666"/>
        <v>2014</v>
      </c>
      <c r="V3885" s="15">
        <f t="shared" si="667"/>
        <v>41854</v>
      </c>
      <c r="W3885" s="15">
        <f t="shared" si="668"/>
        <v>41884</v>
      </c>
      <c r="X3885" s="15">
        <v>41854</v>
      </c>
      <c r="Y3885" s="15">
        <v>41884</v>
      </c>
      <c r="Z3885" t="str">
        <f t="shared" si="669"/>
        <v>August</v>
      </c>
      <c r="AA3885" t="str">
        <f t="shared" si="670"/>
        <v>September</v>
      </c>
    </row>
    <row r="3886" spans="1:27" ht="45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14" t="s">
        <v>8220</v>
      </c>
      <c r="G3886" t="s">
        <v>8224</v>
      </c>
      <c r="H3886" t="s">
        <v>8246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660"/>
        <v>0</v>
      </c>
      <c r="P3886" s="6" t="e">
        <f t="shared" si="661"/>
        <v>#DIV/0!</v>
      </c>
      <c r="Q3886" t="str">
        <f t="shared" si="662"/>
        <v>theater</v>
      </c>
      <c r="R3886" t="str">
        <f t="shared" si="663"/>
        <v>musical</v>
      </c>
      <c r="S3886" s="28">
        <f t="shared" si="664"/>
        <v>42065.583240740736</v>
      </c>
      <c r="T3886" s="28">
        <f t="shared" si="665"/>
        <v>42090.541574074072</v>
      </c>
      <c r="U3886">
        <f t="shared" si="666"/>
        <v>2015</v>
      </c>
      <c r="V3886" s="15">
        <f t="shared" si="667"/>
        <v>42065</v>
      </c>
      <c r="W3886" s="15">
        <f t="shared" si="668"/>
        <v>42090</v>
      </c>
      <c r="X3886" s="15">
        <v>42065</v>
      </c>
      <c r="Y3886" s="15">
        <v>42090</v>
      </c>
      <c r="Z3886" t="str">
        <f t="shared" si="669"/>
        <v>March</v>
      </c>
      <c r="AA3886" t="str">
        <f t="shared" si="670"/>
        <v>March</v>
      </c>
    </row>
    <row r="3887" spans="1:27" ht="45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14" t="s">
        <v>8220</v>
      </c>
      <c r="G3887" t="s">
        <v>8224</v>
      </c>
      <c r="H3887" t="s">
        <v>8246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660"/>
        <v>0</v>
      </c>
      <c r="P3887" s="6" t="e">
        <f t="shared" si="661"/>
        <v>#DIV/0!</v>
      </c>
      <c r="Q3887" t="str">
        <f t="shared" si="662"/>
        <v>theater</v>
      </c>
      <c r="R3887" t="str">
        <f t="shared" si="663"/>
        <v>musical</v>
      </c>
      <c r="S3887" s="28">
        <f t="shared" si="664"/>
        <v>42469.742951388886</v>
      </c>
      <c r="T3887" s="28">
        <f t="shared" si="665"/>
        <v>42499.742951388886</v>
      </c>
      <c r="U3887">
        <f t="shared" si="666"/>
        <v>2016</v>
      </c>
      <c r="V3887" s="15">
        <f t="shared" si="667"/>
        <v>42469</v>
      </c>
      <c r="W3887" s="15">
        <f t="shared" si="668"/>
        <v>42499</v>
      </c>
      <c r="X3887" s="15">
        <v>42469</v>
      </c>
      <c r="Y3887" s="15">
        <v>42499</v>
      </c>
      <c r="Z3887" t="str">
        <f t="shared" si="669"/>
        <v>April</v>
      </c>
      <c r="AA3887" t="str">
        <f t="shared" si="670"/>
        <v>May</v>
      </c>
    </row>
    <row r="3888" spans="1:27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14" t="s">
        <v>8220</v>
      </c>
      <c r="G3888" t="s">
        <v>8226</v>
      </c>
      <c r="H3888" t="s">
        <v>8248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660"/>
        <v>0</v>
      </c>
      <c r="P3888" s="6" t="e">
        <f t="shared" si="661"/>
        <v>#DIV/0!</v>
      </c>
      <c r="Q3888" t="str">
        <f t="shared" si="662"/>
        <v>theater</v>
      </c>
      <c r="R3888" t="str">
        <f t="shared" si="663"/>
        <v>musical</v>
      </c>
      <c r="S3888" s="28">
        <f t="shared" si="664"/>
        <v>41954.019699074073</v>
      </c>
      <c r="T3888" s="28">
        <f t="shared" si="665"/>
        <v>41984.019699074073</v>
      </c>
      <c r="U3888">
        <f t="shared" si="666"/>
        <v>2014</v>
      </c>
      <c r="V3888" s="15">
        <f t="shared" si="667"/>
        <v>41954</v>
      </c>
      <c r="W3888" s="15">
        <f t="shared" si="668"/>
        <v>41984</v>
      </c>
      <c r="X3888" s="15">
        <v>41954</v>
      </c>
      <c r="Y3888" s="15">
        <v>41984</v>
      </c>
      <c r="Z3888" t="str">
        <f t="shared" si="669"/>
        <v>November</v>
      </c>
      <c r="AA3888" t="str">
        <f t="shared" si="670"/>
        <v>December</v>
      </c>
    </row>
    <row r="3889" spans="1:27" ht="45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14" t="s">
        <v>8220</v>
      </c>
      <c r="G3889" t="s">
        <v>8224</v>
      </c>
      <c r="H3889" t="s">
        <v>8246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660"/>
        <v>1.7500000000000002</v>
      </c>
      <c r="P3889" s="6">
        <f t="shared" si="661"/>
        <v>17.5</v>
      </c>
      <c r="Q3889" t="str">
        <f t="shared" si="662"/>
        <v>theater</v>
      </c>
      <c r="R3889" t="str">
        <f t="shared" si="663"/>
        <v>musical</v>
      </c>
      <c r="S3889" s="28">
        <f t="shared" si="664"/>
        <v>42079.649641203701</v>
      </c>
      <c r="T3889" s="28">
        <f t="shared" si="665"/>
        <v>42125.708333333336</v>
      </c>
      <c r="U3889">
        <f t="shared" si="666"/>
        <v>2015</v>
      </c>
      <c r="V3889" s="15">
        <f t="shared" si="667"/>
        <v>42079</v>
      </c>
      <c r="W3889" s="15">
        <f t="shared" si="668"/>
        <v>42125</v>
      </c>
      <c r="X3889" s="15">
        <v>42079</v>
      </c>
      <c r="Y3889" s="15">
        <v>42125</v>
      </c>
      <c r="Z3889" t="str">
        <f t="shared" si="669"/>
        <v>March</v>
      </c>
      <c r="AA3889" t="str">
        <f t="shared" si="670"/>
        <v>May</v>
      </c>
    </row>
    <row r="3890" spans="1:27" ht="4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14" t="s">
        <v>8221</v>
      </c>
      <c r="G3890" t="s">
        <v>8225</v>
      </c>
      <c r="H3890" t="s">
        <v>8247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660"/>
        <v>27.1</v>
      </c>
      <c r="P3890" s="6">
        <f t="shared" si="661"/>
        <v>38.714285714285715</v>
      </c>
      <c r="Q3890" t="str">
        <f t="shared" si="662"/>
        <v>theater</v>
      </c>
      <c r="R3890" t="str">
        <f t="shared" si="663"/>
        <v>plays</v>
      </c>
      <c r="S3890" s="28">
        <f t="shared" si="664"/>
        <v>42762.337476851848</v>
      </c>
      <c r="T3890" s="28">
        <f t="shared" si="665"/>
        <v>42792.337476851848</v>
      </c>
      <c r="U3890">
        <f t="shared" si="666"/>
        <v>2017</v>
      </c>
      <c r="V3890" s="15">
        <f t="shared" si="667"/>
        <v>42762</v>
      </c>
      <c r="W3890" s="15">
        <f t="shared" si="668"/>
        <v>42792</v>
      </c>
      <c r="X3890" s="15">
        <v>42762</v>
      </c>
      <c r="Y3890" s="15">
        <v>42792</v>
      </c>
      <c r="Z3890" t="str">
        <f t="shared" si="669"/>
        <v>January</v>
      </c>
      <c r="AA3890" t="str">
        <f t="shared" si="670"/>
        <v>February</v>
      </c>
    </row>
    <row r="3891" spans="1:27" ht="4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14" t="s">
        <v>8221</v>
      </c>
      <c r="G3891" t="s">
        <v>8224</v>
      </c>
      <c r="H3891" t="s">
        <v>8246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660"/>
        <v>1.4749999999999999</v>
      </c>
      <c r="P3891" s="6">
        <f t="shared" si="661"/>
        <v>13.111111111111111</v>
      </c>
      <c r="Q3891" t="str">
        <f t="shared" si="662"/>
        <v>theater</v>
      </c>
      <c r="R3891" t="str">
        <f t="shared" si="663"/>
        <v>plays</v>
      </c>
      <c r="S3891" s="28">
        <f t="shared" si="664"/>
        <v>41976.796643518515</v>
      </c>
      <c r="T3891" s="28">
        <f t="shared" si="665"/>
        <v>42008.768055555549</v>
      </c>
      <c r="U3891">
        <f t="shared" si="666"/>
        <v>2014</v>
      </c>
      <c r="V3891" s="15">
        <f t="shared" si="667"/>
        <v>41976</v>
      </c>
      <c r="W3891" s="15">
        <f t="shared" si="668"/>
        <v>42008</v>
      </c>
      <c r="X3891" s="15">
        <v>41976</v>
      </c>
      <c r="Y3891" s="15">
        <v>42008</v>
      </c>
      <c r="Z3891" t="str">
        <f t="shared" si="669"/>
        <v>December</v>
      </c>
      <c r="AA3891" t="str">
        <f t="shared" si="670"/>
        <v>January</v>
      </c>
    </row>
    <row r="3892" spans="1:27" ht="4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14" t="s">
        <v>8221</v>
      </c>
      <c r="G3892" t="s">
        <v>8224</v>
      </c>
      <c r="H3892" t="s">
        <v>8246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660"/>
        <v>16.826666666666668</v>
      </c>
      <c r="P3892" s="6">
        <f t="shared" si="661"/>
        <v>315.5</v>
      </c>
      <c r="Q3892" t="str">
        <f t="shared" si="662"/>
        <v>theater</v>
      </c>
      <c r="R3892" t="str">
        <f t="shared" si="663"/>
        <v>plays</v>
      </c>
      <c r="S3892" s="28">
        <f t="shared" si="664"/>
        <v>42171.55027777778</v>
      </c>
      <c r="T3892" s="28">
        <f t="shared" si="665"/>
        <v>42231.55027777778</v>
      </c>
      <c r="U3892">
        <f t="shared" si="666"/>
        <v>2015</v>
      </c>
      <c r="V3892" s="15">
        <f t="shared" si="667"/>
        <v>42171</v>
      </c>
      <c r="W3892" s="15">
        <f t="shared" si="668"/>
        <v>42231</v>
      </c>
      <c r="X3892" s="15">
        <v>42171</v>
      </c>
      <c r="Y3892" s="15">
        <v>42231</v>
      </c>
      <c r="Z3892" t="str">
        <f t="shared" si="669"/>
        <v>June</v>
      </c>
      <c r="AA3892" t="str">
        <f t="shared" si="670"/>
        <v>August</v>
      </c>
    </row>
    <row r="3893" spans="1:27" ht="3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14" t="s">
        <v>8221</v>
      </c>
      <c r="G3893" t="s">
        <v>8224</v>
      </c>
      <c r="H3893" t="s">
        <v>8246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660"/>
        <v>32.5</v>
      </c>
      <c r="P3893" s="6">
        <f t="shared" si="661"/>
        <v>37.142857142857146</v>
      </c>
      <c r="Q3893" t="str">
        <f t="shared" si="662"/>
        <v>theater</v>
      </c>
      <c r="R3893" t="str">
        <f t="shared" si="663"/>
        <v>plays</v>
      </c>
      <c r="S3893" s="28">
        <f t="shared" si="664"/>
        <v>42055.924120370364</v>
      </c>
      <c r="T3893" s="28">
        <f t="shared" si="665"/>
        <v>42085.999305555553</v>
      </c>
      <c r="U3893">
        <f t="shared" si="666"/>
        <v>2015</v>
      </c>
      <c r="V3893" s="15">
        <f t="shared" si="667"/>
        <v>42055</v>
      </c>
      <c r="W3893" s="15">
        <f t="shared" si="668"/>
        <v>42085</v>
      </c>
      <c r="X3893" s="15">
        <v>42055</v>
      </c>
      <c r="Y3893" s="15">
        <v>42085</v>
      </c>
      <c r="Z3893" t="str">
        <f t="shared" si="669"/>
        <v>February</v>
      </c>
      <c r="AA3893" t="str">
        <f t="shared" si="670"/>
        <v>March</v>
      </c>
    </row>
    <row r="3894" spans="1:27" ht="4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14" t="s">
        <v>8221</v>
      </c>
      <c r="G3894" t="s">
        <v>8224</v>
      </c>
      <c r="H3894" t="s">
        <v>8246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660"/>
        <v>0</v>
      </c>
      <c r="P3894" s="6" t="e">
        <f t="shared" si="661"/>
        <v>#DIV/0!</v>
      </c>
      <c r="Q3894" t="str">
        <f t="shared" si="662"/>
        <v>theater</v>
      </c>
      <c r="R3894" t="str">
        <f t="shared" si="663"/>
        <v>plays</v>
      </c>
      <c r="S3894" s="28">
        <f t="shared" si="664"/>
        <v>41867.443946759253</v>
      </c>
      <c r="T3894" s="28">
        <f t="shared" si="665"/>
        <v>41875.083333333328</v>
      </c>
      <c r="U3894">
        <f t="shared" si="666"/>
        <v>2014</v>
      </c>
      <c r="V3894" s="15">
        <f t="shared" si="667"/>
        <v>41867</v>
      </c>
      <c r="W3894" s="15">
        <f t="shared" si="668"/>
        <v>41875</v>
      </c>
      <c r="X3894" s="15">
        <v>41867</v>
      </c>
      <c r="Y3894" s="15">
        <v>41875</v>
      </c>
      <c r="Z3894" t="str">
        <f t="shared" si="669"/>
        <v>August</v>
      </c>
      <c r="AA3894" t="str">
        <f t="shared" si="670"/>
        <v>August</v>
      </c>
    </row>
    <row r="3895" spans="1:27" ht="4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14" t="s">
        <v>8221</v>
      </c>
      <c r="G3895" t="s">
        <v>8224</v>
      </c>
      <c r="H3895" t="s">
        <v>8246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660"/>
        <v>21.55</v>
      </c>
      <c r="P3895" s="6">
        <f t="shared" si="661"/>
        <v>128.27380952380952</v>
      </c>
      <c r="Q3895" t="str">
        <f t="shared" si="662"/>
        <v>theater</v>
      </c>
      <c r="R3895" t="str">
        <f t="shared" si="663"/>
        <v>plays</v>
      </c>
      <c r="S3895" s="28">
        <f t="shared" si="664"/>
        <v>41779.449537037035</v>
      </c>
      <c r="T3895" s="28">
        <f t="shared" si="665"/>
        <v>41821.041666666664</v>
      </c>
      <c r="U3895">
        <f t="shared" si="666"/>
        <v>2014</v>
      </c>
      <c r="V3895" s="15">
        <f t="shared" si="667"/>
        <v>41779</v>
      </c>
      <c r="W3895" s="15">
        <f t="shared" si="668"/>
        <v>41821</v>
      </c>
      <c r="X3895" s="15">
        <v>41779</v>
      </c>
      <c r="Y3895" s="15">
        <v>41821</v>
      </c>
      <c r="Z3895" t="str">
        <f t="shared" si="669"/>
        <v>May</v>
      </c>
      <c r="AA3895" t="str">
        <f t="shared" si="670"/>
        <v>July</v>
      </c>
    </row>
    <row r="3896" spans="1:27" ht="4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14" t="s">
        <v>8221</v>
      </c>
      <c r="G3896" t="s">
        <v>8224</v>
      </c>
      <c r="H3896" t="s">
        <v>8246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660"/>
        <v>3.4666666666666663</v>
      </c>
      <c r="P3896" s="6">
        <f t="shared" si="661"/>
        <v>47.272727272727273</v>
      </c>
      <c r="Q3896" t="str">
        <f t="shared" si="662"/>
        <v>theater</v>
      </c>
      <c r="R3896" t="str">
        <f t="shared" si="663"/>
        <v>plays</v>
      </c>
      <c r="S3896" s="28">
        <f t="shared" si="664"/>
        <v>42679.750138888885</v>
      </c>
      <c r="T3896" s="28">
        <f t="shared" si="665"/>
        <v>42709.999305555553</v>
      </c>
      <c r="U3896">
        <f t="shared" si="666"/>
        <v>2016</v>
      </c>
      <c r="V3896" s="15">
        <f t="shared" si="667"/>
        <v>42679</v>
      </c>
      <c r="W3896" s="15">
        <f t="shared" si="668"/>
        <v>42709</v>
      </c>
      <c r="X3896" s="15">
        <v>42679</v>
      </c>
      <c r="Y3896" s="15">
        <v>42709</v>
      </c>
      <c r="Z3896" t="str">
        <f t="shared" si="669"/>
        <v>November</v>
      </c>
      <c r="AA3896" t="str">
        <f t="shared" si="670"/>
        <v>December</v>
      </c>
    </row>
    <row r="3897" spans="1:27" ht="4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14" t="s">
        <v>8221</v>
      </c>
      <c r="G3897" t="s">
        <v>8224</v>
      </c>
      <c r="H3897" t="s">
        <v>8246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660"/>
        <v>5</v>
      </c>
      <c r="P3897" s="6">
        <f t="shared" si="661"/>
        <v>50</v>
      </c>
      <c r="Q3897" t="str">
        <f t="shared" si="662"/>
        <v>theater</v>
      </c>
      <c r="R3897" t="str">
        <f t="shared" si="663"/>
        <v>plays</v>
      </c>
      <c r="S3897" s="28">
        <f t="shared" si="664"/>
        <v>42032.041875000003</v>
      </c>
      <c r="T3897" s="28">
        <f t="shared" si="665"/>
        <v>42063.041875000003</v>
      </c>
      <c r="U3897">
        <f t="shared" si="666"/>
        <v>2015</v>
      </c>
      <c r="V3897" s="15">
        <f t="shared" si="667"/>
        <v>42032</v>
      </c>
      <c r="W3897" s="15">
        <f t="shared" si="668"/>
        <v>42063</v>
      </c>
      <c r="X3897" s="15">
        <v>42032</v>
      </c>
      <c r="Y3897" s="15">
        <v>42063</v>
      </c>
      <c r="Z3897" t="str">
        <f t="shared" si="669"/>
        <v>January</v>
      </c>
      <c r="AA3897" t="str">
        <f t="shared" si="670"/>
        <v>February</v>
      </c>
    </row>
    <row r="3898" spans="1:27" ht="4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14" t="s">
        <v>8221</v>
      </c>
      <c r="G3898" t="s">
        <v>8224</v>
      </c>
      <c r="H3898" t="s">
        <v>8246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660"/>
        <v>10.625</v>
      </c>
      <c r="P3898" s="6">
        <f t="shared" si="661"/>
        <v>42.5</v>
      </c>
      <c r="Q3898" t="str">
        <f t="shared" si="662"/>
        <v>theater</v>
      </c>
      <c r="R3898" t="str">
        <f t="shared" si="663"/>
        <v>plays</v>
      </c>
      <c r="S3898" s="28">
        <f t="shared" si="664"/>
        <v>41792.983541666668</v>
      </c>
      <c r="T3898" s="28">
        <f t="shared" si="665"/>
        <v>41806.983541666668</v>
      </c>
      <c r="U3898">
        <f t="shared" si="666"/>
        <v>2014</v>
      </c>
      <c r="V3898" s="15">
        <f t="shared" si="667"/>
        <v>41792</v>
      </c>
      <c r="W3898" s="15">
        <f t="shared" si="668"/>
        <v>41806</v>
      </c>
      <c r="X3898" s="15">
        <v>41792</v>
      </c>
      <c r="Y3898" s="15">
        <v>41806</v>
      </c>
      <c r="Z3898" t="str">
        <f t="shared" si="669"/>
        <v>June</v>
      </c>
      <c r="AA3898" t="str">
        <f t="shared" si="670"/>
        <v>June</v>
      </c>
    </row>
    <row r="3899" spans="1:27" ht="4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14" t="s">
        <v>8221</v>
      </c>
      <c r="G3899" t="s">
        <v>8228</v>
      </c>
      <c r="H3899" t="s">
        <v>8250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660"/>
        <v>17.599999999999998</v>
      </c>
      <c r="P3899" s="6">
        <f t="shared" si="661"/>
        <v>44</v>
      </c>
      <c r="Q3899" t="str">
        <f t="shared" si="662"/>
        <v>theater</v>
      </c>
      <c r="R3899" t="str">
        <f t="shared" si="663"/>
        <v>plays</v>
      </c>
      <c r="S3899" s="28">
        <f t="shared" si="664"/>
        <v>41982.665312499994</v>
      </c>
      <c r="T3899" s="28">
        <f t="shared" si="665"/>
        <v>42012.665312499994</v>
      </c>
      <c r="U3899">
        <f t="shared" si="666"/>
        <v>2014</v>
      </c>
      <c r="V3899" s="15">
        <f t="shared" si="667"/>
        <v>41982</v>
      </c>
      <c r="W3899" s="15">
        <f t="shared" si="668"/>
        <v>42012</v>
      </c>
      <c r="X3899" s="15">
        <v>41982</v>
      </c>
      <c r="Y3899" s="15">
        <v>42012</v>
      </c>
      <c r="Z3899" t="str">
        <f t="shared" si="669"/>
        <v>December</v>
      </c>
      <c r="AA3899" t="str">
        <f t="shared" si="670"/>
        <v>January</v>
      </c>
    </row>
    <row r="3900" spans="1:27" ht="60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14" t="s">
        <v>8221</v>
      </c>
      <c r="G3900" t="s">
        <v>8225</v>
      </c>
      <c r="H3900" t="s">
        <v>8247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660"/>
        <v>32.56</v>
      </c>
      <c r="P3900" s="6">
        <f t="shared" si="661"/>
        <v>50.875</v>
      </c>
      <c r="Q3900" t="str">
        <f t="shared" si="662"/>
        <v>theater</v>
      </c>
      <c r="R3900" t="str">
        <f t="shared" si="663"/>
        <v>plays</v>
      </c>
      <c r="S3900" s="28">
        <f t="shared" si="664"/>
        <v>42193.273958333331</v>
      </c>
      <c r="T3900" s="28">
        <f t="shared" si="665"/>
        <v>42233.458333333336</v>
      </c>
      <c r="U3900">
        <f t="shared" si="666"/>
        <v>2015</v>
      </c>
      <c r="V3900" s="15">
        <f t="shared" si="667"/>
        <v>42193</v>
      </c>
      <c r="W3900" s="15">
        <f t="shared" si="668"/>
        <v>42233</v>
      </c>
      <c r="X3900" s="15">
        <v>42193</v>
      </c>
      <c r="Y3900" s="15">
        <v>42233</v>
      </c>
      <c r="Z3900" t="str">
        <f t="shared" si="669"/>
        <v>July</v>
      </c>
      <c r="AA3900" t="str">
        <f t="shared" si="670"/>
        <v>August</v>
      </c>
    </row>
    <row r="3901" spans="1:27" ht="45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14" t="s">
        <v>8221</v>
      </c>
      <c r="G3901" t="s">
        <v>8224</v>
      </c>
      <c r="H3901" t="s">
        <v>8246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660"/>
        <v>1.25</v>
      </c>
      <c r="P3901" s="6">
        <f t="shared" si="661"/>
        <v>62.5</v>
      </c>
      <c r="Q3901" t="str">
        <f t="shared" si="662"/>
        <v>theater</v>
      </c>
      <c r="R3901" t="str">
        <f t="shared" si="663"/>
        <v>plays</v>
      </c>
      <c r="S3901" s="28">
        <f t="shared" si="664"/>
        <v>41843.566678240742</v>
      </c>
      <c r="T3901" s="28">
        <f t="shared" si="665"/>
        <v>41863.566678240742</v>
      </c>
      <c r="U3901">
        <f t="shared" si="666"/>
        <v>2014</v>
      </c>
      <c r="V3901" s="15">
        <f t="shared" si="667"/>
        <v>41843</v>
      </c>
      <c r="W3901" s="15">
        <f t="shared" si="668"/>
        <v>41863</v>
      </c>
      <c r="X3901" s="15">
        <v>41843</v>
      </c>
      <c r="Y3901" s="15">
        <v>41863</v>
      </c>
      <c r="Z3901" t="str">
        <f t="shared" si="669"/>
        <v>July</v>
      </c>
      <c r="AA3901" t="str">
        <f t="shared" si="670"/>
        <v>August</v>
      </c>
    </row>
    <row r="3902" spans="1:27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14" t="s">
        <v>8221</v>
      </c>
      <c r="G3902" t="s">
        <v>8224</v>
      </c>
      <c r="H3902" t="s">
        <v>8246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660"/>
        <v>5.4</v>
      </c>
      <c r="P3902" s="6">
        <f t="shared" si="661"/>
        <v>27</v>
      </c>
      <c r="Q3902" t="str">
        <f t="shared" si="662"/>
        <v>theater</v>
      </c>
      <c r="R3902" t="str">
        <f t="shared" si="663"/>
        <v>plays</v>
      </c>
      <c r="S3902" s="28">
        <f t="shared" si="664"/>
        <v>42135.884155092594</v>
      </c>
      <c r="T3902" s="28">
        <f t="shared" si="665"/>
        <v>42165.884155092594</v>
      </c>
      <c r="U3902">
        <f t="shared" si="666"/>
        <v>2015</v>
      </c>
      <c r="V3902" s="15">
        <f t="shared" si="667"/>
        <v>42135</v>
      </c>
      <c r="W3902" s="15">
        <f t="shared" si="668"/>
        <v>42165</v>
      </c>
      <c r="X3902" s="15">
        <v>42135</v>
      </c>
      <c r="Y3902" s="15">
        <v>42165</v>
      </c>
      <c r="Z3902" t="str">
        <f t="shared" si="669"/>
        <v>May</v>
      </c>
      <c r="AA3902" t="str">
        <f t="shared" si="670"/>
        <v>June</v>
      </c>
    </row>
    <row r="3903" spans="1:27" ht="4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14" t="s">
        <v>8221</v>
      </c>
      <c r="G3903" t="s">
        <v>8224</v>
      </c>
      <c r="H3903" t="s">
        <v>8246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660"/>
        <v>0.83333333333333337</v>
      </c>
      <c r="P3903" s="6">
        <f t="shared" si="661"/>
        <v>25</v>
      </c>
      <c r="Q3903" t="str">
        <f t="shared" si="662"/>
        <v>theater</v>
      </c>
      <c r="R3903" t="str">
        <f t="shared" si="663"/>
        <v>plays</v>
      </c>
      <c r="S3903" s="28">
        <f t="shared" si="664"/>
        <v>42317.618043981478</v>
      </c>
      <c r="T3903" s="28">
        <f t="shared" si="665"/>
        <v>42357.618043981478</v>
      </c>
      <c r="U3903">
        <f t="shared" si="666"/>
        <v>2015</v>
      </c>
      <c r="V3903" s="15">
        <f t="shared" si="667"/>
        <v>42317</v>
      </c>
      <c r="W3903" s="15">
        <f t="shared" si="668"/>
        <v>42357</v>
      </c>
      <c r="X3903" s="15">
        <v>42317</v>
      </c>
      <c r="Y3903" s="15">
        <v>42357</v>
      </c>
      <c r="Z3903" t="str">
        <f t="shared" si="669"/>
        <v>November</v>
      </c>
      <c r="AA3903" t="str">
        <f t="shared" si="670"/>
        <v>December</v>
      </c>
    </row>
    <row r="3904" spans="1:27" ht="4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14" t="s">
        <v>8221</v>
      </c>
      <c r="G3904" t="s">
        <v>8225</v>
      </c>
      <c r="H3904" t="s">
        <v>8247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660"/>
        <v>48.833333333333336</v>
      </c>
      <c r="P3904" s="6">
        <f t="shared" si="661"/>
        <v>47.258064516129032</v>
      </c>
      <c r="Q3904" t="str">
        <f t="shared" si="662"/>
        <v>theater</v>
      </c>
      <c r="R3904" t="str">
        <f t="shared" si="663"/>
        <v>plays</v>
      </c>
      <c r="S3904" s="28">
        <f t="shared" si="664"/>
        <v>42663.259745370371</v>
      </c>
      <c r="T3904" s="28">
        <f t="shared" si="665"/>
        <v>42688.301412037035</v>
      </c>
      <c r="U3904">
        <f t="shared" si="666"/>
        <v>2016</v>
      </c>
      <c r="V3904" s="15">
        <f t="shared" si="667"/>
        <v>42663</v>
      </c>
      <c r="W3904" s="15">
        <f t="shared" si="668"/>
        <v>42688</v>
      </c>
      <c r="X3904" s="15">
        <v>42663</v>
      </c>
      <c r="Y3904" s="15">
        <v>42688</v>
      </c>
      <c r="Z3904" t="str">
        <f t="shared" si="669"/>
        <v>October</v>
      </c>
      <c r="AA3904" t="str">
        <f t="shared" si="670"/>
        <v>November</v>
      </c>
    </row>
    <row r="3905" spans="1:27" ht="4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14" t="s">
        <v>8221</v>
      </c>
      <c r="G3905" t="s">
        <v>8224</v>
      </c>
      <c r="H3905" t="s">
        <v>8246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660"/>
        <v>0</v>
      </c>
      <c r="P3905" s="6" t="e">
        <f t="shared" si="661"/>
        <v>#DIV/0!</v>
      </c>
      <c r="Q3905" t="str">
        <f t="shared" si="662"/>
        <v>theater</v>
      </c>
      <c r="R3905" t="str">
        <f t="shared" si="663"/>
        <v>plays</v>
      </c>
      <c r="S3905" s="28">
        <f t="shared" si="664"/>
        <v>42185.802835648145</v>
      </c>
      <c r="T3905" s="28">
        <f t="shared" si="665"/>
        <v>42230.609722222223</v>
      </c>
      <c r="U3905">
        <f t="shared" si="666"/>
        <v>2015</v>
      </c>
      <c r="V3905" s="15">
        <f t="shared" si="667"/>
        <v>42185</v>
      </c>
      <c r="W3905" s="15">
        <f t="shared" si="668"/>
        <v>42230</v>
      </c>
      <c r="X3905" s="15">
        <v>42185</v>
      </c>
      <c r="Y3905" s="15">
        <v>42230</v>
      </c>
      <c r="Z3905" t="str">
        <f t="shared" si="669"/>
        <v>June</v>
      </c>
      <c r="AA3905" t="str">
        <f t="shared" si="670"/>
        <v>August</v>
      </c>
    </row>
    <row r="3906" spans="1:27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14" t="s">
        <v>8221</v>
      </c>
      <c r="G3906" t="s">
        <v>8224</v>
      </c>
      <c r="H3906" t="s">
        <v>8246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ref="O3906:O3969" si="671">SUM(E3906/D3906)*100</f>
        <v>0.03</v>
      </c>
      <c r="P3906" s="6">
        <f t="shared" ref="P3906:P3969" si="672">SUM(E3906/L3906)</f>
        <v>1.5</v>
      </c>
      <c r="Q3906" t="str">
        <f t="shared" si="662"/>
        <v>theater</v>
      </c>
      <c r="R3906" t="str">
        <f t="shared" si="663"/>
        <v>plays</v>
      </c>
      <c r="S3906" s="28">
        <f t="shared" si="664"/>
        <v>42095.020833333336</v>
      </c>
      <c r="T3906" s="28">
        <f t="shared" si="665"/>
        <v>42109.00277777778</v>
      </c>
      <c r="U3906">
        <f t="shared" si="666"/>
        <v>2015</v>
      </c>
      <c r="V3906" s="15">
        <f t="shared" si="667"/>
        <v>42095</v>
      </c>
      <c r="W3906" s="15">
        <f t="shared" si="668"/>
        <v>42109</v>
      </c>
      <c r="X3906" s="15">
        <v>42095</v>
      </c>
      <c r="Y3906" s="15">
        <v>42109</v>
      </c>
      <c r="Z3906" t="str">
        <f t="shared" si="669"/>
        <v>April</v>
      </c>
      <c r="AA3906" t="str">
        <f t="shared" si="670"/>
        <v>April</v>
      </c>
    </row>
    <row r="3907" spans="1:27" ht="4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14" t="s">
        <v>8221</v>
      </c>
      <c r="G3907" t="s">
        <v>8225</v>
      </c>
      <c r="H3907" t="s">
        <v>8247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671"/>
        <v>11.533333333333333</v>
      </c>
      <c r="P3907" s="6">
        <f t="shared" si="672"/>
        <v>24.714285714285715</v>
      </c>
      <c r="Q3907" t="str">
        <f t="shared" ref="Q3907:Q3970" si="673">LEFT(N3907,FIND("/", N3907) - 1)</f>
        <v>theater</v>
      </c>
      <c r="R3907" t="str">
        <f t="shared" ref="R3907:R3970" si="674">RIGHT(N3907,LEN(N3907) - FIND("/",N3907))</f>
        <v>plays</v>
      </c>
      <c r="S3907" s="28">
        <f t="shared" ref="S3907:S3970" si="675">(J3907/86400)+25569+(-5/24)</f>
        <v>42124.415543981479</v>
      </c>
      <c r="T3907" s="28">
        <f t="shared" ref="T3907:T3970" si="676">(I3907/86400)+25569+(-5/24)</f>
        <v>42166.749999999993</v>
      </c>
      <c r="U3907">
        <f t="shared" ref="U3907:U3970" si="677">YEAR(S3907)</f>
        <v>2015</v>
      </c>
      <c r="V3907" s="15">
        <f t="shared" ref="V3907:V3970" si="678">INT(S3907)</f>
        <v>42124</v>
      </c>
      <c r="W3907" s="15">
        <f t="shared" ref="W3907:W3970" si="679">INT(T3907)</f>
        <v>42166</v>
      </c>
      <c r="X3907" s="15">
        <v>42124</v>
      </c>
      <c r="Y3907" s="15">
        <v>42166</v>
      </c>
      <c r="Z3907" t="str">
        <f t="shared" ref="Z3907:Z3970" si="680">TEXT(V3907, "mmmm")</f>
        <v>April</v>
      </c>
      <c r="AA3907" t="str">
        <f t="shared" ref="AA3907:AA3970" si="681">TEXT(W3907, "mmmm")</f>
        <v>June</v>
      </c>
    </row>
    <row r="3908" spans="1:27" ht="4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14" t="s">
        <v>8221</v>
      </c>
      <c r="G3908" t="s">
        <v>8225</v>
      </c>
      <c r="H3908" t="s">
        <v>8247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671"/>
        <v>67.333333333333329</v>
      </c>
      <c r="P3908" s="6">
        <f t="shared" si="672"/>
        <v>63.125</v>
      </c>
      <c r="Q3908" t="str">
        <f t="shared" si="673"/>
        <v>theater</v>
      </c>
      <c r="R3908" t="str">
        <f t="shared" si="674"/>
        <v>plays</v>
      </c>
      <c r="S3908" s="28">
        <f t="shared" si="675"/>
        <v>42143.709409722222</v>
      </c>
      <c r="T3908" s="28">
        <f t="shared" si="676"/>
        <v>42181.350694444445</v>
      </c>
      <c r="U3908">
        <f t="shared" si="677"/>
        <v>2015</v>
      </c>
      <c r="V3908" s="15">
        <f t="shared" si="678"/>
        <v>42143</v>
      </c>
      <c r="W3908" s="15">
        <f t="shared" si="679"/>
        <v>42181</v>
      </c>
      <c r="X3908" s="15">
        <v>42143</v>
      </c>
      <c r="Y3908" s="15">
        <v>42181</v>
      </c>
      <c r="Z3908" t="str">
        <f t="shared" si="680"/>
        <v>May</v>
      </c>
      <c r="AA3908" t="str">
        <f t="shared" si="681"/>
        <v>June</v>
      </c>
    </row>
    <row r="3909" spans="1:27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14" t="s">
        <v>8221</v>
      </c>
      <c r="G3909" t="s">
        <v>8224</v>
      </c>
      <c r="H3909" t="s">
        <v>8246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671"/>
        <v>15.299999999999999</v>
      </c>
      <c r="P3909" s="6">
        <f t="shared" si="672"/>
        <v>38.25</v>
      </c>
      <c r="Q3909" t="str">
        <f t="shared" si="673"/>
        <v>theater</v>
      </c>
      <c r="R3909" t="str">
        <f t="shared" si="674"/>
        <v>plays</v>
      </c>
      <c r="S3909" s="28">
        <f t="shared" si="675"/>
        <v>41906.611180555556</v>
      </c>
      <c r="T3909" s="28">
        <f t="shared" si="676"/>
        <v>41938.630555555552</v>
      </c>
      <c r="U3909">
        <f t="shared" si="677"/>
        <v>2014</v>
      </c>
      <c r="V3909" s="15">
        <f t="shared" si="678"/>
        <v>41906</v>
      </c>
      <c r="W3909" s="15">
        <f t="shared" si="679"/>
        <v>41938</v>
      </c>
      <c r="X3909" s="15">
        <v>41906</v>
      </c>
      <c r="Y3909" s="15">
        <v>41938</v>
      </c>
      <c r="Z3909" t="str">
        <f t="shared" si="680"/>
        <v>September</v>
      </c>
      <c r="AA3909" t="str">
        <f t="shared" si="681"/>
        <v>October</v>
      </c>
    </row>
    <row r="3910" spans="1:27" ht="4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14" t="s">
        <v>8221</v>
      </c>
      <c r="G3910" t="s">
        <v>8224</v>
      </c>
      <c r="H3910" t="s">
        <v>8246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671"/>
        <v>8.6666666666666679</v>
      </c>
      <c r="P3910" s="6">
        <f t="shared" si="672"/>
        <v>16.25</v>
      </c>
      <c r="Q3910" t="str">
        <f t="shared" si="673"/>
        <v>theater</v>
      </c>
      <c r="R3910" t="str">
        <f t="shared" si="674"/>
        <v>plays</v>
      </c>
      <c r="S3910" s="28">
        <f t="shared" si="675"/>
        <v>41833.927037037036</v>
      </c>
      <c r="T3910" s="28">
        <f t="shared" si="676"/>
        <v>41848.927037037036</v>
      </c>
      <c r="U3910">
        <f t="shared" si="677"/>
        <v>2014</v>
      </c>
      <c r="V3910" s="15">
        <f t="shared" si="678"/>
        <v>41833</v>
      </c>
      <c r="W3910" s="15">
        <f t="shared" si="679"/>
        <v>41848</v>
      </c>
      <c r="X3910" s="15">
        <v>41833</v>
      </c>
      <c r="Y3910" s="15">
        <v>41848</v>
      </c>
      <c r="Z3910" t="str">
        <f t="shared" si="680"/>
        <v>July</v>
      </c>
      <c r="AA3910" t="str">
        <f t="shared" si="681"/>
        <v>July</v>
      </c>
    </row>
    <row r="3911" spans="1:27" ht="4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14" t="s">
        <v>8221</v>
      </c>
      <c r="G3911" t="s">
        <v>8224</v>
      </c>
      <c r="H3911" t="s">
        <v>8246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671"/>
        <v>0.22499999999999998</v>
      </c>
      <c r="P3911" s="6">
        <f t="shared" si="672"/>
        <v>33.75</v>
      </c>
      <c r="Q3911" t="str">
        <f t="shared" si="673"/>
        <v>theater</v>
      </c>
      <c r="R3911" t="str">
        <f t="shared" si="674"/>
        <v>plays</v>
      </c>
      <c r="S3911" s="28">
        <f t="shared" si="675"/>
        <v>41863.150949074072</v>
      </c>
      <c r="T3911" s="28">
        <f t="shared" si="676"/>
        <v>41893.150949074072</v>
      </c>
      <c r="U3911">
        <f t="shared" si="677"/>
        <v>2014</v>
      </c>
      <c r="V3911" s="15">
        <f t="shared" si="678"/>
        <v>41863</v>
      </c>
      <c r="W3911" s="15">
        <f t="shared" si="679"/>
        <v>41893</v>
      </c>
      <c r="X3911" s="15">
        <v>41863</v>
      </c>
      <c r="Y3911" s="15">
        <v>41893</v>
      </c>
      <c r="Z3911" t="str">
        <f t="shared" si="680"/>
        <v>August</v>
      </c>
      <c r="AA3911" t="str">
        <f t="shared" si="681"/>
        <v>September</v>
      </c>
    </row>
    <row r="3912" spans="1:27" ht="4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14" t="s">
        <v>8221</v>
      </c>
      <c r="G3912" t="s">
        <v>8224</v>
      </c>
      <c r="H3912" t="s">
        <v>8246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671"/>
        <v>3.0833333333333335</v>
      </c>
      <c r="P3912" s="6">
        <f t="shared" si="672"/>
        <v>61.666666666666664</v>
      </c>
      <c r="Q3912" t="str">
        <f t="shared" si="673"/>
        <v>theater</v>
      </c>
      <c r="R3912" t="str">
        <f t="shared" si="674"/>
        <v>plays</v>
      </c>
      <c r="S3912" s="28">
        <f t="shared" si="675"/>
        <v>42224.548576388886</v>
      </c>
      <c r="T3912" s="28">
        <f t="shared" si="676"/>
        <v>42254.548576388886</v>
      </c>
      <c r="U3912">
        <f t="shared" si="677"/>
        <v>2015</v>
      </c>
      <c r="V3912" s="15">
        <f t="shared" si="678"/>
        <v>42224</v>
      </c>
      <c r="W3912" s="15">
        <f t="shared" si="679"/>
        <v>42254</v>
      </c>
      <c r="X3912" s="15">
        <v>42224</v>
      </c>
      <c r="Y3912" s="15">
        <v>42254</v>
      </c>
      <c r="Z3912" t="str">
        <f t="shared" si="680"/>
        <v>August</v>
      </c>
      <c r="AA3912" t="str">
        <f t="shared" si="681"/>
        <v>September</v>
      </c>
    </row>
    <row r="3913" spans="1:27" ht="4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14" t="s">
        <v>8221</v>
      </c>
      <c r="G3913" t="s">
        <v>8224</v>
      </c>
      <c r="H3913" t="s">
        <v>8246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671"/>
        <v>37.412500000000001</v>
      </c>
      <c r="P3913" s="6">
        <f t="shared" si="672"/>
        <v>83.138888888888886</v>
      </c>
      <c r="Q3913" t="str">
        <f t="shared" si="673"/>
        <v>theater</v>
      </c>
      <c r="R3913" t="str">
        <f t="shared" si="674"/>
        <v>plays</v>
      </c>
      <c r="S3913" s="28">
        <f t="shared" si="675"/>
        <v>41939.603900462964</v>
      </c>
      <c r="T3913" s="28">
        <f t="shared" si="676"/>
        <v>41969.645567129628</v>
      </c>
      <c r="U3913">
        <f t="shared" si="677"/>
        <v>2014</v>
      </c>
      <c r="V3913" s="15">
        <f t="shared" si="678"/>
        <v>41939</v>
      </c>
      <c r="W3913" s="15">
        <f t="shared" si="679"/>
        <v>41969</v>
      </c>
      <c r="X3913" s="15">
        <v>41939</v>
      </c>
      <c r="Y3913" s="15">
        <v>41969</v>
      </c>
      <c r="Z3913" t="str">
        <f t="shared" si="680"/>
        <v>October</v>
      </c>
      <c r="AA3913" t="str">
        <f t="shared" si="681"/>
        <v>November</v>
      </c>
    </row>
    <row r="3914" spans="1:27" ht="4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14" t="s">
        <v>8221</v>
      </c>
      <c r="G3914" t="s">
        <v>8224</v>
      </c>
      <c r="H3914" t="s">
        <v>8246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671"/>
        <v>6.6666666666666671E-3</v>
      </c>
      <c r="P3914" s="6">
        <f t="shared" si="672"/>
        <v>1</v>
      </c>
      <c r="Q3914" t="str">
        <f t="shared" si="673"/>
        <v>theater</v>
      </c>
      <c r="R3914" t="str">
        <f t="shared" si="674"/>
        <v>plays</v>
      </c>
      <c r="S3914" s="28">
        <f t="shared" si="675"/>
        <v>42059.061689814807</v>
      </c>
      <c r="T3914" s="28">
        <f t="shared" si="676"/>
        <v>42118.982638888883</v>
      </c>
      <c r="U3914">
        <f t="shared" si="677"/>
        <v>2015</v>
      </c>
      <c r="V3914" s="15">
        <f t="shared" si="678"/>
        <v>42059</v>
      </c>
      <c r="W3914" s="15">
        <f t="shared" si="679"/>
        <v>42118</v>
      </c>
      <c r="X3914" s="15">
        <v>42059</v>
      </c>
      <c r="Y3914" s="15">
        <v>42118</v>
      </c>
      <c r="Z3914" t="str">
        <f t="shared" si="680"/>
        <v>February</v>
      </c>
      <c r="AA3914" t="str">
        <f t="shared" si="681"/>
        <v>April</v>
      </c>
    </row>
    <row r="3915" spans="1:27" ht="4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14" t="s">
        <v>8221</v>
      </c>
      <c r="G3915" t="s">
        <v>8224</v>
      </c>
      <c r="H3915" t="s">
        <v>8246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671"/>
        <v>10</v>
      </c>
      <c r="P3915" s="6">
        <f t="shared" si="672"/>
        <v>142.85714285714286</v>
      </c>
      <c r="Q3915" t="str">
        <f t="shared" si="673"/>
        <v>theater</v>
      </c>
      <c r="R3915" t="str">
        <f t="shared" si="674"/>
        <v>plays</v>
      </c>
      <c r="S3915" s="28">
        <f t="shared" si="675"/>
        <v>42308.002881944441</v>
      </c>
      <c r="T3915" s="28">
        <f t="shared" si="676"/>
        <v>42338.044548611106</v>
      </c>
      <c r="U3915">
        <f t="shared" si="677"/>
        <v>2015</v>
      </c>
      <c r="V3915" s="15">
        <f t="shared" si="678"/>
        <v>42308</v>
      </c>
      <c r="W3915" s="15">
        <f t="shared" si="679"/>
        <v>42338</v>
      </c>
      <c r="X3915" s="15">
        <v>42308</v>
      </c>
      <c r="Y3915" s="15">
        <v>42338</v>
      </c>
      <c r="Z3915" t="str">
        <f t="shared" si="680"/>
        <v>October</v>
      </c>
      <c r="AA3915" t="str">
        <f t="shared" si="681"/>
        <v>November</v>
      </c>
    </row>
    <row r="3916" spans="1:27" ht="4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14" t="s">
        <v>8221</v>
      </c>
      <c r="G3916" t="s">
        <v>8225</v>
      </c>
      <c r="H3916" t="s">
        <v>8247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671"/>
        <v>36.36</v>
      </c>
      <c r="P3916" s="6">
        <f t="shared" si="672"/>
        <v>33.666666666666664</v>
      </c>
      <c r="Q3916" t="str">
        <f t="shared" si="673"/>
        <v>theater</v>
      </c>
      <c r="R3916" t="str">
        <f t="shared" si="674"/>
        <v>plays</v>
      </c>
      <c r="S3916" s="28">
        <f t="shared" si="675"/>
        <v>42114.610601851855</v>
      </c>
      <c r="T3916" s="28">
        <f t="shared" si="676"/>
        <v>42134.749305555553</v>
      </c>
      <c r="U3916">
        <f t="shared" si="677"/>
        <v>2015</v>
      </c>
      <c r="V3916" s="15">
        <f t="shared" si="678"/>
        <v>42114</v>
      </c>
      <c r="W3916" s="15">
        <f t="shared" si="679"/>
        <v>42134</v>
      </c>
      <c r="X3916" s="15">
        <v>42114</v>
      </c>
      <c r="Y3916" s="15">
        <v>42134</v>
      </c>
      <c r="Z3916" t="str">
        <f t="shared" si="680"/>
        <v>April</v>
      </c>
      <c r="AA3916" t="str">
        <f t="shared" si="681"/>
        <v>May</v>
      </c>
    </row>
    <row r="3917" spans="1:27" ht="4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14" t="s">
        <v>8221</v>
      </c>
      <c r="G3917" t="s">
        <v>8225</v>
      </c>
      <c r="H3917" t="s">
        <v>8247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671"/>
        <v>0.33333333333333337</v>
      </c>
      <c r="P3917" s="6">
        <f t="shared" si="672"/>
        <v>5</v>
      </c>
      <c r="Q3917" t="str">
        <f t="shared" si="673"/>
        <v>theater</v>
      </c>
      <c r="R3917" t="str">
        <f t="shared" si="674"/>
        <v>plays</v>
      </c>
      <c r="S3917" s="28">
        <f t="shared" si="675"/>
        <v>42492.776724537034</v>
      </c>
      <c r="T3917" s="28">
        <f t="shared" si="676"/>
        <v>42522.776724537034</v>
      </c>
      <c r="U3917">
        <f t="shared" si="677"/>
        <v>2016</v>
      </c>
      <c r="V3917" s="15">
        <f t="shared" si="678"/>
        <v>42492</v>
      </c>
      <c r="W3917" s="15">
        <f t="shared" si="679"/>
        <v>42522</v>
      </c>
      <c r="X3917" s="15">
        <v>42492</v>
      </c>
      <c r="Y3917" s="15">
        <v>42522</v>
      </c>
      <c r="Z3917" t="str">
        <f t="shared" si="680"/>
        <v>May</v>
      </c>
      <c r="AA3917" t="str">
        <f t="shared" si="681"/>
        <v>June</v>
      </c>
    </row>
    <row r="3918" spans="1:27" ht="4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14" t="s">
        <v>8221</v>
      </c>
      <c r="G3918" t="s">
        <v>8232</v>
      </c>
      <c r="H3918" t="s">
        <v>8253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671"/>
        <v>0</v>
      </c>
      <c r="P3918" s="6" t="e">
        <f t="shared" si="672"/>
        <v>#DIV/0!</v>
      </c>
      <c r="Q3918" t="str">
        <f t="shared" si="673"/>
        <v>theater</v>
      </c>
      <c r="R3918" t="str">
        <f t="shared" si="674"/>
        <v>plays</v>
      </c>
      <c r="S3918" s="28">
        <f t="shared" si="675"/>
        <v>42494.263333333329</v>
      </c>
      <c r="T3918" s="28">
        <f t="shared" si="676"/>
        <v>42524.263333333329</v>
      </c>
      <c r="U3918">
        <f t="shared" si="677"/>
        <v>2016</v>
      </c>
      <c r="V3918" s="15">
        <f t="shared" si="678"/>
        <v>42494</v>
      </c>
      <c r="W3918" s="15">
        <f t="shared" si="679"/>
        <v>42524</v>
      </c>
      <c r="X3918" s="15">
        <v>42494</v>
      </c>
      <c r="Y3918" s="15">
        <v>42524</v>
      </c>
      <c r="Z3918" t="str">
        <f t="shared" si="680"/>
        <v>May</v>
      </c>
      <c r="AA3918" t="str">
        <f t="shared" si="681"/>
        <v>June</v>
      </c>
    </row>
    <row r="3919" spans="1:27" ht="4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14" t="s">
        <v>8221</v>
      </c>
      <c r="G3919" t="s">
        <v>8225</v>
      </c>
      <c r="H3919" t="s">
        <v>8247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671"/>
        <v>0.2857142857142857</v>
      </c>
      <c r="P3919" s="6">
        <f t="shared" si="672"/>
        <v>10</v>
      </c>
      <c r="Q3919" t="str">
        <f t="shared" si="673"/>
        <v>theater</v>
      </c>
      <c r="R3919" t="str">
        <f t="shared" si="674"/>
        <v>plays</v>
      </c>
      <c r="S3919" s="28">
        <f t="shared" si="675"/>
        <v>41863.318993055553</v>
      </c>
      <c r="T3919" s="28">
        <f t="shared" si="676"/>
        <v>41893.318993055553</v>
      </c>
      <c r="U3919">
        <f t="shared" si="677"/>
        <v>2014</v>
      </c>
      <c r="V3919" s="15">
        <f t="shared" si="678"/>
        <v>41863</v>
      </c>
      <c r="W3919" s="15">
        <f t="shared" si="679"/>
        <v>41893</v>
      </c>
      <c r="X3919" s="15">
        <v>41863</v>
      </c>
      <c r="Y3919" s="15">
        <v>41893</v>
      </c>
      <c r="Z3919" t="str">
        <f t="shared" si="680"/>
        <v>August</v>
      </c>
      <c r="AA3919" t="str">
        <f t="shared" si="681"/>
        <v>September</v>
      </c>
    </row>
    <row r="3920" spans="1:27" ht="4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14" t="s">
        <v>8221</v>
      </c>
      <c r="G3920" t="s">
        <v>8225</v>
      </c>
      <c r="H3920" t="s">
        <v>8247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671"/>
        <v>0.2</v>
      </c>
      <c r="P3920" s="6">
        <f t="shared" si="672"/>
        <v>40</v>
      </c>
      <c r="Q3920" t="str">
        <f t="shared" si="673"/>
        <v>theater</v>
      </c>
      <c r="R3920" t="str">
        <f t="shared" si="674"/>
        <v>plays</v>
      </c>
      <c r="S3920" s="28">
        <f t="shared" si="675"/>
        <v>41843.456284722219</v>
      </c>
      <c r="T3920" s="28">
        <f t="shared" si="676"/>
        <v>41855.458333333328</v>
      </c>
      <c r="U3920">
        <f t="shared" si="677"/>
        <v>2014</v>
      </c>
      <c r="V3920" s="15">
        <f t="shared" si="678"/>
        <v>41843</v>
      </c>
      <c r="W3920" s="15">
        <f t="shared" si="679"/>
        <v>41855</v>
      </c>
      <c r="X3920" s="15">
        <v>41843</v>
      </c>
      <c r="Y3920" s="15">
        <v>41855</v>
      </c>
      <c r="Z3920" t="str">
        <f t="shared" si="680"/>
        <v>July</v>
      </c>
      <c r="AA3920" t="str">
        <f t="shared" si="681"/>
        <v>August</v>
      </c>
    </row>
    <row r="3921" spans="1:27" ht="4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14" t="s">
        <v>8221</v>
      </c>
      <c r="G3921" t="s">
        <v>8225</v>
      </c>
      <c r="H3921" t="s">
        <v>8247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671"/>
        <v>1.7999999999999998</v>
      </c>
      <c r="P3921" s="6">
        <f t="shared" si="672"/>
        <v>30</v>
      </c>
      <c r="Q3921" t="str">
        <f t="shared" si="673"/>
        <v>theater</v>
      </c>
      <c r="R3921" t="str">
        <f t="shared" si="674"/>
        <v>plays</v>
      </c>
      <c r="S3921" s="28">
        <f t="shared" si="675"/>
        <v>42358.476539351854</v>
      </c>
      <c r="T3921" s="28">
        <f t="shared" si="676"/>
        <v>42386.791666666664</v>
      </c>
      <c r="U3921">
        <f t="shared" si="677"/>
        <v>2015</v>
      </c>
      <c r="V3921" s="15">
        <f t="shared" si="678"/>
        <v>42358</v>
      </c>
      <c r="W3921" s="15">
        <f t="shared" si="679"/>
        <v>42386</v>
      </c>
      <c r="X3921" s="15">
        <v>42358</v>
      </c>
      <c r="Y3921" s="15">
        <v>42386</v>
      </c>
      <c r="Z3921" t="str">
        <f t="shared" si="680"/>
        <v>December</v>
      </c>
      <c r="AA3921" t="str">
        <f t="shared" si="681"/>
        <v>January</v>
      </c>
    </row>
    <row r="3922" spans="1:27" ht="4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14" t="s">
        <v>8221</v>
      </c>
      <c r="G3922" t="s">
        <v>8225</v>
      </c>
      <c r="H3922" t="s">
        <v>8247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671"/>
        <v>5.4</v>
      </c>
      <c r="P3922" s="6">
        <f t="shared" si="672"/>
        <v>45</v>
      </c>
      <c r="Q3922" t="str">
        <f t="shared" si="673"/>
        <v>theater</v>
      </c>
      <c r="R3922" t="str">
        <f t="shared" si="674"/>
        <v>plays</v>
      </c>
      <c r="S3922" s="28">
        <f t="shared" si="675"/>
        <v>42657.178935185184</v>
      </c>
      <c r="T3922" s="28">
        <f t="shared" si="676"/>
        <v>42687.220601851848</v>
      </c>
      <c r="U3922">
        <f t="shared" si="677"/>
        <v>2016</v>
      </c>
      <c r="V3922" s="15">
        <f t="shared" si="678"/>
        <v>42657</v>
      </c>
      <c r="W3922" s="15">
        <f t="shared" si="679"/>
        <v>42687</v>
      </c>
      <c r="X3922" s="15">
        <v>42657</v>
      </c>
      <c r="Y3922" s="15">
        <v>42687</v>
      </c>
      <c r="Z3922" t="str">
        <f t="shared" si="680"/>
        <v>October</v>
      </c>
      <c r="AA3922" t="str">
        <f t="shared" si="681"/>
        <v>November</v>
      </c>
    </row>
    <row r="3923" spans="1:27" ht="4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14" t="s">
        <v>8221</v>
      </c>
      <c r="G3923" t="s">
        <v>8225</v>
      </c>
      <c r="H3923" t="s">
        <v>8247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671"/>
        <v>0</v>
      </c>
      <c r="P3923" s="6" t="e">
        <f t="shared" si="672"/>
        <v>#DIV/0!</v>
      </c>
      <c r="Q3923" t="str">
        <f t="shared" si="673"/>
        <v>theater</v>
      </c>
      <c r="R3923" t="str">
        <f t="shared" si="674"/>
        <v>plays</v>
      </c>
      <c r="S3923" s="28">
        <f t="shared" si="675"/>
        <v>41926.333969907406</v>
      </c>
      <c r="T3923" s="28">
        <f t="shared" si="676"/>
        <v>41938.541666666664</v>
      </c>
      <c r="U3923">
        <f t="shared" si="677"/>
        <v>2014</v>
      </c>
      <c r="V3923" s="15">
        <f t="shared" si="678"/>
        <v>41926</v>
      </c>
      <c r="W3923" s="15">
        <f t="shared" si="679"/>
        <v>41938</v>
      </c>
      <c r="X3923" s="15">
        <v>41926</v>
      </c>
      <c r="Y3923" s="15">
        <v>41938</v>
      </c>
      <c r="Z3923" t="str">
        <f t="shared" si="680"/>
        <v>October</v>
      </c>
      <c r="AA3923" t="str">
        <f t="shared" si="681"/>
        <v>October</v>
      </c>
    </row>
    <row r="3924" spans="1:27" ht="4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14" t="s">
        <v>8221</v>
      </c>
      <c r="G3924" t="s">
        <v>8224</v>
      </c>
      <c r="H3924" t="s">
        <v>8246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671"/>
        <v>8.1333333333333329</v>
      </c>
      <c r="P3924" s="6">
        <f t="shared" si="672"/>
        <v>10.166666666666666</v>
      </c>
      <c r="Q3924" t="str">
        <f t="shared" si="673"/>
        <v>theater</v>
      </c>
      <c r="R3924" t="str">
        <f t="shared" si="674"/>
        <v>plays</v>
      </c>
      <c r="S3924" s="28">
        <f t="shared" si="675"/>
        <v>42020.560300925928</v>
      </c>
      <c r="T3924" s="28">
        <f t="shared" si="676"/>
        <v>42065.749999999993</v>
      </c>
      <c r="U3924">
        <f t="shared" si="677"/>
        <v>2015</v>
      </c>
      <c r="V3924" s="15">
        <f t="shared" si="678"/>
        <v>42020</v>
      </c>
      <c r="W3924" s="15">
        <f t="shared" si="679"/>
        <v>42065</v>
      </c>
      <c r="X3924" s="15">
        <v>42020</v>
      </c>
      <c r="Y3924" s="15">
        <v>42065</v>
      </c>
      <c r="Z3924" t="str">
        <f t="shared" si="680"/>
        <v>January</v>
      </c>
      <c r="AA3924" t="str">
        <f t="shared" si="681"/>
        <v>March</v>
      </c>
    </row>
    <row r="3925" spans="1:27" ht="4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14" t="s">
        <v>8221</v>
      </c>
      <c r="G3925" t="s">
        <v>8225</v>
      </c>
      <c r="H3925" t="s">
        <v>8247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671"/>
        <v>12.034782608695652</v>
      </c>
      <c r="P3925" s="6">
        <f t="shared" si="672"/>
        <v>81.411764705882348</v>
      </c>
      <c r="Q3925" t="str">
        <f t="shared" si="673"/>
        <v>theater</v>
      </c>
      <c r="R3925" t="str">
        <f t="shared" si="674"/>
        <v>plays</v>
      </c>
      <c r="S3925" s="28">
        <f t="shared" si="675"/>
        <v>42075.771655092591</v>
      </c>
      <c r="T3925" s="28">
        <f t="shared" si="676"/>
        <v>42103.771655092591</v>
      </c>
      <c r="U3925">
        <f t="shared" si="677"/>
        <v>2015</v>
      </c>
      <c r="V3925" s="15">
        <f t="shared" si="678"/>
        <v>42075</v>
      </c>
      <c r="W3925" s="15">
        <f t="shared" si="679"/>
        <v>42103</v>
      </c>
      <c r="X3925" s="15">
        <v>42075</v>
      </c>
      <c r="Y3925" s="15">
        <v>42103</v>
      </c>
      <c r="Z3925" t="str">
        <f t="shared" si="680"/>
        <v>March</v>
      </c>
      <c r="AA3925" t="str">
        <f t="shared" si="681"/>
        <v>April</v>
      </c>
    </row>
    <row r="3926" spans="1:27" ht="4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14" t="s">
        <v>8221</v>
      </c>
      <c r="G3926" t="s">
        <v>8224</v>
      </c>
      <c r="H3926" t="s">
        <v>8246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671"/>
        <v>15.266666666666667</v>
      </c>
      <c r="P3926" s="6">
        <f t="shared" si="672"/>
        <v>57.25</v>
      </c>
      <c r="Q3926" t="str">
        <f t="shared" si="673"/>
        <v>theater</v>
      </c>
      <c r="R3926" t="str">
        <f t="shared" si="674"/>
        <v>plays</v>
      </c>
      <c r="S3926" s="28">
        <f t="shared" si="675"/>
        <v>41786.751412037032</v>
      </c>
      <c r="T3926" s="28">
        <f t="shared" si="676"/>
        <v>41816.751412037032</v>
      </c>
      <c r="U3926">
        <f t="shared" si="677"/>
        <v>2014</v>
      </c>
      <c r="V3926" s="15">
        <f t="shared" si="678"/>
        <v>41786</v>
      </c>
      <c r="W3926" s="15">
        <f t="shared" si="679"/>
        <v>41816</v>
      </c>
      <c r="X3926" s="15">
        <v>41786</v>
      </c>
      <c r="Y3926" s="15">
        <v>41816</v>
      </c>
      <c r="Z3926" t="str">
        <f t="shared" si="680"/>
        <v>May</v>
      </c>
      <c r="AA3926" t="str">
        <f t="shared" si="681"/>
        <v>June</v>
      </c>
    </row>
    <row r="3927" spans="1:27" ht="4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14" t="s">
        <v>8221</v>
      </c>
      <c r="G3927" t="s">
        <v>8224</v>
      </c>
      <c r="H3927" t="s">
        <v>8246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671"/>
        <v>10</v>
      </c>
      <c r="P3927" s="6">
        <f t="shared" si="672"/>
        <v>5</v>
      </c>
      <c r="Q3927" t="str">
        <f t="shared" si="673"/>
        <v>theater</v>
      </c>
      <c r="R3927" t="str">
        <f t="shared" si="674"/>
        <v>plays</v>
      </c>
      <c r="S3927" s="28">
        <f t="shared" si="675"/>
        <v>41820.662488425922</v>
      </c>
      <c r="T3927" s="28">
        <f t="shared" si="676"/>
        <v>41850.662488425922</v>
      </c>
      <c r="U3927">
        <f t="shared" si="677"/>
        <v>2014</v>
      </c>
      <c r="V3927" s="15">
        <f t="shared" si="678"/>
        <v>41820</v>
      </c>
      <c r="W3927" s="15">
        <f t="shared" si="679"/>
        <v>41850</v>
      </c>
      <c r="X3927" s="15">
        <v>41820</v>
      </c>
      <c r="Y3927" s="15">
        <v>41850</v>
      </c>
      <c r="Z3927" t="str">
        <f t="shared" si="680"/>
        <v>June</v>
      </c>
      <c r="AA3927" t="str">
        <f t="shared" si="681"/>
        <v>July</v>
      </c>
    </row>
    <row r="3928" spans="1:27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14" t="s">
        <v>8221</v>
      </c>
      <c r="G3928" t="s">
        <v>8226</v>
      </c>
      <c r="H3928" t="s">
        <v>8248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671"/>
        <v>0.3</v>
      </c>
      <c r="P3928" s="6">
        <f t="shared" si="672"/>
        <v>15</v>
      </c>
      <c r="Q3928" t="str">
        <f t="shared" si="673"/>
        <v>theater</v>
      </c>
      <c r="R3928" t="str">
        <f t="shared" si="674"/>
        <v>plays</v>
      </c>
      <c r="S3928" s="28">
        <f t="shared" si="675"/>
        <v>41969.876712962963</v>
      </c>
      <c r="T3928" s="28">
        <f t="shared" si="676"/>
        <v>41999.876712962963</v>
      </c>
      <c r="U3928">
        <f t="shared" si="677"/>
        <v>2014</v>
      </c>
      <c r="V3928" s="15">
        <f t="shared" si="678"/>
        <v>41969</v>
      </c>
      <c r="W3928" s="15">
        <f t="shared" si="679"/>
        <v>41999</v>
      </c>
      <c r="X3928" s="15">
        <v>41969</v>
      </c>
      <c r="Y3928" s="15">
        <v>41999</v>
      </c>
      <c r="Z3928" t="str">
        <f t="shared" si="680"/>
        <v>November</v>
      </c>
      <c r="AA3928" t="str">
        <f t="shared" si="681"/>
        <v>December</v>
      </c>
    </row>
    <row r="3929" spans="1:27" ht="4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14" t="s">
        <v>8221</v>
      </c>
      <c r="G3929" t="s">
        <v>8225</v>
      </c>
      <c r="H3929" t="s">
        <v>8247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671"/>
        <v>1</v>
      </c>
      <c r="P3929" s="6">
        <f t="shared" si="672"/>
        <v>12.5</v>
      </c>
      <c r="Q3929" t="str">
        <f t="shared" si="673"/>
        <v>theater</v>
      </c>
      <c r="R3929" t="str">
        <f t="shared" si="674"/>
        <v>plays</v>
      </c>
      <c r="S3929" s="28">
        <f t="shared" si="675"/>
        <v>41830.059074074074</v>
      </c>
      <c r="T3929" s="28">
        <f t="shared" si="676"/>
        <v>41860.059074074074</v>
      </c>
      <c r="U3929">
        <f t="shared" si="677"/>
        <v>2014</v>
      </c>
      <c r="V3929" s="15">
        <f t="shared" si="678"/>
        <v>41830</v>
      </c>
      <c r="W3929" s="15">
        <f t="shared" si="679"/>
        <v>41860</v>
      </c>
      <c r="X3929" s="15">
        <v>41830</v>
      </c>
      <c r="Y3929" s="15">
        <v>41860</v>
      </c>
      <c r="Z3929" t="str">
        <f t="shared" si="680"/>
        <v>July</v>
      </c>
      <c r="AA3929" t="str">
        <f t="shared" si="681"/>
        <v>August</v>
      </c>
    </row>
    <row r="3930" spans="1:27" ht="4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14" t="s">
        <v>8221</v>
      </c>
      <c r="G3930" t="s">
        <v>8224</v>
      </c>
      <c r="H3930" t="s">
        <v>8246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671"/>
        <v>13.020000000000001</v>
      </c>
      <c r="P3930" s="6">
        <f t="shared" si="672"/>
        <v>93</v>
      </c>
      <c r="Q3930" t="str">
        <f t="shared" si="673"/>
        <v>theater</v>
      </c>
      <c r="R3930" t="str">
        <f t="shared" si="674"/>
        <v>plays</v>
      </c>
      <c r="S3930" s="28">
        <f t="shared" si="675"/>
        <v>42265.474849537037</v>
      </c>
      <c r="T3930" s="28">
        <f t="shared" si="676"/>
        <v>42292.999305555553</v>
      </c>
      <c r="U3930">
        <f t="shared" si="677"/>
        <v>2015</v>
      </c>
      <c r="V3930" s="15">
        <f t="shared" si="678"/>
        <v>42265</v>
      </c>
      <c r="W3930" s="15">
        <f t="shared" si="679"/>
        <v>42292</v>
      </c>
      <c r="X3930" s="15">
        <v>42265</v>
      </c>
      <c r="Y3930" s="15">
        <v>42292</v>
      </c>
      <c r="Z3930" t="str">
        <f t="shared" si="680"/>
        <v>September</v>
      </c>
      <c r="AA3930" t="str">
        <f t="shared" si="681"/>
        <v>October</v>
      </c>
    </row>
    <row r="3931" spans="1:27" ht="4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14" t="s">
        <v>8221</v>
      </c>
      <c r="G3931" t="s">
        <v>8224</v>
      </c>
      <c r="H3931" t="s">
        <v>8246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671"/>
        <v>2.2650000000000001</v>
      </c>
      <c r="P3931" s="6">
        <f t="shared" si="672"/>
        <v>32.357142857142854</v>
      </c>
      <c r="Q3931" t="str">
        <f t="shared" si="673"/>
        <v>theater</v>
      </c>
      <c r="R3931" t="str">
        <f t="shared" si="674"/>
        <v>plays</v>
      </c>
      <c r="S3931" s="28">
        <f t="shared" si="675"/>
        <v>42601.618807870364</v>
      </c>
      <c r="T3931" s="28">
        <f t="shared" si="676"/>
        <v>42631.618807870364</v>
      </c>
      <c r="U3931">
        <f t="shared" si="677"/>
        <v>2016</v>
      </c>
      <c r="V3931" s="15">
        <f t="shared" si="678"/>
        <v>42601</v>
      </c>
      <c r="W3931" s="15">
        <f t="shared" si="679"/>
        <v>42631</v>
      </c>
      <c r="X3931" s="15">
        <v>42601</v>
      </c>
      <c r="Y3931" s="15">
        <v>42631</v>
      </c>
      <c r="Z3931" t="str">
        <f t="shared" si="680"/>
        <v>August</v>
      </c>
      <c r="AA3931" t="str">
        <f t="shared" si="681"/>
        <v>September</v>
      </c>
    </row>
    <row r="3932" spans="1:27" ht="4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14" t="s">
        <v>8221</v>
      </c>
      <c r="G3932" t="s">
        <v>8226</v>
      </c>
      <c r="H3932" t="s">
        <v>8248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671"/>
        <v>0</v>
      </c>
      <c r="P3932" s="6" t="e">
        <f t="shared" si="672"/>
        <v>#DIV/0!</v>
      </c>
      <c r="Q3932" t="str">
        <f t="shared" si="673"/>
        <v>theater</v>
      </c>
      <c r="R3932" t="str">
        <f t="shared" si="674"/>
        <v>plays</v>
      </c>
      <c r="S3932" s="28">
        <f t="shared" si="675"/>
        <v>42433.13041666666</v>
      </c>
      <c r="T3932" s="28">
        <f t="shared" si="676"/>
        <v>42461.041666666664</v>
      </c>
      <c r="U3932">
        <f t="shared" si="677"/>
        <v>2016</v>
      </c>
      <c r="V3932" s="15">
        <f t="shared" si="678"/>
        <v>42433</v>
      </c>
      <c r="W3932" s="15">
        <f t="shared" si="679"/>
        <v>42461</v>
      </c>
      <c r="X3932" s="15">
        <v>42433</v>
      </c>
      <c r="Y3932" s="15">
        <v>42461</v>
      </c>
      <c r="Z3932" t="str">
        <f t="shared" si="680"/>
        <v>March</v>
      </c>
      <c r="AA3932" t="str">
        <f t="shared" si="681"/>
        <v>April</v>
      </c>
    </row>
    <row r="3933" spans="1:27" ht="4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14" t="s">
        <v>8221</v>
      </c>
      <c r="G3933" t="s">
        <v>8224</v>
      </c>
      <c r="H3933" t="s">
        <v>8246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671"/>
        <v>0</v>
      </c>
      <c r="P3933" s="6" t="e">
        <f t="shared" si="672"/>
        <v>#DIV/0!</v>
      </c>
      <c r="Q3933" t="str">
        <f t="shared" si="673"/>
        <v>theater</v>
      </c>
      <c r="R3933" t="str">
        <f t="shared" si="674"/>
        <v>plays</v>
      </c>
      <c r="S3933" s="28">
        <f t="shared" si="675"/>
        <v>42227.943368055552</v>
      </c>
      <c r="T3933" s="28">
        <f t="shared" si="676"/>
        <v>42252.943368055552</v>
      </c>
      <c r="U3933">
        <f t="shared" si="677"/>
        <v>2015</v>
      </c>
      <c r="V3933" s="15">
        <f t="shared" si="678"/>
        <v>42227</v>
      </c>
      <c r="W3933" s="15">
        <f t="shared" si="679"/>
        <v>42252</v>
      </c>
      <c r="X3933" s="15">
        <v>42227</v>
      </c>
      <c r="Y3933" s="15">
        <v>42252</v>
      </c>
      <c r="Z3933" t="str">
        <f t="shared" si="680"/>
        <v>August</v>
      </c>
      <c r="AA3933" t="str">
        <f t="shared" si="681"/>
        <v>September</v>
      </c>
    </row>
    <row r="3934" spans="1:27" ht="4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14" t="s">
        <v>8221</v>
      </c>
      <c r="G3934" t="s">
        <v>8224</v>
      </c>
      <c r="H3934" t="s">
        <v>8246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671"/>
        <v>8.3333333333333332E-3</v>
      </c>
      <c r="P3934" s="6">
        <f t="shared" si="672"/>
        <v>1</v>
      </c>
      <c r="Q3934" t="str">
        <f t="shared" si="673"/>
        <v>theater</v>
      </c>
      <c r="R3934" t="str">
        <f t="shared" si="674"/>
        <v>plays</v>
      </c>
      <c r="S3934" s="28">
        <f t="shared" si="675"/>
        <v>42414.960231481477</v>
      </c>
      <c r="T3934" s="28">
        <f t="shared" si="676"/>
        <v>42444.918564814812</v>
      </c>
      <c r="U3934">
        <f t="shared" si="677"/>
        <v>2016</v>
      </c>
      <c r="V3934" s="15">
        <f t="shared" si="678"/>
        <v>42414</v>
      </c>
      <c r="W3934" s="15">
        <f t="shared" si="679"/>
        <v>42444</v>
      </c>
      <c r="X3934" s="15">
        <v>42414</v>
      </c>
      <c r="Y3934" s="15">
        <v>42444</v>
      </c>
      <c r="Z3934" t="str">
        <f t="shared" si="680"/>
        <v>February</v>
      </c>
      <c r="AA3934" t="str">
        <f t="shared" si="681"/>
        <v>March</v>
      </c>
    </row>
    <row r="3935" spans="1:27" ht="4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14" t="s">
        <v>8221</v>
      </c>
      <c r="G3935" t="s">
        <v>8224</v>
      </c>
      <c r="H3935" t="s">
        <v>8246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671"/>
        <v>15.742857142857142</v>
      </c>
      <c r="P3935" s="6">
        <f t="shared" si="672"/>
        <v>91.833333333333329</v>
      </c>
      <c r="Q3935" t="str">
        <f t="shared" si="673"/>
        <v>theater</v>
      </c>
      <c r="R3935" t="str">
        <f t="shared" si="674"/>
        <v>plays</v>
      </c>
      <c r="S3935" s="28">
        <f t="shared" si="675"/>
        <v>42538.759976851848</v>
      </c>
      <c r="T3935" s="28">
        <f t="shared" si="676"/>
        <v>42567.821527777771</v>
      </c>
      <c r="U3935">
        <f t="shared" si="677"/>
        <v>2016</v>
      </c>
      <c r="V3935" s="15">
        <f t="shared" si="678"/>
        <v>42538</v>
      </c>
      <c r="W3935" s="15">
        <f t="shared" si="679"/>
        <v>42567</v>
      </c>
      <c r="X3935" s="15">
        <v>42538</v>
      </c>
      <c r="Y3935" s="15">
        <v>42567</v>
      </c>
      <c r="Z3935" t="str">
        <f t="shared" si="680"/>
        <v>June</v>
      </c>
      <c r="AA3935" t="str">
        <f t="shared" si="681"/>
        <v>July</v>
      </c>
    </row>
    <row r="3936" spans="1:27" ht="4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14" t="s">
        <v>8221</v>
      </c>
      <c r="G3936" t="s">
        <v>8224</v>
      </c>
      <c r="H3936" t="s">
        <v>8246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671"/>
        <v>11</v>
      </c>
      <c r="P3936" s="6">
        <f t="shared" si="672"/>
        <v>45.833333333333336</v>
      </c>
      <c r="Q3936" t="str">
        <f t="shared" si="673"/>
        <v>theater</v>
      </c>
      <c r="R3936" t="str">
        <f t="shared" si="674"/>
        <v>plays</v>
      </c>
      <c r="S3936" s="28">
        <f t="shared" si="675"/>
        <v>42233.463414351849</v>
      </c>
      <c r="T3936" s="28">
        <f t="shared" si="676"/>
        <v>42278.333333333336</v>
      </c>
      <c r="U3936">
        <f t="shared" si="677"/>
        <v>2015</v>
      </c>
      <c r="V3936" s="15">
        <f t="shared" si="678"/>
        <v>42233</v>
      </c>
      <c r="W3936" s="15">
        <f t="shared" si="679"/>
        <v>42278</v>
      </c>
      <c r="X3936" s="15">
        <v>42233</v>
      </c>
      <c r="Y3936" s="15">
        <v>42278</v>
      </c>
      <c r="Z3936" t="str">
        <f t="shared" si="680"/>
        <v>August</v>
      </c>
      <c r="AA3936" t="str">
        <f t="shared" si="681"/>
        <v>October</v>
      </c>
    </row>
    <row r="3937" spans="1:27" ht="6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14" t="s">
        <v>8221</v>
      </c>
      <c r="G3937" t="s">
        <v>8225</v>
      </c>
      <c r="H3937" t="s">
        <v>8247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671"/>
        <v>43.833333333333336</v>
      </c>
      <c r="P3937" s="6">
        <f t="shared" si="672"/>
        <v>57.173913043478258</v>
      </c>
      <c r="Q3937" t="str">
        <f t="shared" si="673"/>
        <v>theater</v>
      </c>
      <c r="R3937" t="str">
        <f t="shared" si="674"/>
        <v>plays</v>
      </c>
      <c r="S3937" s="28">
        <f t="shared" si="675"/>
        <v>42221.448449074072</v>
      </c>
      <c r="T3937" s="28">
        <f t="shared" si="676"/>
        <v>42281.448449074072</v>
      </c>
      <c r="U3937">
        <f t="shared" si="677"/>
        <v>2015</v>
      </c>
      <c r="V3937" s="15">
        <f t="shared" si="678"/>
        <v>42221</v>
      </c>
      <c r="W3937" s="15">
        <f t="shared" si="679"/>
        <v>42281</v>
      </c>
      <c r="X3937" s="15">
        <v>42221</v>
      </c>
      <c r="Y3937" s="15">
        <v>42281</v>
      </c>
      <c r="Z3937" t="str">
        <f t="shared" si="680"/>
        <v>August</v>
      </c>
      <c r="AA3937" t="str">
        <f t="shared" si="681"/>
        <v>October</v>
      </c>
    </row>
    <row r="3938" spans="1:27" ht="4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14" t="s">
        <v>8221</v>
      </c>
      <c r="G3938" t="s">
        <v>8224</v>
      </c>
      <c r="H3938" t="s">
        <v>8246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671"/>
        <v>0</v>
      </c>
      <c r="P3938" s="6" t="e">
        <f t="shared" si="672"/>
        <v>#DIV/0!</v>
      </c>
      <c r="Q3938" t="str">
        <f t="shared" si="673"/>
        <v>theater</v>
      </c>
      <c r="R3938" t="str">
        <f t="shared" si="674"/>
        <v>plays</v>
      </c>
      <c r="S3938" s="28">
        <f t="shared" si="675"/>
        <v>42675.054629629631</v>
      </c>
      <c r="T3938" s="28">
        <f t="shared" si="676"/>
        <v>42705.096296296295</v>
      </c>
      <c r="U3938">
        <f t="shared" si="677"/>
        <v>2016</v>
      </c>
      <c r="V3938" s="15">
        <f t="shared" si="678"/>
        <v>42675</v>
      </c>
      <c r="W3938" s="15">
        <f t="shared" si="679"/>
        <v>42705</v>
      </c>
      <c r="X3938" s="15">
        <v>42675</v>
      </c>
      <c r="Y3938" s="15">
        <v>42705</v>
      </c>
      <c r="Z3938" t="str">
        <f t="shared" si="680"/>
        <v>November</v>
      </c>
      <c r="AA3938" t="str">
        <f t="shared" si="681"/>
        <v>December</v>
      </c>
    </row>
    <row r="3939" spans="1:27" ht="4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14" t="s">
        <v>8221</v>
      </c>
      <c r="G3939" t="s">
        <v>8224</v>
      </c>
      <c r="H3939" t="s">
        <v>8246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671"/>
        <v>86.135181975736558</v>
      </c>
      <c r="P3939" s="6">
        <f t="shared" si="672"/>
        <v>248.5</v>
      </c>
      <c r="Q3939" t="str">
        <f t="shared" si="673"/>
        <v>theater</v>
      </c>
      <c r="R3939" t="str">
        <f t="shared" si="674"/>
        <v>plays</v>
      </c>
      <c r="S3939" s="28">
        <f t="shared" si="675"/>
        <v>42534.423148148147</v>
      </c>
      <c r="T3939" s="28">
        <f t="shared" si="676"/>
        <v>42562.423148148147</v>
      </c>
      <c r="U3939">
        <f t="shared" si="677"/>
        <v>2016</v>
      </c>
      <c r="V3939" s="15">
        <f t="shared" si="678"/>
        <v>42534</v>
      </c>
      <c r="W3939" s="15">
        <f t="shared" si="679"/>
        <v>42562</v>
      </c>
      <c r="X3939" s="15">
        <v>42534</v>
      </c>
      <c r="Y3939" s="15">
        <v>42562</v>
      </c>
      <c r="Z3939" t="str">
        <f t="shared" si="680"/>
        <v>June</v>
      </c>
      <c r="AA3939" t="str">
        <f t="shared" si="681"/>
        <v>July</v>
      </c>
    </row>
    <row r="3940" spans="1:27" ht="4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14" t="s">
        <v>8221</v>
      </c>
      <c r="G3940" t="s">
        <v>8224</v>
      </c>
      <c r="H3940" t="s">
        <v>8246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671"/>
        <v>12.196620583717358</v>
      </c>
      <c r="P3940" s="6">
        <f t="shared" si="672"/>
        <v>79.400000000000006</v>
      </c>
      <c r="Q3940" t="str">
        <f t="shared" si="673"/>
        <v>theater</v>
      </c>
      <c r="R3940" t="str">
        <f t="shared" si="674"/>
        <v>plays</v>
      </c>
      <c r="S3940" s="28">
        <f t="shared" si="675"/>
        <v>42151.697384259256</v>
      </c>
      <c r="T3940" s="28">
        <f t="shared" si="676"/>
        <v>42182.697384259256</v>
      </c>
      <c r="U3940">
        <f t="shared" si="677"/>
        <v>2015</v>
      </c>
      <c r="V3940" s="15">
        <f t="shared" si="678"/>
        <v>42151</v>
      </c>
      <c r="W3940" s="15">
        <f t="shared" si="679"/>
        <v>42182</v>
      </c>
      <c r="X3940" s="15">
        <v>42151</v>
      </c>
      <c r="Y3940" s="15">
        <v>42182</v>
      </c>
      <c r="Z3940" t="str">
        <f t="shared" si="680"/>
        <v>May</v>
      </c>
      <c r="AA3940" t="str">
        <f t="shared" si="681"/>
        <v>June</v>
      </c>
    </row>
    <row r="3941" spans="1:27" ht="4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14" t="s">
        <v>8221</v>
      </c>
      <c r="G3941" t="s">
        <v>8226</v>
      </c>
      <c r="H3941" t="s">
        <v>8248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671"/>
        <v>0.1</v>
      </c>
      <c r="P3941" s="6">
        <f t="shared" si="672"/>
        <v>5</v>
      </c>
      <c r="Q3941" t="str">
        <f t="shared" si="673"/>
        <v>theater</v>
      </c>
      <c r="R3941" t="str">
        <f t="shared" si="674"/>
        <v>plays</v>
      </c>
      <c r="S3941" s="28">
        <f t="shared" si="675"/>
        <v>41915.191886574074</v>
      </c>
      <c r="T3941" s="28">
        <f t="shared" si="676"/>
        <v>41918.979166666664</v>
      </c>
      <c r="U3941">
        <f t="shared" si="677"/>
        <v>2014</v>
      </c>
      <c r="V3941" s="15">
        <f t="shared" si="678"/>
        <v>41915</v>
      </c>
      <c r="W3941" s="15">
        <f t="shared" si="679"/>
        <v>41918</v>
      </c>
      <c r="X3941" s="15">
        <v>41915</v>
      </c>
      <c r="Y3941" s="15">
        <v>41918</v>
      </c>
      <c r="Z3941" t="str">
        <f t="shared" si="680"/>
        <v>October</v>
      </c>
      <c r="AA3941" t="str">
        <f t="shared" si="681"/>
        <v>October</v>
      </c>
    </row>
    <row r="3942" spans="1:27" ht="4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14" t="s">
        <v>8221</v>
      </c>
      <c r="G3942" t="s">
        <v>8224</v>
      </c>
      <c r="H3942" t="s">
        <v>8246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671"/>
        <v>0.22</v>
      </c>
      <c r="P3942" s="6">
        <f t="shared" si="672"/>
        <v>5.5</v>
      </c>
      <c r="Q3942" t="str">
        <f t="shared" si="673"/>
        <v>theater</v>
      </c>
      <c r="R3942" t="str">
        <f t="shared" si="674"/>
        <v>plays</v>
      </c>
      <c r="S3942" s="28">
        <f t="shared" si="675"/>
        <v>41961.284155092588</v>
      </c>
      <c r="T3942" s="28">
        <f t="shared" si="676"/>
        <v>42006.284155092588</v>
      </c>
      <c r="U3942">
        <f t="shared" si="677"/>
        <v>2014</v>
      </c>
      <c r="V3942" s="15">
        <f t="shared" si="678"/>
        <v>41961</v>
      </c>
      <c r="W3942" s="15">
        <f t="shared" si="679"/>
        <v>42006</v>
      </c>
      <c r="X3942" s="15">
        <v>41961</v>
      </c>
      <c r="Y3942" s="15">
        <v>42006</v>
      </c>
      <c r="Z3942" t="str">
        <f t="shared" si="680"/>
        <v>November</v>
      </c>
      <c r="AA3942" t="str">
        <f t="shared" si="681"/>
        <v>January</v>
      </c>
    </row>
    <row r="3943" spans="1:27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14" t="s">
        <v>8221</v>
      </c>
      <c r="G3943" t="s">
        <v>8224</v>
      </c>
      <c r="H3943" t="s">
        <v>8246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671"/>
        <v>0.90909090909090906</v>
      </c>
      <c r="P3943" s="6">
        <f t="shared" si="672"/>
        <v>25</v>
      </c>
      <c r="Q3943" t="str">
        <f t="shared" si="673"/>
        <v>theater</v>
      </c>
      <c r="R3943" t="str">
        <f t="shared" si="674"/>
        <v>plays</v>
      </c>
      <c r="S3943" s="28">
        <f t="shared" si="675"/>
        <v>41940.378900462958</v>
      </c>
      <c r="T3943" s="28">
        <f t="shared" si="676"/>
        <v>41967.833333333336</v>
      </c>
      <c r="U3943">
        <f t="shared" si="677"/>
        <v>2014</v>
      </c>
      <c r="V3943" s="15">
        <f t="shared" si="678"/>
        <v>41940</v>
      </c>
      <c r="W3943" s="15">
        <f t="shared" si="679"/>
        <v>41967</v>
      </c>
      <c r="X3943" s="15">
        <v>41940</v>
      </c>
      <c r="Y3943" s="15">
        <v>41967</v>
      </c>
      <c r="Z3943" t="str">
        <f t="shared" si="680"/>
        <v>October</v>
      </c>
      <c r="AA3943" t="str">
        <f t="shared" si="681"/>
        <v>November</v>
      </c>
    </row>
    <row r="3944" spans="1:27" ht="4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14" t="s">
        <v>8221</v>
      </c>
      <c r="G3944" t="s">
        <v>8224</v>
      </c>
      <c r="H3944" t="s">
        <v>8246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671"/>
        <v>0</v>
      </c>
      <c r="P3944" s="6" t="e">
        <f t="shared" si="672"/>
        <v>#DIV/0!</v>
      </c>
      <c r="Q3944" t="str">
        <f t="shared" si="673"/>
        <v>theater</v>
      </c>
      <c r="R3944" t="str">
        <f t="shared" si="674"/>
        <v>plays</v>
      </c>
      <c r="S3944" s="28">
        <f t="shared" si="675"/>
        <v>42111.695763888885</v>
      </c>
      <c r="T3944" s="28">
        <f t="shared" si="676"/>
        <v>42171.695763888885</v>
      </c>
      <c r="U3944">
        <f t="shared" si="677"/>
        <v>2015</v>
      </c>
      <c r="V3944" s="15">
        <f t="shared" si="678"/>
        <v>42111</v>
      </c>
      <c r="W3944" s="15">
        <f t="shared" si="679"/>
        <v>42171</v>
      </c>
      <c r="X3944" s="15">
        <v>42111</v>
      </c>
      <c r="Y3944" s="15">
        <v>42171</v>
      </c>
      <c r="Z3944" t="str">
        <f t="shared" si="680"/>
        <v>April</v>
      </c>
      <c r="AA3944" t="str">
        <f t="shared" si="681"/>
        <v>June</v>
      </c>
    </row>
    <row r="3945" spans="1:27" ht="4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14" t="s">
        <v>8221</v>
      </c>
      <c r="G3945" t="s">
        <v>8224</v>
      </c>
      <c r="H3945" t="s">
        <v>8246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671"/>
        <v>35.64</v>
      </c>
      <c r="P3945" s="6">
        <f t="shared" si="672"/>
        <v>137.07692307692307</v>
      </c>
      <c r="Q3945" t="str">
        <f t="shared" si="673"/>
        <v>theater</v>
      </c>
      <c r="R3945" t="str">
        <f t="shared" si="674"/>
        <v>plays</v>
      </c>
      <c r="S3945" s="28">
        <f t="shared" si="675"/>
        <v>42279.570231481477</v>
      </c>
      <c r="T3945" s="28">
        <f t="shared" si="676"/>
        <v>42310.493055555555</v>
      </c>
      <c r="U3945">
        <f t="shared" si="677"/>
        <v>2015</v>
      </c>
      <c r="V3945" s="15">
        <f t="shared" si="678"/>
        <v>42279</v>
      </c>
      <c r="W3945" s="15">
        <f t="shared" si="679"/>
        <v>42310</v>
      </c>
      <c r="X3945" s="15">
        <v>42279</v>
      </c>
      <c r="Y3945" s="15">
        <v>42310</v>
      </c>
      <c r="Z3945" t="str">
        <f t="shared" si="680"/>
        <v>October</v>
      </c>
      <c r="AA3945" t="str">
        <f t="shared" si="681"/>
        <v>November</v>
      </c>
    </row>
    <row r="3946" spans="1:27" ht="4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14" t="s">
        <v>8221</v>
      </c>
      <c r="G3946" t="s">
        <v>8224</v>
      </c>
      <c r="H3946" t="s">
        <v>8246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671"/>
        <v>0</v>
      </c>
      <c r="P3946" s="6" t="e">
        <f t="shared" si="672"/>
        <v>#DIV/0!</v>
      </c>
      <c r="Q3946" t="str">
        <f t="shared" si="673"/>
        <v>theater</v>
      </c>
      <c r="R3946" t="str">
        <f t="shared" si="674"/>
        <v>plays</v>
      </c>
      <c r="S3946" s="28">
        <f t="shared" si="675"/>
        <v>42213.454571759255</v>
      </c>
      <c r="T3946" s="28">
        <f t="shared" si="676"/>
        <v>42243.454571759255</v>
      </c>
      <c r="U3946">
        <f t="shared" si="677"/>
        <v>2015</v>
      </c>
      <c r="V3946" s="15">
        <f t="shared" si="678"/>
        <v>42213</v>
      </c>
      <c r="W3946" s="15">
        <f t="shared" si="679"/>
        <v>42243</v>
      </c>
      <c r="X3946" s="15">
        <v>42213</v>
      </c>
      <c r="Y3946" s="15">
        <v>42243</v>
      </c>
      <c r="Z3946" t="str">
        <f t="shared" si="680"/>
        <v>July</v>
      </c>
      <c r="AA3946" t="str">
        <f t="shared" si="681"/>
        <v>August</v>
      </c>
    </row>
    <row r="3947" spans="1:27" ht="4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14" t="s">
        <v>8221</v>
      </c>
      <c r="G3947" t="s">
        <v>8224</v>
      </c>
      <c r="H3947" t="s">
        <v>8246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671"/>
        <v>0.25</v>
      </c>
      <c r="P3947" s="6">
        <f t="shared" si="672"/>
        <v>5</v>
      </c>
      <c r="Q3947" t="str">
        <f t="shared" si="673"/>
        <v>theater</v>
      </c>
      <c r="R3947" t="str">
        <f t="shared" si="674"/>
        <v>plays</v>
      </c>
      <c r="S3947" s="28">
        <f t="shared" si="675"/>
        <v>42109.593379629623</v>
      </c>
      <c r="T3947" s="28">
        <f t="shared" si="676"/>
        <v>42139.593379629623</v>
      </c>
      <c r="U3947">
        <f t="shared" si="677"/>
        <v>2015</v>
      </c>
      <c r="V3947" s="15">
        <f t="shared" si="678"/>
        <v>42109</v>
      </c>
      <c r="W3947" s="15">
        <f t="shared" si="679"/>
        <v>42139</v>
      </c>
      <c r="X3947" s="15">
        <v>42109</v>
      </c>
      <c r="Y3947" s="15">
        <v>42139</v>
      </c>
      <c r="Z3947" t="str">
        <f t="shared" si="680"/>
        <v>April</v>
      </c>
      <c r="AA3947" t="str">
        <f t="shared" si="681"/>
        <v>May</v>
      </c>
    </row>
    <row r="3948" spans="1:27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14" t="s">
        <v>8221</v>
      </c>
      <c r="G3948" t="s">
        <v>8224</v>
      </c>
      <c r="H3948" t="s">
        <v>8246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671"/>
        <v>3.25</v>
      </c>
      <c r="P3948" s="6">
        <f t="shared" si="672"/>
        <v>39</v>
      </c>
      <c r="Q3948" t="str">
        <f t="shared" si="673"/>
        <v>theater</v>
      </c>
      <c r="R3948" t="str">
        <f t="shared" si="674"/>
        <v>plays</v>
      </c>
      <c r="S3948" s="28">
        <f t="shared" si="675"/>
        <v>42031.625254629624</v>
      </c>
      <c r="T3948" s="28">
        <f t="shared" si="676"/>
        <v>42063.124999999993</v>
      </c>
      <c r="U3948">
        <f t="shared" si="677"/>
        <v>2015</v>
      </c>
      <c r="V3948" s="15">
        <f t="shared" si="678"/>
        <v>42031</v>
      </c>
      <c r="W3948" s="15">
        <f t="shared" si="679"/>
        <v>42063</v>
      </c>
      <c r="X3948" s="15">
        <v>42031</v>
      </c>
      <c r="Y3948" s="15">
        <v>42063</v>
      </c>
      <c r="Z3948" t="str">
        <f t="shared" si="680"/>
        <v>January</v>
      </c>
      <c r="AA3948" t="str">
        <f t="shared" si="681"/>
        <v>February</v>
      </c>
    </row>
    <row r="3949" spans="1:27" ht="4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14" t="s">
        <v>8221</v>
      </c>
      <c r="G3949" t="s">
        <v>8224</v>
      </c>
      <c r="H3949" t="s">
        <v>8246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671"/>
        <v>3.3666666666666663</v>
      </c>
      <c r="P3949" s="6">
        <f t="shared" si="672"/>
        <v>50.5</v>
      </c>
      <c r="Q3949" t="str">
        <f t="shared" si="673"/>
        <v>theater</v>
      </c>
      <c r="R3949" t="str">
        <f t="shared" si="674"/>
        <v>plays</v>
      </c>
      <c r="S3949" s="28">
        <f t="shared" si="675"/>
        <v>42614.934537037036</v>
      </c>
      <c r="T3949" s="28">
        <f t="shared" si="676"/>
        <v>42644.934537037036</v>
      </c>
      <c r="U3949">
        <f t="shared" si="677"/>
        <v>2016</v>
      </c>
      <c r="V3949" s="15">
        <f t="shared" si="678"/>
        <v>42614</v>
      </c>
      <c r="W3949" s="15">
        <f t="shared" si="679"/>
        <v>42644</v>
      </c>
      <c r="X3949" s="15">
        <v>42614</v>
      </c>
      <c r="Y3949" s="15">
        <v>42644</v>
      </c>
      <c r="Z3949" t="str">
        <f t="shared" si="680"/>
        <v>September</v>
      </c>
      <c r="AA3949" t="str">
        <f t="shared" si="681"/>
        <v>October</v>
      </c>
    </row>
    <row r="3950" spans="1:27" ht="4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14" t="s">
        <v>8221</v>
      </c>
      <c r="G3950" t="s">
        <v>8226</v>
      </c>
      <c r="H3950" t="s">
        <v>8248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671"/>
        <v>0</v>
      </c>
      <c r="P3950" s="6" t="e">
        <f t="shared" si="672"/>
        <v>#DIV/0!</v>
      </c>
      <c r="Q3950" t="str">
        <f t="shared" si="673"/>
        <v>theater</v>
      </c>
      <c r="R3950" t="str">
        <f t="shared" si="674"/>
        <v>plays</v>
      </c>
      <c r="S3950" s="28">
        <f t="shared" si="675"/>
        <v>41829.117164351854</v>
      </c>
      <c r="T3950" s="28">
        <f t="shared" si="676"/>
        <v>41889.117164351854</v>
      </c>
      <c r="U3950">
        <f t="shared" si="677"/>
        <v>2014</v>
      </c>
      <c r="V3950" s="15">
        <f t="shared" si="678"/>
        <v>41829</v>
      </c>
      <c r="W3950" s="15">
        <f t="shared" si="679"/>
        <v>41889</v>
      </c>
      <c r="X3950" s="15">
        <v>41829</v>
      </c>
      <c r="Y3950" s="15">
        <v>41889</v>
      </c>
      <c r="Z3950" t="str">
        <f t="shared" si="680"/>
        <v>July</v>
      </c>
      <c r="AA3950" t="str">
        <f t="shared" si="681"/>
        <v>September</v>
      </c>
    </row>
    <row r="3951" spans="1:27" ht="4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14" t="s">
        <v>8221</v>
      </c>
      <c r="G3951" t="s">
        <v>8226</v>
      </c>
      <c r="H3951" t="s">
        <v>8248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671"/>
        <v>15.770000000000001</v>
      </c>
      <c r="P3951" s="6">
        <f t="shared" si="672"/>
        <v>49.28125</v>
      </c>
      <c r="Q3951" t="str">
        <f t="shared" si="673"/>
        <v>theater</v>
      </c>
      <c r="R3951" t="str">
        <f t="shared" si="674"/>
        <v>plays</v>
      </c>
      <c r="S3951" s="28">
        <f t="shared" si="675"/>
        <v>42015.912280092591</v>
      </c>
      <c r="T3951" s="28">
        <f t="shared" si="676"/>
        <v>42045.912280092591</v>
      </c>
      <c r="U3951">
        <f t="shared" si="677"/>
        <v>2015</v>
      </c>
      <c r="V3951" s="15">
        <f t="shared" si="678"/>
        <v>42015</v>
      </c>
      <c r="W3951" s="15">
        <f t="shared" si="679"/>
        <v>42045</v>
      </c>
      <c r="X3951" s="15">
        <v>42015</v>
      </c>
      <c r="Y3951" s="15">
        <v>42045</v>
      </c>
      <c r="Z3951" t="str">
        <f t="shared" si="680"/>
        <v>January</v>
      </c>
      <c r="AA3951" t="str">
        <f t="shared" si="681"/>
        <v>February</v>
      </c>
    </row>
    <row r="3952" spans="1:27" ht="4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14" t="s">
        <v>8221</v>
      </c>
      <c r="G3952" t="s">
        <v>8224</v>
      </c>
      <c r="H3952" t="s">
        <v>8246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671"/>
        <v>0.625</v>
      </c>
      <c r="P3952" s="6">
        <f t="shared" si="672"/>
        <v>25</v>
      </c>
      <c r="Q3952" t="str">
        <f t="shared" si="673"/>
        <v>theater</v>
      </c>
      <c r="R3952" t="str">
        <f t="shared" si="674"/>
        <v>plays</v>
      </c>
      <c r="S3952" s="28">
        <f t="shared" si="675"/>
        <v>42439.493981481479</v>
      </c>
      <c r="T3952" s="28">
        <f t="shared" si="676"/>
        <v>42468.565972222219</v>
      </c>
      <c r="U3952">
        <f t="shared" si="677"/>
        <v>2016</v>
      </c>
      <c r="V3952" s="15">
        <f t="shared" si="678"/>
        <v>42439</v>
      </c>
      <c r="W3952" s="15">
        <f t="shared" si="679"/>
        <v>42468</v>
      </c>
      <c r="X3952" s="15">
        <v>42439</v>
      </c>
      <c r="Y3952" s="15">
        <v>42468</v>
      </c>
      <c r="Z3952" t="str">
        <f t="shared" si="680"/>
        <v>March</v>
      </c>
      <c r="AA3952" t="str">
        <f t="shared" si="681"/>
        <v>April</v>
      </c>
    </row>
    <row r="3953" spans="1:27" ht="4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14" t="s">
        <v>8221</v>
      </c>
      <c r="G3953" t="s">
        <v>8241</v>
      </c>
      <c r="H3953" t="s">
        <v>8249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671"/>
        <v>5.0000000000000001E-4</v>
      </c>
      <c r="P3953" s="6">
        <f t="shared" si="672"/>
        <v>1</v>
      </c>
      <c r="Q3953" t="str">
        <f t="shared" si="673"/>
        <v>theater</v>
      </c>
      <c r="R3953" t="str">
        <f t="shared" si="674"/>
        <v>plays</v>
      </c>
      <c r="S3953" s="28">
        <f t="shared" si="675"/>
        <v>42433.617384259262</v>
      </c>
      <c r="T3953" s="28">
        <f t="shared" si="676"/>
        <v>42493.57571759259</v>
      </c>
      <c r="U3953">
        <f t="shared" si="677"/>
        <v>2016</v>
      </c>
      <c r="V3953" s="15">
        <f t="shared" si="678"/>
        <v>42433</v>
      </c>
      <c r="W3953" s="15">
        <f t="shared" si="679"/>
        <v>42493</v>
      </c>
      <c r="X3953" s="15">
        <v>42433</v>
      </c>
      <c r="Y3953" s="15">
        <v>42493</v>
      </c>
      <c r="Z3953" t="str">
        <f t="shared" si="680"/>
        <v>March</v>
      </c>
      <c r="AA3953" t="str">
        <f t="shared" si="681"/>
        <v>May</v>
      </c>
    </row>
    <row r="3954" spans="1:27" ht="4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14" t="s">
        <v>8221</v>
      </c>
      <c r="G3954" t="s">
        <v>8224</v>
      </c>
      <c r="H3954" t="s">
        <v>8246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671"/>
        <v>9.6153846153846159E-2</v>
      </c>
      <c r="P3954" s="6">
        <f t="shared" si="672"/>
        <v>25</v>
      </c>
      <c r="Q3954" t="str">
        <f t="shared" si="673"/>
        <v>theater</v>
      </c>
      <c r="R3954" t="str">
        <f t="shared" si="674"/>
        <v>plays</v>
      </c>
      <c r="S3954" s="28">
        <f t="shared" si="675"/>
        <v>42243.582060185181</v>
      </c>
      <c r="T3954" s="28">
        <f t="shared" si="676"/>
        <v>42303.582060185181</v>
      </c>
      <c r="U3954">
        <f t="shared" si="677"/>
        <v>2015</v>
      </c>
      <c r="V3954" s="15">
        <f t="shared" si="678"/>
        <v>42243</v>
      </c>
      <c r="W3954" s="15">
        <f t="shared" si="679"/>
        <v>42303</v>
      </c>
      <c r="X3954" s="15">
        <v>42243</v>
      </c>
      <c r="Y3954" s="15">
        <v>42303</v>
      </c>
      <c r="Z3954" t="str">
        <f t="shared" si="680"/>
        <v>August</v>
      </c>
      <c r="AA3954" t="str">
        <f t="shared" si="681"/>
        <v>October</v>
      </c>
    </row>
    <row r="3955" spans="1:27" ht="4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14" t="s">
        <v>8221</v>
      </c>
      <c r="G3955" t="s">
        <v>8224</v>
      </c>
      <c r="H3955" t="s">
        <v>8246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671"/>
        <v>0</v>
      </c>
      <c r="P3955" s="6" t="e">
        <f t="shared" si="672"/>
        <v>#DIV/0!</v>
      </c>
      <c r="Q3955" t="str">
        <f t="shared" si="673"/>
        <v>theater</v>
      </c>
      <c r="R3955" t="str">
        <f t="shared" si="674"/>
        <v>plays</v>
      </c>
      <c r="S3955" s="28">
        <f t="shared" si="675"/>
        <v>42549.840115740742</v>
      </c>
      <c r="T3955" s="28">
        <f t="shared" si="676"/>
        <v>42580.770138888889</v>
      </c>
      <c r="U3955">
        <f t="shared" si="677"/>
        <v>2016</v>
      </c>
      <c r="V3955" s="15">
        <f t="shared" si="678"/>
        <v>42549</v>
      </c>
      <c r="W3955" s="15">
        <f t="shared" si="679"/>
        <v>42580</v>
      </c>
      <c r="X3955" s="15">
        <v>42549</v>
      </c>
      <c r="Y3955" s="15">
        <v>42580</v>
      </c>
      <c r="Z3955" t="str">
        <f t="shared" si="680"/>
        <v>June</v>
      </c>
      <c r="AA3955" t="str">
        <f t="shared" si="681"/>
        <v>July</v>
      </c>
    </row>
    <row r="3956" spans="1:27" ht="4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14" t="s">
        <v>8221</v>
      </c>
      <c r="G3956" t="s">
        <v>8229</v>
      </c>
      <c r="H3956" t="s">
        <v>8251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671"/>
        <v>0</v>
      </c>
      <c r="P3956" s="6" t="e">
        <f t="shared" si="672"/>
        <v>#DIV/0!</v>
      </c>
      <c r="Q3956" t="str">
        <f t="shared" si="673"/>
        <v>theater</v>
      </c>
      <c r="R3956" t="str">
        <f t="shared" si="674"/>
        <v>plays</v>
      </c>
      <c r="S3956" s="28">
        <f t="shared" si="675"/>
        <v>41774.442870370367</v>
      </c>
      <c r="T3956" s="28">
        <f t="shared" si="676"/>
        <v>41834.442870370367</v>
      </c>
      <c r="U3956">
        <f t="shared" si="677"/>
        <v>2014</v>
      </c>
      <c r="V3956" s="15">
        <f t="shared" si="678"/>
        <v>41774</v>
      </c>
      <c r="W3956" s="15">
        <f t="shared" si="679"/>
        <v>41834</v>
      </c>
      <c r="X3956" s="15">
        <v>41774</v>
      </c>
      <c r="Y3956" s="15">
        <v>41834</v>
      </c>
      <c r="Z3956" t="str">
        <f t="shared" si="680"/>
        <v>May</v>
      </c>
      <c r="AA3956" t="str">
        <f t="shared" si="681"/>
        <v>July</v>
      </c>
    </row>
    <row r="3957" spans="1:27" ht="4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14" t="s">
        <v>8221</v>
      </c>
      <c r="G3957" t="s">
        <v>8224</v>
      </c>
      <c r="H3957" t="s">
        <v>8246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671"/>
        <v>24.285714285714285</v>
      </c>
      <c r="P3957" s="6">
        <f t="shared" si="672"/>
        <v>53.125</v>
      </c>
      <c r="Q3957" t="str">
        <f t="shared" si="673"/>
        <v>theater</v>
      </c>
      <c r="R3957" t="str">
        <f t="shared" si="674"/>
        <v>plays</v>
      </c>
      <c r="S3957" s="28">
        <f t="shared" si="675"/>
        <v>42306.640520833331</v>
      </c>
      <c r="T3957" s="28">
        <f t="shared" si="676"/>
        <v>42336.682187499995</v>
      </c>
      <c r="U3957">
        <f t="shared" si="677"/>
        <v>2015</v>
      </c>
      <c r="V3957" s="15">
        <f t="shared" si="678"/>
        <v>42306</v>
      </c>
      <c r="W3957" s="15">
        <f t="shared" si="679"/>
        <v>42336</v>
      </c>
      <c r="X3957" s="15">
        <v>42306</v>
      </c>
      <c r="Y3957" s="15">
        <v>42336</v>
      </c>
      <c r="Z3957" t="str">
        <f t="shared" si="680"/>
        <v>October</v>
      </c>
      <c r="AA3957" t="str">
        <f t="shared" si="681"/>
        <v>November</v>
      </c>
    </row>
    <row r="3958" spans="1:27" ht="4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14" t="s">
        <v>8221</v>
      </c>
      <c r="G3958" t="s">
        <v>8224</v>
      </c>
      <c r="H3958" t="s">
        <v>8246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671"/>
        <v>0</v>
      </c>
      <c r="P3958" s="6" t="e">
        <f t="shared" si="672"/>
        <v>#DIV/0!</v>
      </c>
      <c r="Q3958" t="str">
        <f t="shared" si="673"/>
        <v>theater</v>
      </c>
      <c r="R3958" t="str">
        <f t="shared" si="674"/>
        <v>plays</v>
      </c>
      <c r="S3958" s="28">
        <f t="shared" si="675"/>
        <v>42457.723692129628</v>
      </c>
      <c r="T3958" s="28">
        <f t="shared" si="676"/>
        <v>42484.805555555555</v>
      </c>
      <c r="U3958">
        <f t="shared" si="677"/>
        <v>2016</v>
      </c>
      <c r="V3958" s="15">
        <f t="shared" si="678"/>
        <v>42457</v>
      </c>
      <c r="W3958" s="15">
        <f t="shared" si="679"/>
        <v>42484</v>
      </c>
      <c r="X3958" s="15">
        <v>42457</v>
      </c>
      <c r="Y3958" s="15">
        <v>42484</v>
      </c>
      <c r="Z3958" t="str">
        <f t="shared" si="680"/>
        <v>March</v>
      </c>
      <c r="AA3958" t="str">
        <f t="shared" si="681"/>
        <v>April</v>
      </c>
    </row>
    <row r="3959" spans="1:27" ht="4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14" t="s">
        <v>8221</v>
      </c>
      <c r="G3959" t="s">
        <v>8224</v>
      </c>
      <c r="H3959" t="s">
        <v>8246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671"/>
        <v>2.5000000000000001E-2</v>
      </c>
      <c r="P3959" s="6">
        <f t="shared" si="672"/>
        <v>7</v>
      </c>
      <c r="Q3959" t="str">
        <f t="shared" si="673"/>
        <v>theater</v>
      </c>
      <c r="R3959" t="str">
        <f t="shared" si="674"/>
        <v>plays</v>
      </c>
      <c r="S3959" s="28">
        <f t="shared" si="675"/>
        <v>42513.76798611111</v>
      </c>
      <c r="T3959" s="28">
        <f t="shared" si="676"/>
        <v>42559.76798611111</v>
      </c>
      <c r="U3959">
        <f t="shared" si="677"/>
        <v>2016</v>
      </c>
      <c r="V3959" s="15">
        <f t="shared" si="678"/>
        <v>42513</v>
      </c>
      <c r="W3959" s="15">
        <f t="shared" si="679"/>
        <v>42559</v>
      </c>
      <c r="X3959" s="15">
        <v>42513</v>
      </c>
      <c r="Y3959" s="15">
        <v>42559</v>
      </c>
      <c r="Z3959" t="str">
        <f t="shared" si="680"/>
        <v>May</v>
      </c>
      <c r="AA3959" t="str">
        <f t="shared" si="681"/>
        <v>July</v>
      </c>
    </row>
    <row r="3960" spans="1:27" ht="4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14" t="s">
        <v>8221</v>
      </c>
      <c r="G3960" t="s">
        <v>8224</v>
      </c>
      <c r="H3960" t="s">
        <v>8246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671"/>
        <v>32.049999999999997</v>
      </c>
      <c r="P3960" s="6">
        <f t="shared" si="672"/>
        <v>40.0625</v>
      </c>
      <c r="Q3960" t="str">
        <f t="shared" si="673"/>
        <v>theater</v>
      </c>
      <c r="R3960" t="str">
        <f t="shared" si="674"/>
        <v>plays</v>
      </c>
      <c r="S3960" s="28">
        <f t="shared" si="675"/>
        <v>41816.742037037031</v>
      </c>
      <c r="T3960" s="28">
        <f t="shared" si="676"/>
        <v>41853.375</v>
      </c>
      <c r="U3960">
        <f t="shared" si="677"/>
        <v>2014</v>
      </c>
      <c r="V3960" s="15">
        <f t="shared" si="678"/>
        <v>41816</v>
      </c>
      <c r="W3960" s="15">
        <f t="shared" si="679"/>
        <v>41853</v>
      </c>
      <c r="X3960" s="15">
        <v>41816</v>
      </c>
      <c r="Y3960" s="15">
        <v>41853</v>
      </c>
      <c r="Z3960" t="str">
        <f t="shared" si="680"/>
        <v>June</v>
      </c>
      <c r="AA3960" t="str">
        <f t="shared" si="681"/>
        <v>August</v>
      </c>
    </row>
    <row r="3961" spans="1:27" ht="4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14" t="s">
        <v>8221</v>
      </c>
      <c r="G3961" t="s">
        <v>8224</v>
      </c>
      <c r="H3961" t="s">
        <v>8246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671"/>
        <v>24.333333333333336</v>
      </c>
      <c r="P3961" s="6">
        <f t="shared" si="672"/>
        <v>24.333333333333332</v>
      </c>
      <c r="Q3961" t="str">
        <f t="shared" si="673"/>
        <v>theater</v>
      </c>
      <c r="R3961" t="str">
        <f t="shared" si="674"/>
        <v>plays</v>
      </c>
      <c r="S3961" s="28">
        <f t="shared" si="675"/>
        <v>41880.580509259256</v>
      </c>
      <c r="T3961" s="28">
        <f t="shared" si="676"/>
        <v>41910.580509259256</v>
      </c>
      <c r="U3961">
        <f t="shared" si="677"/>
        <v>2014</v>
      </c>
      <c r="V3961" s="15">
        <f t="shared" si="678"/>
        <v>41880</v>
      </c>
      <c r="W3961" s="15">
        <f t="shared" si="679"/>
        <v>41910</v>
      </c>
      <c r="X3961" s="15">
        <v>41880</v>
      </c>
      <c r="Y3961" s="15">
        <v>41910</v>
      </c>
      <c r="Z3961" t="str">
        <f t="shared" si="680"/>
        <v>August</v>
      </c>
      <c r="AA3961" t="str">
        <f t="shared" si="681"/>
        <v>September</v>
      </c>
    </row>
    <row r="3962" spans="1:27" ht="4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14" t="s">
        <v>8221</v>
      </c>
      <c r="G3962" t="s">
        <v>8224</v>
      </c>
      <c r="H3962" t="s">
        <v>8246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671"/>
        <v>1.5</v>
      </c>
      <c r="P3962" s="6">
        <f t="shared" si="672"/>
        <v>11.25</v>
      </c>
      <c r="Q3962" t="str">
        <f t="shared" si="673"/>
        <v>theater</v>
      </c>
      <c r="R3962" t="str">
        <f t="shared" si="674"/>
        <v>plays</v>
      </c>
      <c r="S3962" s="28">
        <f t="shared" si="675"/>
        <v>42342.63722222222</v>
      </c>
      <c r="T3962" s="28">
        <f t="shared" si="676"/>
        <v>42372.63722222222</v>
      </c>
      <c r="U3962">
        <f t="shared" si="677"/>
        <v>2015</v>
      </c>
      <c r="V3962" s="15">
        <f t="shared" si="678"/>
        <v>42342</v>
      </c>
      <c r="W3962" s="15">
        <f t="shared" si="679"/>
        <v>42372</v>
      </c>
      <c r="X3962" s="15">
        <v>42342</v>
      </c>
      <c r="Y3962" s="15">
        <v>42372</v>
      </c>
      <c r="Z3962" t="str">
        <f t="shared" si="680"/>
        <v>December</v>
      </c>
      <c r="AA3962" t="str">
        <f t="shared" si="681"/>
        <v>January</v>
      </c>
    </row>
    <row r="3963" spans="1:27" ht="4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14" t="s">
        <v>8221</v>
      </c>
      <c r="G3963" t="s">
        <v>8225</v>
      </c>
      <c r="H3963" t="s">
        <v>8247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671"/>
        <v>0.42</v>
      </c>
      <c r="P3963" s="6">
        <f t="shared" si="672"/>
        <v>10.5</v>
      </c>
      <c r="Q3963" t="str">
        <f t="shared" si="673"/>
        <v>theater</v>
      </c>
      <c r="R3963" t="str">
        <f t="shared" si="674"/>
        <v>plays</v>
      </c>
      <c r="S3963" s="28">
        <f t="shared" si="675"/>
        <v>41745.682986111111</v>
      </c>
      <c r="T3963" s="28">
        <f t="shared" si="676"/>
        <v>41767.682986111111</v>
      </c>
      <c r="U3963">
        <f t="shared" si="677"/>
        <v>2014</v>
      </c>
      <c r="V3963" s="15">
        <f t="shared" si="678"/>
        <v>41745</v>
      </c>
      <c r="W3963" s="15">
        <f t="shared" si="679"/>
        <v>41767</v>
      </c>
      <c r="X3963" s="15">
        <v>41745</v>
      </c>
      <c r="Y3963" s="15">
        <v>41767</v>
      </c>
      <c r="Z3963" t="str">
        <f t="shared" si="680"/>
        <v>April</v>
      </c>
      <c r="AA3963" t="str">
        <f t="shared" si="681"/>
        <v>May</v>
      </c>
    </row>
    <row r="3964" spans="1:27" ht="4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14" t="s">
        <v>8221</v>
      </c>
      <c r="G3964" t="s">
        <v>8225</v>
      </c>
      <c r="H3964" t="s">
        <v>8247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671"/>
        <v>3.214285714285714</v>
      </c>
      <c r="P3964" s="6">
        <f t="shared" si="672"/>
        <v>15</v>
      </c>
      <c r="Q3964" t="str">
        <f t="shared" si="673"/>
        <v>theater</v>
      </c>
      <c r="R3964" t="str">
        <f t="shared" si="674"/>
        <v>plays</v>
      </c>
      <c r="S3964" s="28">
        <f t="shared" si="675"/>
        <v>42311.413124999999</v>
      </c>
      <c r="T3964" s="28">
        <f t="shared" si="676"/>
        <v>42336.413124999999</v>
      </c>
      <c r="U3964">
        <f t="shared" si="677"/>
        <v>2015</v>
      </c>
      <c r="V3964" s="15">
        <f t="shared" si="678"/>
        <v>42311</v>
      </c>
      <c r="W3964" s="15">
        <f t="shared" si="679"/>
        <v>42336</v>
      </c>
      <c r="X3964" s="15">
        <v>42311</v>
      </c>
      <c r="Y3964" s="15">
        <v>42336</v>
      </c>
      <c r="Z3964" t="str">
        <f t="shared" si="680"/>
        <v>November</v>
      </c>
      <c r="AA3964" t="str">
        <f t="shared" si="681"/>
        <v>November</v>
      </c>
    </row>
    <row r="3965" spans="1:27" ht="4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14" t="s">
        <v>8221</v>
      </c>
      <c r="G3965" t="s">
        <v>8229</v>
      </c>
      <c r="H3965" t="s">
        <v>8251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671"/>
        <v>0</v>
      </c>
      <c r="P3965" s="6" t="e">
        <f t="shared" si="672"/>
        <v>#DIV/0!</v>
      </c>
      <c r="Q3965" t="str">
        <f t="shared" si="673"/>
        <v>theater</v>
      </c>
      <c r="R3965" t="str">
        <f t="shared" si="674"/>
        <v>plays</v>
      </c>
      <c r="S3965" s="28">
        <f t="shared" si="675"/>
        <v>42295.945798611108</v>
      </c>
      <c r="T3965" s="28">
        <f t="shared" si="676"/>
        <v>42325.987465277773</v>
      </c>
      <c r="U3965">
        <f t="shared" si="677"/>
        <v>2015</v>
      </c>
      <c r="V3965" s="15">
        <f t="shared" si="678"/>
        <v>42295</v>
      </c>
      <c r="W3965" s="15">
        <f t="shared" si="679"/>
        <v>42325</v>
      </c>
      <c r="X3965" s="15">
        <v>42295</v>
      </c>
      <c r="Y3965" s="15">
        <v>42325</v>
      </c>
      <c r="Z3965" t="str">
        <f t="shared" si="680"/>
        <v>October</v>
      </c>
      <c r="AA3965" t="str">
        <f t="shared" si="681"/>
        <v>November</v>
      </c>
    </row>
    <row r="3966" spans="1:27" ht="4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14" t="s">
        <v>8221</v>
      </c>
      <c r="G3966" t="s">
        <v>8224</v>
      </c>
      <c r="H3966" t="s">
        <v>8246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671"/>
        <v>6.3</v>
      </c>
      <c r="P3966" s="6">
        <f t="shared" si="672"/>
        <v>42</v>
      </c>
      <c r="Q3966" t="str">
        <f t="shared" si="673"/>
        <v>theater</v>
      </c>
      <c r="R3966" t="str">
        <f t="shared" si="674"/>
        <v>plays</v>
      </c>
      <c r="S3966" s="28">
        <f t="shared" si="675"/>
        <v>42053.513726851852</v>
      </c>
      <c r="T3966" s="28">
        <f t="shared" si="676"/>
        <v>42113.47206018518</v>
      </c>
      <c r="U3966">
        <f t="shared" si="677"/>
        <v>2015</v>
      </c>
      <c r="V3966" s="15">
        <f t="shared" si="678"/>
        <v>42053</v>
      </c>
      <c r="W3966" s="15">
        <f t="shared" si="679"/>
        <v>42113</v>
      </c>
      <c r="X3966" s="15">
        <v>42053</v>
      </c>
      <c r="Y3966" s="15">
        <v>42113</v>
      </c>
      <c r="Z3966" t="str">
        <f t="shared" si="680"/>
        <v>February</v>
      </c>
      <c r="AA3966" t="str">
        <f t="shared" si="681"/>
        <v>April</v>
      </c>
    </row>
    <row r="3967" spans="1:27" ht="4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14" t="s">
        <v>8221</v>
      </c>
      <c r="G3967" t="s">
        <v>8224</v>
      </c>
      <c r="H3967" t="s">
        <v>8246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671"/>
        <v>14.249999999999998</v>
      </c>
      <c r="P3967" s="6">
        <f t="shared" si="672"/>
        <v>71.25</v>
      </c>
      <c r="Q3967" t="str">
        <f t="shared" si="673"/>
        <v>theater</v>
      </c>
      <c r="R3967" t="str">
        <f t="shared" si="674"/>
        <v>plays</v>
      </c>
      <c r="S3967" s="28">
        <f t="shared" si="675"/>
        <v>42414.027546296296</v>
      </c>
      <c r="T3967" s="28">
        <f t="shared" si="676"/>
        <v>42473.985879629625</v>
      </c>
      <c r="U3967">
        <f t="shared" si="677"/>
        <v>2016</v>
      </c>
      <c r="V3967" s="15">
        <f t="shared" si="678"/>
        <v>42414</v>
      </c>
      <c r="W3967" s="15">
        <f t="shared" si="679"/>
        <v>42473</v>
      </c>
      <c r="X3967" s="15">
        <v>42414</v>
      </c>
      <c r="Y3967" s="15">
        <v>42473</v>
      </c>
      <c r="Z3967" t="str">
        <f t="shared" si="680"/>
        <v>February</v>
      </c>
      <c r="AA3967" t="str">
        <f t="shared" si="681"/>
        <v>April</v>
      </c>
    </row>
    <row r="3968" spans="1:27" ht="4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14" t="s">
        <v>8221</v>
      </c>
      <c r="G3968" t="s">
        <v>8224</v>
      </c>
      <c r="H3968" t="s">
        <v>8246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671"/>
        <v>0.6</v>
      </c>
      <c r="P3968" s="6">
        <f t="shared" si="672"/>
        <v>22.5</v>
      </c>
      <c r="Q3968" t="str">
        <f t="shared" si="673"/>
        <v>theater</v>
      </c>
      <c r="R3968" t="str">
        <f t="shared" si="674"/>
        <v>plays</v>
      </c>
      <c r="S3968" s="28">
        <f t="shared" si="675"/>
        <v>41801.503217592588</v>
      </c>
      <c r="T3968" s="28">
        <f t="shared" si="676"/>
        <v>41843.915972222218</v>
      </c>
      <c r="U3968">
        <f t="shared" si="677"/>
        <v>2014</v>
      </c>
      <c r="V3968" s="15">
        <f t="shared" si="678"/>
        <v>41801</v>
      </c>
      <c r="W3968" s="15">
        <f t="shared" si="679"/>
        <v>41843</v>
      </c>
      <c r="X3968" s="15">
        <v>41801</v>
      </c>
      <c r="Y3968" s="15">
        <v>41843</v>
      </c>
      <c r="Z3968" t="str">
        <f t="shared" si="680"/>
        <v>June</v>
      </c>
      <c r="AA3968" t="str">
        <f t="shared" si="681"/>
        <v>July</v>
      </c>
    </row>
    <row r="3969" spans="1:27" ht="4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14" t="s">
        <v>8221</v>
      </c>
      <c r="G3969" t="s">
        <v>8224</v>
      </c>
      <c r="H3969" t="s">
        <v>8246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671"/>
        <v>24.117647058823529</v>
      </c>
      <c r="P3969" s="6">
        <f t="shared" si="672"/>
        <v>41</v>
      </c>
      <c r="Q3969" t="str">
        <f t="shared" si="673"/>
        <v>theater</v>
      </c>
      <c r="R3969" t="str">
        <f t="shared" si="674"/>
        <v>plays</v>
      </c>
      <c r="S3969" s="28">
        <f t="shared" si="675"/>
        <v>42770.082256944443</v>
      </c>
      <c r="T3969" s="28">
        <f t="shared" si="676"/>
        <v>42800.082256944443</v>
      </c>
      <c r="U3969">
        <f t="shared" si="677"/>
        <v>2017</v>
      </c>
      <c r="V3969" s="15">
        <f t="shared" si="678"/>
        <v>42770</v>
      </c>
      <c r="W3969" s="15">
        <f t="shared" si="679"/>
        <v>42800</v>
      </c>
      <c r="X3969" s="15">
        <v>42770</v>
      </c>
      <c r="Y3969" s="15">
        <v>42800</v>
      </c>
      <c r="Z3969" t="str">
        <f t="shared" si="680"/>
        <v>February</v>
      </c>
      <c r="AA3969" t="str">
        <f t="shared" si="681"/>
        <v>March</v>
      </c>
    </row>
    <row r="3970" spans="1:27" ht="4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14" t="s">
        <v>8221</v>
      </c>
      <c r="G3970" t="s">
        <v>8224</v>
      </c>
      <c r="H3970" t="s">
        <v>8246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ref="O3970:O4033" si="682">SUM(E3970/D3970)*100</f>
        <v>10.54</v>
      </c>
      <c r="P3970" s="6">
        <f t="shared" ref="P3970:P4033" si="683">SUM(E3970/L3970)</f>
        <v>47.909090909090907</v>
      </c>
      <c r="Q3970" t="str">
        <f t="shared" si="673"/>
        <v>theater</v>
      </c>
      <c r="R3970" t="str">
        <f t="shared" si="674"/>
        <v>plays</v>
      </c>
      <c r="S3970" s="28">
        <f t="shared" si="675"/>
        <v>42452.60732638889</v>
      </c>
      <c r="T3970" s="28">
        <f t="shared" si="676"/>
        <v>42512.60732638889</v>
      </c>
      <c r="U3970">
        <f t="shared" si="677"/>
        <v>2016</v>
      </c>
      <c r="V3970" s="15">
        <f t="shared" si="678"/>
        <v>42452</v>
      </c>
      <c r="W3970" s="15">
        <f t="shared" si="679"/>
        <v>42512</v>
      </c>
      <c r="X3970" s="15">
        <v>42452</v>
      </c>
      <c r="Y3970" s="15">
        <v>42512</v>
      </c>
      <c r="Z3970" t="str">
        <f t="shared" si="680"/>
        <v>March</v>
      </c>
      <c r="AA3970" t="str">
        <f t="shared" si="681"/>
        <v>May</v>
      </c>
    </row>
    <row r="3971" spans="1:27" ht="4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14" t="s">
        <v>8221</v>
      </c>
      <c r="G3971" t="s">
        <v>8224</v>
      </c>
      <c r="H3971" t="s">
        <v>8246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si="682"/>
        <v>7.4690265486725664</v>
      </c>
      <c r="P3971" s="6">
        <f t="shared" si="683"/>
        <v>35.166666666666664</v>
      </c>
      <c r="Q3971" t="str">
        <f t="shared" ref="Q3971:Q4034" si="684">LEFT(N3971,FIND("/", N3971) - 1)</f>
        <v>theater</v>
      </c>
      <c r="R3971" t="str">
        <f t="shared" ref="R3971:R4034" si="685">RIGHT(N3971,LEN(N3971) - FIND("/",N3971))</f>
        <v>plays</v>
      </c>
      <c r="S3971" s="28">
        <f t="shared" ref="S3971:S4034" si="686">(J3971/86400)+25569+(-5/24)</f>
        <v>42601.646365740737</v>
      </c>
      <c r="T3971" s="28">
        <f t="shared" ref="T3971:T4034" si="687">(I3971/86400)+25569+(-5/24)</f>
        <v>42610.954861111109</v>
      </c>
      <c r="U3971">
        <f t="shared" ref="U3971:U4034" si="688">YEAR(S3971)</f>
        <v>2016</v>
      </c>
      <c r="V3971" s="15">
        <f t="shared" ref="V3971:V4034" si="689">INT(S3971)</f>
        <v>42601</v>
      </c>
      <c r="W3971" s="15">
        <f t="shared" ref="W3971:W4034" si="690">INT(T3971)</f>
        <v>42610</v>
      </c>
      <c r="X3971" s="15">
        <v>42601</v>
      </c>
      <c r="Y3971" s="15">
        <v>42610</v>
      </c>
      <c r="Z3971" t="str">
        <f t="shared" ref="Z3971:Z4034" si="691">TEXT(V3971, "mmmm")</f>
        <v>August</v>
      </c>
      <c r="AA3971" t="str">
        <f t="shared" ref="AA3971:AA4034" si="692">TEXT(W3971, "mmmm")</f>
        <v>August</v>
      </c>
    </row>
    <row r="3972" spans="1:27" ht="60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14" t="s">
        <v>8221</v>
      </c>
      <c r="G3972" t="s">
        <v>8224</v>
      </c>
      <c r="H3972" t="s">
        <v>8246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682"/>
        <v>7.3333333333333334E-2</v>
      </c>
      <c r="P3972" s="6">
        <f t="shared" si="683"/>
        <v>5.5</v>
      </c>
      <c r="Q3972" t="str">
        <f t="shared" si="684"/>
        <v>theater</v>
      </c>
      <c r="R3972" t="str">
        <f t="shared" si="685"/>
        <v>plays</v>
      </c>
      <c r="S3972" s="28">
        <f t="shared" si="686"/>
        <v>42447.655219907407</v>
      </c>
      <c r="T3972" s="28">
        <f t="shared" si="687"/>
        <v>42477.655219907407</v>
      </c>
      <c r="U3972">
        <f t="shared" si="688"/>
        <v>2016</v>
      </c>
      <c r="V3972" s="15">
        <f t="shared" si="689"/>
        <v>42447</v>
      </c>
      <c r="W3972" s="15">
        <f t="shared" si="690"/>
        <v>42477</v>
      </c>
      <c r="X3972" s="15">
        <v>42447</v>
      </c>
      <c r="Y3972" s="15">
        <v>42477</v>
      </c>
      <c r="Z3972" t="str">
        <f t="shared" si="691"/>
        <v>March</v>
      </c>
      <c r="AA3972" t="str">
        <f t="shared" si="692"/>
        <v>April</v>
      </c>
    </row>
    <row r="3973" spans="1:27" ht="4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14" t="s">
        <v>8221</v>
      </c>
      <c r="G3973" t="s">
        <v>8224</v>
      </c>
      <c r="H3973" t="s">
        <v>8246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682"/>
        <v>0.97142857142857131</v>
      </c>
      <c r="P3973" s="6">
        <f t="shared" si="683"/>
        <v>22.666666666666668</v>
      </c>
      <c r="Q3973" t="str">
        <f t="shared" si="684"/>
        <v>theater</v>
      </c>
      <c r="R3973" t="str">
        <f t="shared" si="685"/>
        <v>plays</v>
      </c>
      <c r="S3973" s="28">
        <f t="shared" si="686"/>
        <v>41811.327847222223</v>
      </c>
      <c r="T3973" s="28">
        <f t="shared" si="687"/>
        <v>41841.327847222223</v>
      </c>
      <c r="U3973">
        <f t="shared" si="688"/>
        <v>2014</v>
      </c>
      <c r="V3973" s="15">
        <f t="shared" si="689"/>
        <v>41811</v>
      </c>
      <c r="W3973" s="15">
        <f t="shared" si="690"/>
        <v>41841</v>
      </c>
      <c r="X3973" s="15">
        <v>41811</v>
      </c>
      <c r="Y3973" s="15">
        <v>41841</v>
      </c>
      <c r="Z3973" t="str">
        <f t="shared" si="691"/>
        <v>June</v>
      </c>
      <c r="AA3973" t="str">
        <f t="shared" si="692"/>
        <v>July</v>
      </c>
    </row>
    <row r="3974" spans="1:27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14" t="s">
        <v>8221</v>
      </c>
      <c r="G3974" t="s">
        <v>8224</v>
      </c>
      <c r="H3974" t="s">
        <v>8246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682"/>
        <v>21.099999999999998</v>
      </c>
      <c r="P3974" s="6">
        <f t="shared" si="683"/>
        <v>26.375</v>
      </c>
      <c r="Q3974" t="str">
        <f t="shared" si="684"/>
        <v>theater</v>
      </c>
      <c r="R3974" t="str">
        <f t="shared" si="685"/>
        <v>plays</v>
      </c>
      <c r="S3974" s="28">
        <f t="shared" si="686"/>
        <v>41980.859189814808</v>
      </c>
      <c r="T3974" s="28">
        <f t="shared" si="687"/>
        <v>42040.859189814808</v>
      </c>
      <c r="U3974">
        <f t="shared" si="688"/>
        <v>2014</v>
      </c>
      <c r="V3974" s="15">
        <f t="shared" si="689"/>
        <v>41980</v>
      </c>
      <c r="W3974" s="15">
        <f t="shared" si="690"/>
        <v>42040</v>
      </c>
      <c r="X3974" s="15">
        <v>41980</v>
      </c>
      <c r="Y3974" s="15">
        <v>42040</v>
      </c>
      <c r="Z3974" t="str">
        <f t="shared" si="691"/>
        <v>December</v>
      </c>
      <c r="AA3974" t="str">
        <f t="shared" si="692"/>
        <v>February</v>
      </c>
    </row>
    <row r="3975" spans="1:27" ht="4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14" t="s">
        <v>8221</v>
      </c>
      <c r="G3975" t="s">
        <v>8224</v>
      </c>
      <c r="H3975" t="s">
        <v>8246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682"/>
        <v>78.100000000000009</v>
      </c>
      <c r="P3975" s="6">
        <f t="shared" si="683"/>
        <v>105.54054054054055</v>
      </c>
      <c r="Q3975" t="str">
        <f t="shared" si="684"/>
        <v>theater</v>
      </c>
      <c r="R3975" t="str">
        <f t="shared" si="685"/>
        <v>plays</v>
      </c>
      <c r="S3975" s="28">
        <f t="shared" si="686"/>
        <v>42469.475810185184</v>
      </c>
      <c r="T3975" s="28">
        <f t="shared" si="687"/>
        <v>42498.958333333336</v>
      </c>
      <c r="U3975">
        <f t="shared" si="688"/>
        <v>2016</v>
      </c>
      <c r="V3975" s="15">
        <f t="shared" si="689"/>
        <v>42469</v>
      </c>
      <c r="W3975" s="15">
        <f t="shared" si="690"/>
        <v>42498</v>
      </c>
      <c r="X3975" s="15">
        <v>42469</v>
      </c>
      <c r="Y3975" s="15">
        <v>42498</v>
      </c>
      <c r="Z3975" t="str">
        <f t="shared" si="691"/>
        <v>April</v>
      </c>
      <c r="AA3975" t="str">
        <f t="shared" si="692"/>
        <v>May</v>
      </c>
    </row>
    <row r="3976" spans="1:27" ht="4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14" t="s">
        <v>8221</v>
      </c>
      <c r="G3976" t="s">
        <v>8225</v>
      </c>
      <c r="H3976" t="s">
        <v>8247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682"/>
        <v>32</v>
      </c>
      <c r="P3976" s="6">
        <f t="shared" si="683"/>
        <v>29.09090909090909</v>
      </c>
      <c r="Q3976" t="str">
        <f t="shared" si="684"/>
        <v>theater</v>
      </c>
      <c r="R3976" t="str">
        <f t="shared" si="685"/>
        <v>plays</v>
      </c>
      <c r="S3976" s="28">
        <f t="shared" si="686"/>
        <v>42493.338518518511</v>
      </c>
      <c r="T3976" s="28">
        <f t="shared" si="687"/>
        <v>42523.338518518511</v>
      </c>
      <c r="U3976">
        <f t="shared" si="688"/>
        <v>2016</v>
      </c>
      <c r="V3976" s="15">
        <f t="shared" si="689"/>
        <v>42493</v>
      </c>
      <c r="W3976" s="15">
        <f t="shared" si="690"/>
        <v>42523</v>
      </c>
      <c r="X3976" s="15">
        <v>42493</v>
      </c>
      <c r="Y3976" s="15">
        <v>42523</v>
      </c>
      <c r="Z3976" t="str">
        <f t="shared" si="691"/>
        <v>May</v>
      </c>
      <c r="AA3976" t="str">
        <f t="shared" si="692"/>
        <v>June</v>
      </c>
    </row>
    <row r="3977" spans="1:27" ht="4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14" t="s">
        <v>8221</v>
      </c>
      <c r="G3977" t="s">
        <v>8224</v>
      </c>
      <c r="H3977" t="s">
        <v>8246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682"/>
        <v>0</v>
      </c>
      <c r="P3977" s="6" t="e">
        <f t="shared" si="683"/>
        <v>#DIV/0!</v>
      </c>
      <c r="Q3977" t="str">
        <f t="shared" si="684"/>
        <v>theater</v>
      </c>
      <c r="R3977" t="str">
        <f t="shared" si="685"/>
        <v>plays</v>
      </c>
      <c r="S3977" s="28">
        <f t="shared" si="686"/>
        <v>42534.658541666664</v>
      </c>
      <c r="T3977" s="28">
        <f t="shared" si="687"/>
        <v>42564.658541666664</v>
      </c>
      <c r="U3977">
        <f t="shared" si="688"/>
        <v>2016</v>
      </c>
      <c r="V3977" s="15">
        <f t="shared" si="689"/>
        <v>42534</v>
      </c>
      <c r="W3977" s="15">
        <f t="shared" si="690"/>
        <v>42564</v>
      </c>
      <c r="X3977" s="15">
        <v>42534</v>
      </c>
      <c r="Y3977" s="15">
        <v>42564</v>
      </c>
      <c r="Z3977" t="str">
        <f t="shared" si="691"/>
        <v>June</v>
      </c>
      <c r="AA3977" t="str">
        <f t="shared" si="692"/>
        <v>July</v>
      </c>
    </row>
    <row r="3978" spans="1:27" ht="4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14" t="s">
        <v>8221</v>
      </c>
      <c r="G3978" t="s">
        <v>8224</v>
      </c>
      <c r="H3978" t="s">
        <v>8246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682"/>
        <v>47.692307692307693</v>
      </c>
      <c r="P3978" s="6">
        <f t="shared" si="683"/>
        <v>62</v>
      </c>
      <c r="Q3978" t="str">
        <f t="shared" si="684"/>
        <v>theater</v>
      </c>
      <c r="R3978" t="str">
        <f t="shared" si="685"/>
        <v>plays</v>
      </c>
      <c r="S3978" s="28">
        <f t="shared" si="686"/>
        <v>41830.650011574071</v>
      </c>
      <c r="T3978" s="28">
        <f t="shared" si="687"/>
        <v>41852.083333333328</v>
      </c>
      <c r="U3978">
        <f t="shared" si="688"/>
        <v>2014</v>
      </c>
      <c r="V3978" s="15">
        <f t="shared" si="689"/>
        <v>41830</v>
      </c>
      <c r="W3978" s="15">
        <f t="shared" si="690"/>
        <v>41852</v>
      </c>
      <c r="X3978" s="15">
        <v>41830</v>
      </c>
      <c r="Y3978" s="15">
        <v>41852</v>
      </c>
      <c r="Z3978" t="str">
        <f t="shared" si="691"/>
        <v>July</v>
      </c>
      <c r="AA3978" t="str">
        <f t="shared" si="692"/>
        <v>August</v>
      </c>
    </row>
    <row r="3979" spans="1:27" ht="4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14" t="s">
        <v>8221</v>
      </c>
      <c r="G3979" t="s">
        <v>8224</v>
      </c>
      <c r="H3979" t="s">
        <v>8246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682"/>
        <v>1.4500000000000002</v>
      </c>
      <c r="P3979" s="6">
        <f t="shared" si="683"/>
        <v>217.5</v>
      </c>
      <c r="Q3979" t="str">
        <f t="shared" si="684"/>
        <v>theater</v>
      </c>
      <c r="R3979" t="str">
        <f t="shared" si="685"/>
        <v>plays</v>
      </c>
      <c r="S3979" s="28">
        <f t="shared" si="686"/>
        <v>42543.580231481479</v>
      </c>
      <c r="T3979" s="28">
        <f t="shared" si="687"/>
        <v>42573.580231481479</v>
      </c>
      <c r="U3979">
        <f t="shared" si="688"/>
        <v>2016</v>
      </c>
      <c r="V3979" s="15">
        <f t="shared" si="689"/>
        <v>42543</v>
      </c>
      <c r="W3979" s="15">
        <f t="shared" si="690"/>
        <v>42573</v>
      </c>
      <c r="X3979" s="15">
        <v>42543</v>
      </c>
      <c r="Y3979" s="15">
        <v>42573</v>
      </c>
      <c r="Z3979" t="str">
        <f t="shared" si="691"/>
        <v>June</v>
      </c>
      <c r="AA3979" t="str">
        <f t="shared" si="692"/>
        <v>July</v>
      </c>
    </row>
    <row r="3980" spans="1:27" ht="4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14" t="s">
        <v>8221</v>
      </c>
      <c r="G3980" t="s">
        <v>8224</v>
      </c>
      <c r="H3980" t="s">
        <v>8246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682"/>
        <v>10.7</v>
      </c>
      <c r="P3980" s="6">
        <f t="shared" si="683"/>
        <v>26.75</v>
      </c>
      <c r="Q3980" t="str">
        <f t="shared" si="684"/>
        <v>theater</v>
      </c>
      <c r="R3980" t="str">
        <f t="shared" si="685"/>
        <v>plays</v>
      </c>
      <c r="S3980" s="28">
        <f t="shared" si="686"/>
        <v>41975.434641203705</v>
      </c>
      <c r="T3980" s="28">
        <f t="shared" si="687"/>
        <v>42035.434641203705</v>
      </c>
      <c r="U3980">
        <f t="shared" si="688"/>
        <v>2014</v>
      </c>
      <c r="V3980" s="15">
        <f t="shared" si="689"/>
        <v>41975</v>
      </c>
      <c r="W3980" s="15">
        <f t="shared" si="690"/>
        <v>42035</v>
      </c>
      <c r="X3980" s="15">
        <v>41975</v>
      </c>
      <c r="Y3980" s="15">
        <v>42035</v>
      </c>
      <c r="Z3980" t="str">
        <f t="shared" si="691"/>
        <v>December</v>
      </c>
      <c r="AA3980" t="str">
        <f t="shared" si="692"/>
        <v>January</v>
      </c>
    </row>
    <row r="3981" spans="1:27" ht="4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14" t="s">
        <v>8221</v>
      </c>
      <c r="G3981" t="s">
        <v>8225</v>
      </c>
      <c r="H3981" t="s">
        <v>8247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682"/>
        <v>1.8333333333333333</v>
      </c>
      <c r="P3981" s="6">
        <f t="shared" si="683"/>
        <v>18.333333333333332</v>
      </c>
      <c r="Q3981" t="str">
        <f t="shared" si="684"/>
        <v>theater</v>
      </c>
      <c r="R3981" t="str">
        <f t="shared" si="685"/>
        <v>plays</v>
      </c>
      <c r="S3981" s="28">
        <f t="shared" si="686"/>
        <v>42069.695104166669</v>
      </c>
      <c r="T3981" s="28">
        <f t="shared" si="687"/>
        <v>42092.624999999993</v>
      </c>
      <c r="U3981">
        <f t="shared" si="688"/>
        <v>2015</v>
      </c>
      <c r="V3981" s="15">
        <f t="shared" si="689"/>
        <v>42069</v>
      </c>
      <c r="W3981" s="15">
        <f t="shared" si="690"/>
        <v>42092</v>
      </c>
      <c r="X3981" s="15">
        <v>42069</v>
      </c>
      <c r="Y3981" s="15">
        <v>42092</v>
      </c>
      <c r="Z3981" t="str">
        <f t="shared" si="691"/>
        <v>March</v>
      </c>
      <c r="AA3981" t="str">
        <f t="shared" si="692"/>
        <v>March</v>
      </c>
    </row>
    <row r="3982" spans="1:27" ht="4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14" t="s">
        <v>8221</v>
      </c>
      <c r="G3982" t="s">
        <v>8224</v>
      </c>
      <c r="H3982" t="s">
        <v>8246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682"/>
        <v>18</v>
      </c>
      <c r="P3982" s="6">
        <f t="shared" si="683"/>
        <v>64.285714285714292</v>
      </c>
      <c r="Q3982" t="str">
        <f t="shared" si="684"/>
        <v>theater</v>
      </c>
      <c r="R3982" t="str">
        <f t="shared" si="685"/>
        <v>plays</v>
      </c>
      <c r="S3982" s="28">
        <f t="shared" si="686"/>
        <v>41795.390590277777</v>
      </c>
      <c r="T3982" s="28">
        <f t="shared" si="687"/>
        <v>41825.390590277777</v>
      </c>
      <c r="U3982">
        <f t="shared" si="688"/>
        <v>2014</v>
      </c>
      <c r="V3982" s="15">
        <f t="shared" si="689"/>
        <v>41795</v>
      </c>
      <c r="W3982" s="15">
        <f t="shared" si="690"/>
        <v>41825</v>
      </c>
      <c r="X3982" s="15">
        <v>41795</v>
      </c>
      <c r="Y3982" s="15">
        <v>41825</v>
      </c>
      <c r="Z3982" t="str">
        <f t="shared" si="691"/>
        <v>June</v>
      </c>
      <c r="AA3982" t="str">
        <f t="shared" si="692"/>
        <v>July</v>
      </c>
    </row>
    <row r="3983" spans="1:27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14" t="s">
        <v>8221</v>
      </c>
      <c r="G3983" t="s">
        <v>8224</v>
      </c>
      <c r="H3983" t="s">
        <v>8246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682"/>
        <v>4.083333333333333</v>
      </c>
      <c r="P3983" s="6">
        <f t="shared" si="683"/>
        <v>175</v>
      </c>
      <c r="Q3983" t="str">
        <f t="shared" si="684"/>
        <v>theater</v>
      </c>
      <c r="R3983" t="str">
        <f t="shared" si="685"/>
        <v>plays</v>
      </c>
      <c r="S3983" s="28">
        <f t="shared" si="686"/>
        <v>42507.971631944441</v>
      </c>
      <c r="T3983" s="28">
        <f t="shared" si="687"/>
        <v>42567.971631944441</v>
      </c>
      <c r="U3983">
        <f t="shared" si="688"/>
        <v>2016</v>
      </c>
      <c r="V3983" s="15">
        <f t="shared" si="689"/>
        <v>42507</v>
      </c>
      <c r="W3983" s="15">
        <f t="shared" si="690"/>
        <v>42567</v>
      </c>
      <c r="X3983" s="15">
        <v>42507</v>
      </c>
      <c r="Y3983" s="15">
        <v>42567</v>
      </c>
      <c r="Z3983" t="str">
        <f t="shared" si="691"/>
        <v>May</v>
      </c>
      <c r="AA3983" t="str">
        <f t="shared" si="692"/>
        <v>July</v>
      </c>
    </row>
    <row r="3984" spans="1:27" ht="6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14" t="s">
        <v>8221</v>
      </c>
      <c r="G3984" t="s">
        <v>8225</v>
      </c>
      <c r="H3984" t="s">
        <v>8247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682"/>
        <v>20</v>
      </c>
      <c r="P3984" s="6">
        <f t="shared" si="683"/>
        <v>34</v>
      </c>
      <c r="Q3984" t="str">
        <f t="shared" si="684"/>
        <v>theater</v>
      </c>
      <c r="R3984" t="str">
        <f t="shared" si="685"/>
        <v>plays</v>
      </c>
      <c r="S3984" s="28">
        <f t="shared" si="686"/>
        <v>42132.601620370369</v>
      </c>
      <c r="T3984" s="28">
        <f t="shared" si="687"/>
        <v>42192.601620370369</v>
      </c>
      <c r="U3984">
        <f t="shared" si="688"/>
        <v>2015</v>
      </c>
      <c r="V3984" s="15">
        <f t="shared" si="689"/>
        <v>42132</v>
      </c>
      <c r="W3984" s="15">
        <f t="shared" si="690"/>
        <v>42192</v>
      </c>
      <c r="X3984" s="15">
        <v>42132</v>
      </c>
      <c r="Y3984" s="15">
        <v>42192</v>
      </c>
      <c r="Z3984" t="str">
        <f t="shared" si="691"/>
        <v>May</v>
      </c>
      <c r="AA3984" t="str">
        <f t="shared" si="692"/>
        <v>July</v>
      </c>
    </row>
    <row r="3985" spans="1:27" ht="4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14" t="s">
        <v>8221</v>
      </c>
      <c r="G3985" t="s">
        <v>8224</v>
      </c>
      <c r="H3985" t="s">
        <v>8246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682"/>
        <v>34.802513464991023</v>
      </c>
      <c r="P3985" s="6">
        <f t="shared" si="683"/>
        <v>84.282608695652172</v>
      </c>
      <c r="Q3985" t="str">
        <f t="shared" si="684"/>
        <v>theater</v>
      </c>
      <c r="R3985" t="str">
        <f t="shared" si="685"/>
        <v>plays</v>
      </c>
      <c r="S3985" s="28">
        <f t="shared" si="686"/>
        <v>41747.661527777775</v>
      </c>
      <c r="T3985" s="28">
        <f t="shared" si="687"/>
        <v>41779.082638888889</v>
      </c>
      <c r="U3985">
        <f t="shared" si="688"/>
        <v>2014</v>
      </c>
      <c r="V3985" s="15">
        <f t="shared" si="689"/>
        <v>41747</v>
      </c>
      <c r="W3985" s="15">
        <f t="shared" si="690"/>
        <v>41779</v>
      </c>
      <c r="X3985" s="15">
        <v>41747</v>
      </c>
      <c r="Y3985" s="15">
        <v>41779</v>
      </c>
      <c r="Z3985" t="str">
        <f t="shared" si="691"/>
        <v>April</v>
      </c>
      <c r="AA3985" t="str">
        <f t="shared" si="692"/>
        <v>May</v>
      </c>
    </row>
    <row r="3986" spans="1:27" ht="4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14" t="s">
        <v>8221</v>
      </c>
      <c r="G3986" t="s">
        <v>8225</v>
      </c>
      <c r="H3986" t="s">
        <v>8247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682"/>
        <v>6.3333333333333339</v>
      </c>
      <c r="P3986" s="6">
        <f t="shared" si="683"/>
        <v>9.5</v>
      </c>
      <c r="Q3986" t="str">
        <f t="shared" si="684"/>
        <v>theater</v>
      </c>
      <c r="R3986" t="str">
        <f t="shared" si="685"/>
        <v>plays</v>
      </c>
      <c r="S3986" s="28">
        <f t="shared" si="686"/>
        <v>41920.75513888889</v>
      </c>
      <c r="T3986" s="28">
        <f t="shared" si="687"/>
        <v>41950.791666666664</v>
      </c>
      <c r="U3986">
        <f t="shared" si="688"/>
        <v>2014</v>
      </c>
      <c r="V3986" s="15">
        <f t="shared" si="689"/>
        <v>41920</v>
      </c>
      <c r="W3986" s="15">
        <f t="shared" si="690"/>
        <v>41950</v>
      </c>
      <c r="X3986" s="15">
        <v>41920</v>
      </c>
      <c r="Y3986" s="15">
        <v>41950</v>
      </c>
      <c r="Z3986" t="str">
        <f t="shared" si="691"/>
        <v>October</v>
      </c>
      <c r="AA3986" t="str">
        <f t="shared" si="692"/>
        <v>November</v>
      </c>
    </row>
    <row r="3987" spans="1:27" ht="45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14" t="s">
        <v>8221</v>
      </c>
      <c r="G3987" t="s">
        <v>8224</v>
      </c>
      <c r="H3987" t="s">
        <v>8246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682"/>
        <v>32.049999999999997</v>
      </c>
      <c r="P3987" s="6">
        <f t="shared" si="683"/>
        <v>33.736842105263158</v>
      </c>
      <c r="Q3987" t="str">
        <f t="shared" si="684"/>
        <v>theater</v>
      </c>
      <c r="R3987" t="str">
        <f t="shared" si="685"/>
        <v>plays</v>
      </c>
      <c r="S3987" s="28">
        <f t="shared" si="686"/>
        <v>42399.499074074069</v>
      </c>
      <c r="T3987" s="28">
        <f t="shared" si="687"/>
        <v>42420.670138888883</v>
      </c>
      <c r="U3987">
        <f t="shared" si="688"/>
        <v>2016</v>
      </c>
      <c r="V3987" s="15">
        <f t="shared" si="689"/>
        <v>42399</v>
      </c>
      <c r="W3987" s="15">
        <f t="shared" si="690"/>
        <v>42420</v>
      </c>
      <c r="X3987" s="15">
        <v>42399</v>
      </c>
      <c r="Y3987" s="15">
        <v>42420</v>
      </c>
      <c r="Z3987" t="str">
        <f t="shared" si="691"/>
        <v>January</v>
      </c>
      <c r="AA3987" t="str">
        <f t="shared" si="692"/>
        <v>February</v>
      </c>
    </row>
    <row r="3988" spans="1:27" ht="4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14" t="s">
        <v>8221</v>
      </c>
      <c r="G3988" t="s">
        <v>8225</v>
      </c>
      <c r="H3988" t="s">
        <v>8247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682"/>
        <v>9.76</v>
      </c>
      <c r="P3988" s="6">
        <f t="shared" si="683"/>
        <v>37.53846153846154</v>
      </c>
      <c r="Q3988" t="str">
        <f t="shared" si="684"/>
        <v>theater</v>
      </c>
      <c r="R3988" t="str">
        <f t="shared" si="685"/>
        <v>plays</v>
      </c>
      <c r="S3988" s="28">
        <f t="shared" si="686"/>
        <v>42467.340208333328</v>
      </c>
      <c r="T3988" s="28">
        <f t="shared" si="687"/>
        <v>42496.336111111108</v>
      </c>
      <c r="U3988">
        <f t="shared" si="688"/>
        <v>2016</v>
      </c>
      <c r="V3988" s="15">
        <f t="shared" si="689"/>
        <v>42467</v>
      </c>
      <c r="W3988" s="15">
        <f t="shared" si="690"/>
        <v>42496</v>
      </c>
      <c r="X3988" s="15">
        <v>42467</v>
      </c>
      <c r="Y3988" s="15">
        <v>42496</v>
      </c>
      <c r="Z3988" t="str">
        <f t="shared" si="691"/>
        <v>April</v>
      </c>
      <c r="AA3988" t="str">
        <f t="shared" si="692"/>
        <v>May</v>
      </c>
    </row>
    <row r="3989" spans="1:27" ht="4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14" t="s">
        <v>8221</v>
      </c>
      <c r="G3989" t="s">
        <v>8225</v>
      </c>
      <c r="H3989" t="s">
        <v>8247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682"/>
        <v>37.75</v>
      </c>
      <c r="P3989" s="6">
        <f t="shared" si="683"/>
        <v>11.615384615384615</v>
      </c>
      <c r="Q3989" t="str">
        <f t="shared" si="684"/>
        <v>theater</v>
      </c>
      <c r="R3989" t="str">
        <f t="shared" si="685"/>
        <v>plays</v>
      </c>
      <c r="S3989" s="28">
        <f t="shared" si="686"/>
        <v>41765.716319444444</v>
      </c>
      <c r="T3989" s="28">
        <f t="shared" si="687"/>
        <v>41775.716319444444</v>
      </c>
      <c r="U3989">
        <f t="shared" si="688"/>
        <v>2014</v>
      </c>
      <c r="V3989" s="15">
        <f t="shared" si="689"/>
        <v>41765</v>
      </c>
      <c r="W3989" s="15">
        <f t="shared" si="690"/>
        <v>41775</v>
      </c>
      <c r="X3989" s="15">
        <v>41765</v>
      </c>
      <c r="Y3989" s="15">
        <v>41775</v>
      </c>
      <c r="Z3989" t="str">
        <f t="shared" si="691"/>
        <v>May</v>
      </c>
      <c r="AA3989" t="str">
        <f t="shared" si="692"/>
        <v>May</v>
      </c>
    </row>
    <row r="3990" spans="1:27" ht="3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14" t="s">
        <v>8221</v>
      </c>
      <c r="G3990" t="s">
        <v>8224</v>
      </c>
      <c r="H3990" t="s">
        <v>8246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682"/>
        <v>2.1333333333333333</v>
      </c>
      <c r="P3990" s="6">
        <f t="shared" si="683"/>
        <v>8</v>
      </c>
      <c r="Q3990" t="str">
        <f t="shared" si="684"/>
        <v>theater</v>
      </c>
      <c r="R3990" t="str">
        <f t="shared" si="685"/>
        <v>plays</v>
      </c>
      <c r="S3990" s="28">
        <f t="shared" si="686"/>
        <v>42229.872835648144</v>
      </c>
      <c r="T3990" s="28">
        <f t="shared" si="687"/>
        <v>42244.872835648144</v>
      </c>
      <c r="U3990">
        <f t="shared" si="688"/>
        <v>2015</v>
      </c>
      <c r="V3990" s="15">
        <f t="shared" si="689"/>
        <v>42229</v>
      </c>
      <c r="W3990" s="15">
        <f t="shared" si="690"/>
        <v>42244</v>
      </c>
      <c r="X3990" s="15">
        <v>42229</v>
      </c>
      <c r="Y3990" s="15">
        <v>42244</v>
      </c>
      <c r="Z3990" t="str">
        <f t="shared" si="691"/>
        <v>August</v>
      </c>
      <c r="AA3990" t="str">
        <f t="shared" si="692"/>
        <v>August</v>
      </c>
    </row>
    <row r="3991" spans="1:27" ht="4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14" t="s">
        <v>8221</v>
      </c>
      <c r="G3991" t="s">
        <v>8224</v>
      </c>
      <c r="H3991" t="s">
        <v>8246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682"/>
        <v>0</v>
      </c>
      <c r="P3991" s="6" t="e">
        <f t="shared" si="683"/>
        <v>#DIV/0!</v>
      </c>
      <c r="Q3991" t="str">
        <f t="shared" si="684"/>
        <v>theater</v>
      </c>
      <c r="R3991" t="str">
        <f t="shared" si="685"/>
        <v>plays</v>
      </c>
      <c r="S3991" s="28">
        <f t="shared" si="686"/>
        <v>42286.541446759256</v>
      </c>
      <c r="T3991" s="28">
        <f t="shared" si="687"/>
        <v>42316.583113425928</v>
      </c>
      <c r="U3991">
        <f t="shared" si="688"/>
        <v>2015</v>
      </c>
      <c r="V3991" s="15">
        <f t="shared" si="689"/>
        <v>42286</v>
      </c>
      <c r="W3991" s="15">
        <f t="shared" si="690"/>
        <v>42316</v>
      </c>
      <c r="X3991" s="15">
        <v>42286</v>
      </c>
      <c r="Y3991" s="15">
        <v>42316</v>
      </c>
      <c r="Z3991" t="str">
        <f t="shared" si="691"/>
        <v>October</v>
      </c>
      <c r="AA3991" t="str">
        <f t="shared" si="692"/>
        <v>November</v>
      </c>
    </row>
    <row r="3992" spans="1:27" ht="4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14" t="s">
        <v>8221</v>
      </c>
      <c r="G3992" t="s">
        <v>8225</v>
      </c>
      <c r="H3992" t="s">
        <v>8247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682"/>
        <v>4.1818181818181817</v>
      </c>
      <c r="P3992" s="6">
        <f t="shared" si="683"/>
        <v>23</v>
      </c>
      <c r="Q3992" t="str">
        <f t="shared" si="684"/>
        <v>theater</v>
      </c>
      <c r="R3992" t="str">
        <f t="shared" si="685"/>
        <v>plays</v>
      </c>
      <c r="S3992" s="28">
        <f t="shared" si="686"/>
        <v>42401.464039351849</v>
      </c>
      <c r="T3992" s="28">
        <f t="shared" si="687"/>
        <v>42431.464039351849</v>
      </c>
      <c r="U3992">
        <f t="shared" si="688"/>
        <v>2016</v>
      </c>
      <c r="V3992" s="15">
        <f t="shared" si="689"/>
        <v>42401</v>
      </c>
      <c r="W3992" s="15">
        <f t="shared" si="690"/>
        <v>42431</v>
      </c>
      <c r="X3992" s="15">
        <v>42401</v>
      </c>
      <c r="Y3992" s="15">
        <v>42431</v>
      </c>
      <c r="Z3992" t="str">
        <f t="shared" si="691"/>
        <v>February</v>
      </c>
      <c r="AA3992" t="str">
        <f t="shared" si="692"/>
        <v>March</v>
      </c>
    </row>
    <row r="3993" spans="1:27" ht="3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14" t="s">
        <v>8221</v>
      </c>
      <c r="G3993" t="s">
        <v>8224</v>
      </c>
      <c r="H3993" t="s">
        <v>8246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682"/>
        <v>20</v>
      </c>
      <c r="P3993" s="6">
        <f t="shared" si="683"/>
        <v>100</v>
      </c>
      <c r="Q3993" t="str">
        <f t="shared" si="684"/>
        <v>theater</v>
      </c>
      <c r="R3993" t="str">
        <f t="shared" si="685"/>
        <v>plays</v>
      </c>
      <c r="S3993" s="28">
        <f t="shared" si="686"/>
        <v>42125.436134259253</v>
      </c>
      <c r="T3993" s="28">
        <f t="shared" si="687"/>
        <v>42155.436134259253</v>
      </c>
      <c r="U3993">
        <f t="shared" si="688"/>
        <v>2015</v>
      </c>
      <c r="V3993" s="15">
        <f t="shared" si="689"/>
        <v>42125</v>
      </c>
      <c r="W3993" s="15">
        <f t="shared" si="690"/>
        <v>42155</v>
      </c>
      <c r="X3993" s="15">
        <v>42125</v>
      </c>
      <c r="Y3993" s="15">
        <v>42155</v>
      </c>
      <c r="Z3993" t="str">
        <f t="shared" si="691"/>
        <v>May</v>
      </c>
      <c r="AA3993" t="str">
        <f t="shared" si="692"/>
        <v>May</v>
      </c>
    </row>
    <row r="3994" spans="1:27" ht="45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14" t="s">
        <v>8221</v>
      </c>
      <c r="G3994" t="s">
        <v>8224</v>
      </c>
      <c r="H3994" t="s">
        <v>8246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682"/>
        <v>5.41</v>
      </c>
      <c r="P3994" s="6">
        <f t="shared" si="683"/>
        <v>60.111111111111114</v>
      </c>
      <c r="Q3994" t="str">
        <f t="shared" si="684"/>
        <v>theater</v>
      </c>
      <c r="R3994" t="str">
        <f t="shared" si="685"/>
        <v>plays</v>
      </c>
      <c r="S3994" s="28">
        <f t="shared" si="686"/>
        <v>42289.732164351844</v>
      </c>
      <c r="T3994" s="28">
        <f t="shared" si="687"/>
        <v>42349.773831018516</v>
      </c>
      <c r="U3994">
        <f t="shared" si="688"/>
        <v>2015</v>
      </c>
      <c r="V3994" s="15">
        <f t="shared" si="689"/>
        <v>42289</v>
      </c>
      <c r="W3994" s="15">
        <f t="shared" si="690"/>
        <v>42349</v>
      </c>
      <c r="X3994" s="15">
        <v>42289</v>
      </c>
      <c r="Y3994" s="15">
        <v>42349</v>
      </c>
      <c r="Z3994" t="str">
        <f t="shared" si="691"/>
        <v>October</v>
      </c>
      <c r="AA3994" t="str">
        <f t="shared" si="692"/>
        <v>December</v>
      </c>
    </row>
    <row r="3995" spans="1:27" ht="4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14" t="s">
        <v>8221</v>
      </c>
      <c r="G3995" t="s">
        <v>8224</v>
      </c>
      <c r="H3995" t="s">
        <v>8246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682"/>
        <v>6.0000000000000001E-3</v>
      </c>
      <c r="P3995" s="6">
        <f t="shared" si="683"/>
        <v>3</v>
      </c>
      <c r="Q3995" t="str">
        <f t="shared" si="684"/>
        <v>theater</v>
      </c>
      <c r="R3995" t="str">
        <f t="shared" si="685"/>
        <v>plays</v>
      </c>
      <c r="S3995" s="28">
        <f t="shared" si="686"/>
        <v>42107.656388888885</v>
      </c>
      <c r="T3995" s="28">
        <f t="shared" si="687"/>
        <v>42137.656388888885</v>
      </c>
      <c r="U3995">
        <f t="shared" si="688"/>
        <v>2015</v>
      </c>
      <c r="V3995" s="15">
        <f t="shared" si="689"/>
        <v>42107</v>
      </c>
      <c r="W3995" s="15">
        <f t="shared" si="690"/>
        <v>42137</v>
      </c>
      <c r="X3995" s="15">
        <v>42107</v>
      </c>
      <c r="Y3995" s="15">
        <v>42137</v>
      </c>
      <c r="Z3995" t="str">
        <f t="shared" si="691"/>
        <v>April</v>
      </c>
      <c r="AA3995" t="str">
        <f t="shared" si="692"/>
        <v>May</v>
      </c>
    </row>
    <row r="3996" spans="1:27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14" t="s">
        <v>8221</v>
      </c>
      <c r="G3996" t="s">
        <v>8224</v>
      </c>
      <c r="H3996" t="s">
        <v>8246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682"/>
        <v>0.25</v>
      </c>
      <c r="P3996" s="6">
        <f t="shared" si="683"/>
        <v>5</v>
      </c>
      <c r="Q3996" t="str">
        <f t="shared" si="684"/>
        <v>theater</v>
      </c>
      <c r="R3996" t="str">
        <f t="shared" si="685"/>
        <v>plays</v>
      </c>
      <c r="S3996" s="28">
        <f t="shared" si="686"/>
        <v>41809.181597222218</v>
      </c>
      <c r="T3996" s="28">
        <f t="shared" si="687"/>
        <v>41839.181597222218</v>
      </c>
      <c r="U3996">
        <f t="shared" si="688"/>
        <v>2014</v>
      </c>
      <c r="V3996" s="15">
        <f t="shared" si="689"/>
        <v>41809</v>
      </c>
      <c r="W3996" s="15">
        <f t="shared" si="690"/>
        <v>41839</v>
      </c>
      <c r="X3996" s="15">
        <v>41809</v>
      </c>
      <c r="Y3996" s="15">
        <v>41839</v>
      </c>
      <c r="Z3996" t="str">
        <f t="shared" si="691"/>
        <v>June</v>
      </c>
      <c r="AA3996" t="str">
        <f t="shared" si="692"/>
        <v>July</v>
      </c>
    </row>
    <row r="3997" spans="1:27" ht="4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14" t="s">
        <v>8221</v>
      </c>
      <c r="G3997" t="s">
        <v>8225</v>
      </c>
      <c r="H3997" t="s">
        <v>8247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682"/>
        <v>35</v>
      </c>
      <c r="P3997" s="6">
        <f t="shared" si="683"/>
        <v>17.5</v>
      </c>
      <c r="Q3997" t="str">
        <f t="shared" si="684"/>
        <v>theater</v>
      </c>
      <c r="R3997" t="str">
        <f t="shared" si="685"/>
        <v>plays</v>
      </c>
      <c r="S3997" s="28">
        <f t="shared" si="686"/>
        <v>42019.475428240738</v>
      </c>
      <c r="T3997" s="28">
        <f t="shared" si="687"/>
        <v>42049.268749999996</v>
      </c>
      <c r="U3997">
        <f t="shared" si="688"/>
        <v>2015</v>
      </c>
      <c r="V3997" s="15">
        <f t="shared" si="689"/>
        <v>42019</v>
      </c>
      <c r="W3997" s="15">
        <f t="shared" si="690"/>
        <v>42049</v>
      </c>
      <c r="X3997" s="15">
        <v>42019</v>
      </c>
      <c r="Y3997" s="15">
        <v>42049</v>
      </c>
      <c r="Z3997" t="str">
        <f t="shared" si="691"/>
        <v>January</v>
      </c>
      <c r="AA3997" t="str">
        <f t="shared" si="692"/>
        <v>February</v>
      </c>
    </row>
    <row r="3998" spans="1:27" ht="4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14" t="s">
        <v>8221</v>
      </c>
      <c r="G3998" t="s">
        <v>8224</v>
      </c>
      <c r="H3998" t="s">
        <v>8246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682"/>
        <v>16.566666666666666</v>
      </c>
      <c r="P3998" s="6">
        <f t="shared" si="683"/>
        <v>29.235294117647058</v>
      </c>
      <c r="Q3998" t="str">
        <f t="shared" si="684"/>
        <v>theater</v>
      </c>
      <c r="R3998" t="str">
        <f t="shared" si="685"/>
        <v>plays</v>
      </c>
      <c r="S3998" s="28">
        <f t="shared" si="686"/>
        <v>41950.058611111112</v>
      </c>
      <c r="T3998" s="28">
        <f t="shared" si="687"/>
        <v>41963.461111111108</v>
      </c>
      <c r="U3998">
        <f t="shared" si="688"/>
        <v>2014</v>
      </c>
      <c r="V3998" s="15">
        <f t="shared" si="689"/>
        <v>41950</v>
      </c>
      <c r="W3998" s="15">
        <f t="shared" si="690"/>
        <v>41963</v>
      </c>
      <c r="X3998" s="15">
        <v>41950</v>
      </c>
      <c r="Y3998" s="15">
        <v>41963</v>
      </c>
      <c r="Z3998" t="str">
        <f t="shared" si="691"/>
        <v>November</v>
      </c>
      <c r="AA3998" t="str">
        <f t="shared" si="692"/>
        <v>November</v>
      </c>
    </row>
    <row r="3999" spans="1:27" ht="4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14" t="s">
        <v>8221</v>
      </c>
      <c r="G3999" t="s">
        <v>8225</v>
      </c>
      <c r="H3999" t="s">
        <v>8247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682"/>
        <v>0</v>
      </c>
      <c r="P3999" s="6" t="e">
        <f t="shared" si="683"/>
        <v>#DIV/0!</v>
      </c>
      <c r="Q3999" t="str">
        <f t="shared" si="684"/>
        <v>theater</v>
      </c>
      <c r="R3999" t="str">
        <f t="shared" si="685"/>
        <v>plays</v>
      </c>
      <c r="S3999" s="28">
        <f t="shared" si="686"/>
        <v>42069.183113425919</v>
      </c>
      <c r="T3999" s="28">
        <f t="shared" si="687"/>
        <v>42099.141446759262</v>
      </c>
      <c r="U3999">
        <f t="shared" si="688"/>
        <v>2015</v>
      </c>
      <c r="V3999" s="15">
        <f t="shared" si="689"/>
        <v>42069</v>
      </c>
      <c r="W3999" s="15">
        <f t="shared" si="690"/>
        <v>42099</v>
      </c>
      <c r="X3999" s="15">
        <v>42069</v>
      </c>
      <c r="Y3999" s="15">
        <v>42099</v>
      </c>
      <c r="Z3999" t="str">
        <f t="shared" si="691"/>
        <v>March</v>
      </c>
      <c r="AA3999" t="str">
        <f t="shared" si="692"/>
        <v>April</v>
      </c>
    </row>
    <row r="4000" spans="1:27" ht="4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14" t="s">
        <v>8221</v>
      </c>
      <c r="G4000" t="s">
        <v>8224</v>
      </c>
      <c r="H4000" t="s">
        <v>8246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682"/>
        <v>57.199999999999996</v>
      </c>
      <c r="P4000" s="6">
        <f t="shared" si="683"/>
        <v>59.583333333333336</v>
      </c>
      <c r="Q4000" t="str">
        <f t="shared" si="684"/>
        <v>theater</v>
      </c>
      <c r="R4000" t="str">
        <f t="shared" si="685"/>
        <v>plays</v>
      </c>
      <c r="S4000" s="28">
        <f t="shared" si="686"/>
        <v>42061.754930555551</v>
      </c>
      <c r="T4000" s="28">
        <f t="shared" si="687"/>
        <v>42091.713263888887</v>
      </c>
      <c r="U4000">
        <f t="shared" si="688"/>
        <v>2015</v>
      </c>
      <c r="V4000" s="15">
        <f t="shared" si="689"/>
        <v>42061</v>
      </c>
      <c r="W4000" s="15">
        <f t="shared" si="690"/>
        <v>42091</v>
      </c>
      <c r="X4000" s="15">
        <v>42061</v>
      </c>
      <c r="Y4000" s="15">
        <v>42091</v>
      </c>
      <c r="Z4000" t="str">
        <f t="shared" si="691"/>
        <v>February</v>
      </c>
      <c r="AA4000" t="str">
        <f t="shared" si="692"/>
        <v>March</v>
      </c>
    </row>
    <row r="4001" spans="1:27" ht="4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14" t="s">
        <v>8221</v>
      </c>
      <c r="G4001" t="s">
        <v>8224</v>
      </c>
      <c r="H4001" t="s">
        <v>8246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682"/>
        <v>16.514285714285716</v>
      </c>
      <c r="P4001" s="6">
        <f t="shared" si="683"/>
        <v>82.571428571428569</v>
      </c>
      <c r="Q4001" t="str">
        <f t="shared" si="684"/>
        <v>theater</v>
      </c>
      <c r="R4001" t="str">
        <f t="shared" si="685"/>
        <v>plays</v>
      </c>
      <c r="S4001" s="28">
        <f t="shared" si="686"/>
        <v>41842.620347222219</v>
      </c>
      <c r="T4001" s="28">
        <f t="shared" si="687"/>
        <v>41882.619317129625</v>
      </c>
      <c r="U4001">
        <f t="shared" si="688"/>
        <v>2014</v>
      </c>
      <c r="V4001" s="15">
        <f t="shared" si="689"/>
        <v>41842</v>
      </c>
      <c r="W4001" s="15">
        <f t="shared" si="690"/>
        <v>41882</v>
      </c>
      <c r="X4001" s="15">
        <v>41842</v>
      </c>
      <c r="Y4001" s="15">
        <v>41882</v>
      </c>
      <c r="Z4001" t="str">
        <f t="shared" si="691"/>
        <v>July</v>
      </c>
      <c r="AA4001" t="str">
        <f t="shared" si="692"/>
        <v>August</v>
      </c>
    </row>
    <row r="4002" spans="1:27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14" t="s">
        <v>8221</v>
      </c>
      <c r="G4002" t="s">
        <v>8224</v>
      </c>
      <c r="H4002" t="s">
        <v>8246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682"/>
        <v>0.125</v>
      </c>
      <c r="P4002" s="6">
        <f t="shared" si="683"/>
        <v>10</v>
      </c>
      <c r="Q4002" t="str">
        <f t="shared" si="684"/>
        <v>theater</v>
      </c>
      <c r="R4002" t="str">
        <f t="shared" si="685"/>
        <v>plays</v>
      </c>
      <c r="S4002" s="28">
        <f t="shared" si="686"/>
        <v>42437.437013888884</v>
      </c>
      <c r="T4002" s="28">
        <f t="shared" si="687"/>
        <v>42497.39534722222</v>
      </c>
      <c r="U4002">
        <f t="shared" si="688"/>
        <v>2016</v>
      </c>
      <c r="V4002" s="15">
        <f t="shared" si="689"/>
        <v>42437</v>
      </c>
      <c r="W4002" s="15">
        <f t="shared" si="690"/>
        <v>42497</v>
      </c>
      <c r="X4002" s="15">
        <v>42437</v>
      </c>
      <c r="Y4002" s="15">
        <v>42497</v>
      </c>
      <c r="Z4002" t="str">
        <f t="shared" si="691"/>
        <v>March</v>
      </c>
      <c r="AA4002" t="str">
        <f t="shared" si="692"/>
        <v>May</v>
      </c>
    </row>
    <row r="4003" spans="1:27" ht="4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14" t="s">
        <v>8221</v>
      </c>
      <c r="G4003" t="s">
        <v>8225</v>
      </c>
      <c r="H4003" t="s">
        <v>8247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682"/>
        <v>37.75</v>
      </c>
      <c r="P4003" s="6">
        <f t="shared" si="683"/>
        <v>32.357142857142854</v>
      </c>
      <c r="Q4003" t="str">
        <f t="shared" si="684"/>
        <v>theater</v>
      </c>
      <c r="R4003" t="str">
        <f t="shared" si="685"/>
        <v>plays</v>
      </c>
      <c r="S4003" s="28">
        <f t="shared" si="686"/>
        <v>42775.755879629629</v>
      </c>
      <c r="T4003" s="28">
        <f t="shared" si="687"/>
        <v>42795.583333333336</v>
      </c>
      <c r="U4003">
        <f t="shared" si="688"/>
        <v>2017</v>
      </c>
      <c r="V4003" s="15">
        <f t="shared" si="689"/>
        <v>42775</v>
      </c>
      <c r="W4003" s="15">
        <f t="shared" si="690"/>
        <v>42795</v>
      </c>
      <c r="X4003" s="15">
        <v>42775</v>
      </c>
      <c r="Y4003" s="15">
        <v>42795</v>
      </c>
      <c r="Z4003" t="str">
        <f t="shared" si="691"/>
        <v>February</v>
      </c>
      <c r="AA4003" t="str">
        <f t="shared" si="692"/>
        <v>March</v>
      </c>
    </row>
    <row r="4004" spans="1:27" ht="4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14" t="s">
        <v>8221</v>
      </c>
      <c r="G4004" t="s">
        <v>8224</v>
      </c>
      <c r="H4004" t="s">
        <v>8246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682"/>
        <v>1.8399999999999999</v>
      </c>
      <c r="P4004" s="6">
        <f t="shared" si="683"/>
        <v>5.75</v>
      </c>
      <c r="Q4004" t="str">
        <f t="shared" si="684"/>
        <v>theater</v>
      </c>
      <c r="R4004" t="str">
        <f t="shared" si="685"/>
        <v>plays</v>
      </c>
      <c r="S4004" s="28">
        <f t="shared" si="686"/>
        <v>41878.835196759253</v>
      </c>
      <c r="T4004" s="28">
        <f t="shared" si="687"/>
        <v>41908.835196759253</v>
      </c>
      <c r="U4004">
        <f t="shared" si="688"/>
        <v>2014</v>
      </c>
      <c r="V4004" s="15">
        <f t="shared" si="689"/>
        <v>41878</v>
      </c>
      <c r="W4004" s="15">
        <f t="shared" si="690"/>
        <v>41908</v>
      </c>
      <c r="X4004" s="15">
        <v>41878</v>
      </c>
      <c r="Y4004" s="15">
        <v>41908</v>
      </c>
      <c r="Z4004" t="str">
        <f t="shared" si="691"/>
        <v>August</v>
      </c>
      <c r="AA4004" t="str">
        <f t="shared" si="692"/>
        <v>September</v>
      </c>
    </row>
    <row r="4005" spans="1:27" ht="4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14" t="s">
        <v>8221</v>
      </c>
      <c r="G4005" t="s">
        <v>8224</v>
      </c>
      <c r="H4005" t="s">
        <v>8246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682"/>
        <v>10.050000000000001</v>
      </c>
      <c r="P4005" s="6">
        <f t="shared" si="683"/>
        <v>100.5</v>
      </c>
      <c r="Q4005" t="str">
        <f t="shared" si="684"/>
        <v>theater</v>
      </c>
      <c r="R4005" t="str">
        <f t="shared" si="685"/>
        <v>plays</v>
      </c>
      <c r="S4005" s="28">
        <f t="shared" si="686"/>
        <v>42020.379016203697</v>
      </c>
      <c r="T4005" s="28">
        <f t="shared" si="687"/>
        <v>42050.379016203697</v>
      </c>
      <c r="U4005">
        <f t="shared" si="688"/>
        <v>2015</v>
      </c>
      <c r="V4005" s="15">
        <f t="shared" si="689"/>
        <v>42020</v>
      </c>
      <c r="W4005" s="15">
        <f t="shared" si="690"/>
        <v>42050</v>
      </c>
      <c r="X4005" s="15">
        <v>42020</v>
      </c>
      <c r="Y4005" s="15">
        <v>42050</v>
      </c>
      <c r="Z4005" t="str">
        <f t="shared" si="691"/>
        <v>January</v>
      </c>
      <c r="AA4005" t="str">
        <f t="shared" si="692"/>
        <v>February</v>
      </c>
    </row>
    <row r="4006" spans="1:27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14" t="s">
        <v>8221</v>
      </c>
      <c r="G4006" t="s">
        <v>8224</v>
      </c>
      <c r="H4006" t="s">
        <v>8246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682"/>
        <v>0.2</v>
      </c>
      <c r="P4006" s="6">
        <f t="shared" si="683"/>
        <v>1</v>
      </c>
      <c r="Q4006" t="str">
        <f t="shared" si="684"/>
        <v>theater</v>
      </c>
      <c r="R4006" t="str">
        <f t="shared" si="685"/>
        <v>plays</v>
      </c>
      <c r="S4006" s="28">
        <f t="shared" si="686"/>
        <v>41889.954363425924</v>
      </c>
      <c r="T4006" s="28">
        <f t="shared" si="687"/>
        <v>41919.954363425924</v>
      </c>
      <c r="U4006">
        <f t="shared" si="688"/>
        <v>2014</v>
      </c>
      <c r="V4006" s="15">
        <f t="shared" si="689"/>
        <v>41889</v>
      </c>
      <c r="W4006" s="15">
        <f t="shared" si="690"/>
        <v>41919</v>
      </c>
      <c r="X4006" s="15">
        <v>41889</v>
      </c>
      <c r="Y4006" s="15">
        <v>41919</v>
      </c>
      <c r="Z4006" t="str">
        <f t="shared" si="691"/>
        <v>September</v>
      </c>
      <c r="AA4006" t="str">
        <f t="shared" si="692"/>
        <v>October</v>
      </c>
    </row>
    <row r="4007" spans="1:27" ht="4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14" t="s">
        <v>8221</v>
      </c>
      <c r="G4007" t="s">
        <v>8224</v>
      </c>
      <c r="H4007" t="s">
        <v>8246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682"/>
        <v>1.3333333333333335</v>
      </c>
      <c r="P4007" s="6">
        <f t="shared" si="683"/>
        <v>20</v>
      </c>
      <c r="Q4007" t="str">
        <f t="shared" si="684"/>
        <v>theater</v>
      </c>
      <c r="R4007" t="str">
        <f t="shared" si="685"/>
        <v>plays</v>
      </c>
      <c r="S4007" s="28">
        <f t="shared" si="686"/>
        <v>41872.599363425921</v>
      </c>
      <c r="T4007" s="28">
        <f t="shared" si="687"/>
        <v>41932.599363425921</v>
      </c>
      <c r="U4007">
        <f t="shared" si="688"/>
        <v>2014</v>
      </c>
      <c r="V4007" s="15">
        <f t="shared" si="689"/>
        <v>41872</v>
      </c>
      <c r="W4007" s="15">
        <f t="shared" si="690"/>
        <v>41932</v>
      </c>
      <c r="X4007" s="15">
        <v>41872</v>
      </c>
      <c r="Y4007" s="15">
        <v>41932</v>
      </c>
      <c r="Z4007" t="str">
        <f t="shared" si="691"/>
        <v>August</v>
      </c>
      <c r="AA4007" t="str">
        <f t="shared" si="692"/>
        <v>October</v>
      </c>
    </row>
    <row r="4008" spans="1:27" ht="4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14" t="s">
        <v>8221</v>
      </c>
      <c r="G4008" t="s">
        <v>8224</v>
      </c>
      <c r="H4008" t="s">
        <v>8246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682"/>
        <v>6.6666666666666671E-3</v>
      </c>
      <c r="P4008" s="6">
        <f t="shared" si="683"/>
        <v>2</v>
      </c>
      <c r="Q4008" t="str">
        <f t="shared" si="684"/>
        <v>theater</v>
      </c>
      <c r="R4008" t="str">
        <f t="shared" si="685"/>
        <v>plays</v>
      </c>
      <c r="S4008" s="28">
        <f t="shared" si="686"/>
        <v>42391.564664351848</v>
      </c>
      <c r="T4008" s="28">
        <f t="shared" si="687"/>
        <v>42416.564664351848</v>
      </c>
      <c r="U4008">
        <f t="shared" si="688"/>
        <v>2016</v>
      </c>
      <c r="V4008" s="15">
        <f t="shared" si="689"/>
        <v>42391</v>
      </c>
      <c r="W4008" s="15">
        <f t="shared" si="690"/>
        <v>42416</v>
      </c>
      <c r="X4008" s="15">
        <v>42391</v>
      </c>
      <c r="Y4008" s="15">
        <v>42416</v>
      </c>
      <c r="Z4008" t="str">
        <f t="shared" si="691"/>
        <v>January</v>
      </c>
      <c r="AA4008" t="str">
        <f t="shared" si="692"/>
        <v>February</v>
      </c>
    </row>
    <row r="4009" spans="1:27" ht="4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14" t="s">
        <v>8221</v>
      </c>
      <c r="G4009" t="s">
        <v>8224</v>
      </c>
      <c r="H4009" t="s">
        <v>8246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682"/>
        <v>0.25</v>
      </c>
      <c r="P4009" s="6">
        <f t="shared" si="683"/>
        <v>5</v>
      </c>
      <c r="Q4009" t="str">
        <f t="shared" si="684"/>
        <v>theater</v>
      </c>
      <c r="R4009" t="str">
        <f t="shared" si="685"/>
        <v>plays</v>
      </c>
      <c r="S4009" s="28">
        <f t="shared" si="686"/>
        <v>41848.564594907402</v>
      </c>
      <c r="T4009" s="28">
        <f t="shared" si="687"/>
        <v>41877.477777777771</v>
      </c>
      <c r="U4009">
        <f t="shared" si="688"/>
        <v>2014</v>
      </c>
      <c r="V4009" s="15">
        <f t="shared" si="689"/>
        <v>41848</v>
      </c>
      <c r="W4009" s="15">
        <f t="shared" si="690"/>
        <v>41877</v>
      </c>
      <c r="X4009" s="15">
        <v>41848</v>
      </c>
      <c r="Y4009" s="15">
        <v>41877</v>
      </c>
      <c r="Z4009" t="str">
        <f t="shared" si="691"/>
        <v>July</v>
      </c>
      <c r="AA4009" t="str">
        <f t="shared" si="692"/>
        <v>August</v>
      </c>
    </row>
    <row r="4010" spans="1:27" ht="4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14" t="s">
        <v>8221</v>
      </c>
      <c r="G4010" t="s">
        <v>8225</v>
      </c>
      <c r="H4010" t="s">
        <v>8247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682"/>
        <v>6</v>
      </c>
      <c r="P4010" s="6">
        <f t="shared" si="683"/>
        <v>15</v>
      </c>
      <c r="Q4010" t="str">
        <f t="shared" si="684"/>
        <v>theater</v>
      </c>
      <c r="R4010" t="str">
        <f t="shared" si="685"/>
        <v>plays</v>
      </c>
      <c r="S4010" s="28">
        <f t="shared" si="686"/>
        <v>42177.755868055552</v>
      </c>
      <c r="T4010" s="28">
        <f t="shared" si="687"/>
        <v>42207.755868055552</v>
      </c>
      <c r="U4010">
        <f t="shared" si="688"/>
        <v>2015</v>
      </c>
      <c r="V4010" s="15">
        <f t="shared" si="689"/>
        <v>42177</v>
      </c>
      <c r="W4010" s="15">
        <f t="shared" si="690"/>
        <v>42207</v>
      </c>
      <c r="X4010" s="15">
        <v>42177</v>
      </c>
      <c r="Y4010" s="15">
        <v>42207</v>
      </c>
      <c r="Z4010" t="str">
        <f t="shared" si="691"/>
        <v>June</v>
      </c>
      <c r="AA4010" t="str">
        <f t="shared" si="692"/>
        <v>July</v>
      </c>
    </row>
    <row r="4011" spans="1:27" ht="4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14" t="s">
        <v>8221</v>
      </c>
      <c r="G4011" t="s">
        <v>8225</v>
      </c>
      <c r="H4011" t="s">
        <v>8247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682"/>
        <v>3.8860103626943006</v>
      </c>
      <c r="P4011" s="6">
        <f t="shared" si="683"/>
        <v>25</v>
      </c>
      <c r="Q4011" t="str">
        <f t="shared" si="684"/>
        <v>theater</v>
      </c>
      <c r="R4011" t="str">
        <f t="shared" si="685"/>
        <v>plays</v>
      </c>
      <c r="S4011" s="28">
        <f t="shared" si="686"/>
        <v>41851.492592592593</v>
      </c>
      <c r="T4011" s="28">
        <f t="shared" si="687"/>
        <v>41891.492592592593</v>
      </c>
      <c r="U4011">
        <f t="shared" si="688"/>
        <v>2014</v>
      </c>
      <c r="V4011" s="15">
        <f t="shared" si="689"/>
        <v>41851</v>
      </c>
      <c r="W4011" s="15">
        <f t="shared" si="690"/>
        <v>41891</v>
      </c>
      <c r="X4011" s="15">
        <v>41851</v>
      </c>
      <c r="Y4011" s="15">
        <v>41891</v>
      </c>
      <c r="Z4011" t="str">
        <f t="shared" si="691"/>
        <v>July</v>
      </c>
      <c r="AA4011" t="str">
        <f t="shared" si="692"/>
        <v>September</v>
      </c>
    </row>
    <row r="4012" spans="1:27" ht="4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14" t="s">
        <v>8221</v>
      </c>
      <c r="G4012" t="s">
        <v>8224</v>
      </c>
      <c r="H4012" t="s">
        <v>8246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682"/>
        <v>24.194444444444443</v>
      </c>
      <c r="P4012" s="6">
        <f t="shared" si="683"/>
        <v>45.842105263157897</v>
      </c>
      <c r="Q4012" t="str">
        <f t="shared" si="684"/>
        <v>theater</v>
      </c>
      <c r="R4012" t="str">
        <f t="shared" si="685"/>
        <v>plays</v>
      </c>
      <c r="S4012" s="28">
        <f t="shared" si="686"/>
        <v>41921.562106481477</v>
      </c>
      <c r="T4012" s="28">
        <f t="shared" si="687"/>
        <v>41938.562106481477</v>
      </c>
      <c r="U4012">
        <f t="shared" si="688"/>
        <v>2014</v>
      </c>
      <c r="V4012" s="15">
        <f t="shared" si="689"/>
        <v>41921</v>
      </c>
      <c r="W4012" s="15">
        <f t="shared" si="690"/>
        <v>41938</v>
      </c>
      <c r="X4012" s="15">
        <v>41921</v>
      </c>
      <c r="Y4012" s="15">
        <v>41938</v>
      </c>
      <c r="Z4012" t="str">
        <f t="shared" si="691"/>
        <v>October</v>
      </c>
      <c r="AA4012" t="str">
        <f t="shared" si="692"/>
        <v>October</v>
      </c>
    </row>
    <row r="4013" spans="1:27" ht="4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14" t="s">
        <v>8221</v>
      </c>
      <c r="G4013" t="s">
        <v>8225</v>
      </c>
      <c r="H4013" t="s">
        <v>8247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682"/>
        <v>7.6</v>
      </c>
      <c r="P4013" s="6">
        <f t="shared" si="683"/>
        <v>4.75</v>
      </c>
      <c r="Q4013" t="str">
        <f t="shared" si="684"/>
        <v>theater</v>
      </c>
      <c r="R4013" t="str">
        <f t="shared" si="685"/>
        <v>plays</v>
      </c>
      <c r="S4013" s="28">
        <f t="shared" si="686"/>
        <v>42002.336550925924</v>
      </c>
      <c r="T4013" s="28">
        <f t="shared" si="687"/>
        <v>42032.336550925924</v>
      </c>
      <c r="U4013">
        <f t="shared" si="688"/>
        <v>2014</v>
      </c>
      <c r="V4013" s="15">
        <f t="shared" si="689"/>
        <v>42002</v>
      </c>
      <c r="W4013" s="15">
        <f t="shared" si="690"/>
        <v>42032</v>
      </c>
      <c r="X4013" s="15">
        <v>42002</v>
      </c>
      <c r="Y4013" s="15">
        <v>42032</v>
      </c>
      <c r="Z4013" t="str">
        <f t="shared" si="691"/>
        <v>December</v>
      </c>
      <c r="AA4013" t="str">
        <f t="shared" si="692"/>
        <v>January</v>
      </c>
    </row>
    <row r="4014" spans="1:27" ht="45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14" t="s">
        <v>8221</v>
      </c>
      <c r="G4014" t="s">
        <v>8225</v>
      </c>
      <c r="H4014" t="s">
        <v>8247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682"/>
        <v>0</v>
      </c>
      <c r="P4014" s="6" t="e">
        <f t="shared" si="683"/>
        <v>#DIV/0!</v>
      </c>
      <c r="Q4014" t="str">
        <f t="shared" si="684"/>
        <v>theater</v>
      </c>
      <c r="R4014" t="str">
        <f t="shared" si="685"/>
        <v>plays</v>
      </c>
      <c r="S4014" s="28">
        <f t="shared" si="686"/>
        <v>42096.336215277777</v>
      </c>
      <c r="T4014" s="28">
        <f t="shared" si="687"/>
        <v>42126.336215277777</v>
      </c>
      <c r="U4014">
        <f t="shared" si="688"/>
        <v>2015</v>
      </c>
      <c r="V4014" s="15">
        <f t="shared" si="689"/>
        <v>42096</v>
      </c>
      <c r="W4014" s="15">
        <f t="shared" si="690"/>
        <v>42126</v>
      </c>
      <c r="X4014" s="15">
        <v>42096</v>
      </c>
      <c r="Y4014" s="15">
        <v>42126</v>
      </c>
      <c r="Z4014" t="str">
        <f t="shared" si="691"/>
        <v>April</v>
      </c>
      <c r="AA4014" t="str">
        <f t="shared" si="692"/>
        <v>May</v>
      </c>
    </row>
    <row r="4015" spans="1:27" ht="4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14" t="s">
        <v>8221</v>
      </c>
      <c r="G4015" t="s">
        <v>8224</v>
      </c>
      <c r="H4015" t="s">
        <v>8246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682"/>
        <v>1.3</v>
      </c>
      <c r="P4015" s="6">
        <f t="shared" si="683"/>
        <v>13</v>
      </c>
      <c r="Q4015" t="str">
        <f t="shared" si="684"/>
        <v>theater</v>
      </c>
      <c r="R4015" t="str">
        <f t="shared" si="685"/>
        <v>plays</v>
      </c>
      <c r="S4015" s="28">
        <f t="shared" si="686"/>
        <v>42021.092858796292</v>
      </c>
      <c r="T4015" s="28">
        <f t="shared" si="687"/>
        <v>42051.092858796292</v>
      </c>
      <c r="U4015">
        <f t="shared" si="688"/>
        <v>2015</v>
      </c>
      <c r="V4015" s="15">
        <f t="shared" si="689"/>
        <v>42021</v>
      </c>
      <c r="W4015" s="15">
        <f t="shared" si="690"/>
        <v>42051</v>
      </c>
      <c r="X4015" s="15">
        <v>42021</v>
      </c>
      <c r="Y4015" s="15">
        <v>42051</v>
      </c>
      <c r="Z4015" t="str">
        <f t="shared" si="691"/>
        <v>January</v>
      </c>
      <c r="AA4015" t="str">
        <f t="shared" si="692"/>
        <v>February</v>
      </c>
    </row>
    <row r="4016" spans="1:27" ht="4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14" t="s">
        <v>8221</v>
      </c>
      <c r="G4016" t="s">
        <v>8224</v>
      </c>
      <c r="H4016" t="s">
        <v>8246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682"/>
        <v>0</v>
      </c>
      <c r="P4016" s="6" t="e">
        <f t="shared" si="683"/>
        <v>#DIV/0!</v>
      </c>
      <c r="Q4016" t="str">
        <f t="shared" si="684"/>
        <v>theater</v>
      </c>
      <c r="R4016" t="str">
        <f t="shared" si="685"/>
        <v>plays</v>
      </c>
      <c r="S4016" s="28">
        <f t="shared" si="686"/>
        <v>42419.037835648145</v>
      </c>
      <c r="T4016" s="28">
        <f t="shared" si="687"/>
        <v>42434.037835648145</v>
      </c>
      <c r="U4016">
        <f t="shared" si="688"/>
        <v>2016</v>
      </c>
      <c r="V4016" s="15">
        <f t="shared" si="689"/>
        <v>42419</v>
      </c>
      <c r="W4016" s="15">
        <f t="shared" si="690"/>
        <v>42434</v>
      </c>
      <c r="X4016" s="15">
        <v>42419</v>
      </c>
      <c r="Y4016" s="15">
        <v>42434</v>
      </c>
      <c r="Z4016" t="str">
        <f t="shared" si="691"/>
        <v>February</v>
      </c>
      <c r="AA4016" t="str">
        <f t="shared" si="692"/>
        <v>March</v>
      </c>
    </row>
    <row r="4017" spans="1:27" ht="4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14" t="s">
        <v>8221</v>
      </c>
      <c r="G4017" t="s">
        <v>8224</v>
      </c>
      <c r="H4017" t="s">
        <v>8246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682"/>
        <v>1.4285714285714287E-2</v>
      </c>
      <c r="P4017" s="6">
        <f t="shared" si="683"/>
        <v>1</v>
      </c>
      <c r="Q4017" t="str">
        <f t="shared" si="684"/>
        <v>theater</v>
      </c>
      <c r="R4017" t="str">
        <f t="shared" si="685"/>
        <v>plays</v>
      </c>
      <c r="S4017" s="28">
        <f t="shared" si="686"/>
        <v>42174.572488425925</v>
      </c>
      <c r="T4017" s="28">
        <f t="shared" si="687"/>
        <v>42204.572488425925</v>
      </c>
      <c r="U4017">
        <f t="shared" si="688"/>
        <v>2015</v>
      </c>
      <c r="V4017" s="15">
        <f t="shared" si="689"/>
        <v>42174</v>
      </c>
      <c r="W4017" s="15">
        <f t="shared" si="690"/>
        <v>42204</v>
      </c>
      <c r="X4017" s="15">
        <v>42174</v>
      </c>
      <c r="Y4017" s="15">
        <v>42204</v>
      </c>
      <c r="Z4017" t="str">
        <f t="shared" si="691"/>
        <v>June</v>
      </c>
      <c r="AA4017" t="str">
        <f t="shared" si="692"/>
        <v>July</v>
      </c>
    </row>
    <row r="4018" spans="1:27" ht="4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14" t="s">
        <v>8221</v>
      </c>
      <c r="G4018" t="s">
        <v>8225</v>
      </c>
      <c r="H4018" t="s">
        <v>8247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682"/>
        <v>14.000000000000002</v>
      </c>
      <c r="P4018" s="6">
        <f t="shared" si="683"/>
        <v>10</v>
      </c>
      <c r="Q4018" t="str">
        <f t="shared" si="684"/>
        <v>theater</v>
      </c>
      <c r="R4018" t="str">
        <f t="shared" si="685"/>
        <v>plays</v>
      </c>
      <c r="S4018" s="28">
        <f t="shared" si="686"/>
        <v>41869.664351851847</v>
      </c>
      <c r="T4018" s="28">
        <f t="shared" si="687"/>
        <v>41899.664351851847</v>
      </c>
      <c r="U4018">
        <f t="shared" si="688"/>
        <v>2014</v>
      </c>
      <c r="V4018" s="15">
        <f t="shared" si="689"/>
        <v>41869</v>
      </c>
      <c r="W4018" s="15">
        <f t="shared" si="690"/>
        <v>41899</v>
      </c>
      <c r="X4018" s="15">
        <v>41869</v>
      </c>
      <c r="Y4018" s="15">
        <v>41899</v>
      </c>
      <c r="Z4018" t="str">
        <f t="shared" si="691"/>
        <v>August</v>
      </c>
      <c r="AA4018" t="str">
        <f t="shared" si="692"/>
        <v>September</v>
      </c>
    </row>
    <row r="4019" spans="1:27" ht="4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14" t="s">
        <v>8221</v>
      </c>
      <c r="G4019" t="s">
        <v>8224</v>
      </c>
      <c r="H4019" t="s">
        <v>8246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682"/>
        <v>1.05</v>
      </c>
      <c r="P4019" s="6">
        <f t="shared" si="683"/>
        <v>52.5</v>
      </c>
      <c r="Q4019" t="str">
        <f t="shared" si="684"/>
        <v>theater</v>
      </c>
      <c r="R4019" t="str">
        <f t="shared" si="685"/>
        <v>plays</v>
      </c>
      <c r="S4019" s="28">
        <f t="shared" si="686"/>
        <v>41856.463819444441</v>
      </c>
      <c r="T4019" s="28">
        <f t="shared" si="687"/>
        <v>41886.463819444441</v>
      </c>
      <c r="U4019">
        <f t="shared" si="688"/>
        <v>2014</v>
      </c>
      <c r="V4019" s="15">
        <f t="shared" si="689"/>
        <v>41856</v>
      </c>
      <c r="W4019" s="15">
        <f t="shared" si="690"/>
        <v>41886</v>
      </c>
      <c r="X4019" s="15">
        <v>41856</v>
      </c>
      <c r="Y4019" s="15">
        <v>41886</v>
      </c>
      <c r="Z4019" t="str">
        <f t="shared" si="691"/>
        <v>August</v>
      </c>
      <c r="AA4019" t="str">
        <f t="shared" si="692"/>
        <v>September</v>
      </c>
    </row>
    <row r="4020" spans="1:27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14" t="s">
        <v>8221</v>
      </c>
      <c r="G4020" t="s">
        <v>8225</v>
      </c>
      <c r="H4020" t="s">
        <v>8247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682"/>
        <v>8.6666666666666679</v>
      </c>
      <c r="P4020" s="6">
        <f t="shared" si="683"/>
        <v>32.5</v>
      </c>
      <c r="Q4020" t="str">
        <f t="shared" si="684"/>
        <v>theater</v>
      </c>
      <c r="R4020" t="str">
        <f t="shared" si="685"/>
        <v>plays</v>
      </c>
      <c r="S4020" s="28">
        <f t="shared" si="686"/>
        <v>42620.702638888884</v>
      </c>
      <c r="T4020" s="28">
        <f t="shared" si="687"/>
        <v>42650.702638888884</v>
      </c>
      <c r="U4020">
        <f t="shared" si="688"/>
        <v>2016</v>
      </c>
      <c r="V4020" s="15">
        <f t="shared" si="689"/>
        <v>42620</v>
      </c>
      <c r="W4020" s="15">
        <f t="shared" si="690"/>
        <v>42650</v>
      </c>
      <c r="X4020" s="15">
        <v>42620</v>
      </c>
      <c r="Y4020" s="15">
        <v>42650</v>
      </c>
      <c r="Z4020" t="str">
        <f t="shared" si="691"/>
        <v>September</v>
      </c>
      <c r="AA4020" t="str">
        <f t="shared" si="692"/>
        <v>October</v>
      </c>
    </row>
    <row r="4021" spans="1:27" ht="4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14" t="s">
        <v>8221</v>
      </c>
      <c r="G4021" t="s">
        <v>8224</v>
      </c>
      <c r="H4021" t="s">
        <v>8246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682"/>
        <v>0.82857142857142851</v>
      </c>
      <c r="P4021" s="6">
        <f t="shared" si="683"/>
        <v>7.25</v>
      </c>
      <c r="Q4021" t="str">
        <f t="shared" si="684"/>
        <v>theater</v>
      </c>
      <c r="R4021" t="str">
        <f t="shared" si="685"/>
        <v>plays</v>
      </c>
      <c r="S4021" s="28">
        <f t="shared" si="686"/>
        <v>42417.467546296299</v>
      </c>
      <c r="T4021" s="28">
        <f t="shared" si="687"/>
        <v>42475.477777777771</v>
      </c>
      <c r="U4021">
        <f t="shared" si="688"/>
        <v>2016</v>
      </c>
      <c r="V4021" s="15">
        <f t="shared" si="689"/>
        <v>42417</v>
      </c>
      <c r="W4021" s="15">
        <f t="shared" si="690"/>
        <v>42475</v>
      </c>
      <c r="X4021" s="15">
        <v>42417</v>
      </c>
      <c r="Y4021" s="15">
        <v>42475</v>
      </c>
      <c r="Z4021" t="str">
        <f t="shared" si="691"/>
        <v>February</v>
      </c>
      <c r="AA4021" t="str">
        <f t="shared" si="692"/>
        <v>April</v>
      </c>
    </row>
    <row r="4022" spans="1:27" ht="4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14" t="s">
        <v>8221</v>
      </c>
      <c r="G4022" t="s">
        <v>8224</v>
      </c>
      <c r="H4022" t="s">
        <v>8246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682"/>
        <v>16.666666666666664</v>
      </c>
      <c r="P4022" s="6">
        <f t="shared" si="683"/>
        <v>33.333333333333336</v>
      </c>
      <c r="Q4022" t="str">
        <f t="shared" si="684"/>
        <v>theater</v>
      </c>
      <c r="R4022" t="str">
        <f t="shared" si="685"/>
        <v>plays</v>
      </c>
      <c r="S4022" s="28">
        <f t="shared" si="686"/>
        <v>42056.982627314814</v>
      </c>
      <c r="T4022" s="28">
        <f t="shared" si="687"/>
        <v>42086.940960648142</v>
      </c>
      <c r="U4022">
        <f t="shared" si="688"/>
        <v>2015</v>
      </c>
      <c r="V4022" s="15">
        <f t="shared" si="689"/>
        <v>42056</v>
      </c>
      <c r="W4022" s="15">
        <f t="shared" si="690"/>
        <v>42086</v>
      </c>
      <c r="X4022" s="15">
        <v>42056</v>
      </c>
      <c r="Y4022" s="15">
        <v>42086</v>
      </c>
      <c r="Z4022" t="str">
        <f t="shared" si="691"/>
        <v>February</v>
      </c>
      <c r="AA4022" t="str">
        <f t="shared" si="692"/>
        <v>March</v>
      </c>
    </row>
    <row r="4023" spans="1:27" ht="45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14" t="s">
        <v>8221</v>
      </c>
      <c r="G4023" t="s">
        <v>8224</v>
      </c>
      <c r="H4023" t="s">
        <v>8246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682"/>
        <v>0.83333333333333337</v>
      </c>
      <c r="P4023" s="6">
        <f t="shared" si="683"/>
        <v>62.5</v>
      </c>
      <c r="Q4023" t="str">
        <f t="shared" si="684"/>
        <v>theater</v>
      </c>
      <c r="R4023" t="str">
        <f t="shared" si="685"/>
        <v>plays</v>
      </c>
      <c r="S4023" s="28">
        <f t="shared" si="686"/>
        <v>41878.703217592592</v>
      </c>
      <c r="T4023" s="28">
        <f t="shared" si="687"/>
        <v>41938.703217592592</v>
      </c>
      <c r="U4023">
        <f t="shared" si="688"/>
        <v>2014</v>
      </c>
      <c r="V4023" s="15">
        <f t="shared" si="689"/>
        <v>41878</v>
      </c>
      <c r="W4023" s="15">
        <f t="shared" si="690"/>
        <v>41938</v>
      </c>
      <c r="X4023" s="15">
        <v>41878</v>
      </c>
      <c r="Y4023" s="15">
        <v>41938</v>
      </c>
      <c r="Z4023" t="str">
        <f t="shared" si="691"/>
        <v>August</v>
      </c>
      <c r="AA4023" t="str">
        <f t="shared" si="692"/>
        <v>October</v>
      </c>
    </row>
    <row r="4024" spans="1:27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14" t="s">
        <v>8221</v>
      </c>
      <c r="G4024" t="s">
        <v>8224</v>
      </c>
      <c r="H4024" t="s">
        <v>8246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682"/>
        <v>69.561111111111103</v>
      </c>
      <c r="P4024" s="6">
        <f t="shared" si="683"/>
        <v>63.558375634517766</v>
      </c>
      <c r="Q4024" t="str">
        <f t="shared" si="684"/>
        <v>theater</v>
      </c>
      <c r="R4024" t="str">
        <f t="shared" si="685"/>
        <v>plays</v>
      </c>
      <c r="S4024" s="28">
        <f t="shared" si="686"/>
        <v>41990.375775462962</v>
      </c>
      <c r="T4024" s="28">
        <f t="shared" si="687"/>
        <v>42035.912499999999</v>
      </c>
      <c r="U4024">
        <f t="shared" si="688"/>
        <v>2014</v>
      </c>
      <c r="V4024" s="15">
        <f t="shared" si="689"/>
        <v>41990</v>
      </c>
      <c r="W4024" s="15">
        <f t="shared" si="690"/>
        <v>42035</v>
      </c>
      <c r="X4024" s="15">
        <v>41990</v>
      </c>
      <c r="Y4024" s="15">
        <v>42035</v>
      </c>
      <c r="Z4024" t="str">
        <f t="shared" si="691"/>
        <v>December</v>
      </c>
      <c r="AA4024" t="str">
        <f t="shared" si="692"/>
        <v>January</v>
      </c>
    </row>
    <row r="4025" spans="1:27" ht="4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14" t="s">
        <v>8221</v>
      </c>
      <c r="G4025" t="s">
        <v>8224</v>
      </c>
      <c r="H4025" t="s">
        <v>8246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682"/>
        <v>0</v>
      </c>
      <c r="P4025" s="6" t="e">
        <f t="shared" si="683"/>
        <v>#DIV/0!</v>
      </c>
      <c r="Q4025" t="str">
        <f t="shared" si="684"/>
        <v>theater</v>
      </c>
      <c r="R4025" t="str">
        <f t="shared" si="685"/>
        <v>plays</v>
      </c>
      <c r="S4025" s="28">
        <f t="shared" si="686"/>
        <v>42408.791238425925</v>
      </c>
      <c r="T4025" s="28">
        <f t="shared" si="687"/>
        <v>42453.749571759261</v>
      </c>
      <c r="U4025">
        <f t="shared" si="688"/>
        <v>2016</v>
      </c>
      <c r="V4025" s="15">
        <f t="shared" si="689"/>
        <v>42408</v>
      </c>
      <c r="W4025" s="15">
        <f t="shared" si="690"/>
        <v>42453</v>
      </c>
      <c r="X4025" s="15">
        <v>42408</v>
      </c>
      <c r="Y4025" s="15">
        <v>42453</v>
      </c>
      <c r="Z4025" t="str">
        <f t="shared" si="691"/>
        <v>February</v>
      </c>
      <c r="AA4025" t="str">
        <f t="shared" si="692"/>
        <v>March</v>
      </c>
    </row>
    <row r="4026" spans="1:27" ht="4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14" t="s">
        <v>8221</v>
      </c>
      <c r="G4026" t="s">
        <v>8224</v>
      </c>
      <c r="H4026" t="s">
        <v>8246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682"/>
        <v>1.25</v>
      </c>
      <c r="P4026" s="6">
        <f t="shared" si="683"/>
        <v>10</v>
      </c>
      <c r="Q4026" t="str">
        <f t="shared" si="684"/>
        <v>theater</v>
      </c>
      <c r="R4026" t="str">
        <f t="shared" si="685"/>
        <v>plays</v>
      </c>
      <c r="S4026" s="28">
        <f t="shared" si="686"/>
        <v>42217.461770833332</v>
      </c>
      <c r="T4026" s="28">
        <f t="shared" si="687"/>
        <v>42247.461770833332</v>
      </c>
      <c r="U4026">
        <f t="shared" si="688"/>
        <v>2015</v>
      </c>
      <c r="V4026" s="15">
        <f t="shared" si="689"/>
        <v>42217</v>
      </c>
      <c r="W4026" s="15">
        <f t="shared" si="690"/>
        <v>42247</v>
      </c>
      <c r="X4026" s="15">
        <v>42217</v>
      </c>
      <c r="Y4026" s="15">
        <v>42247</v>
      </c>
      <c r="Z4026" t="str">
        <f t="shared" si="691"/>
        <v>August</v>
      </c>
      <c r="AA4026" t="str">
        <f t="shared" si="692"/>
        <v>August</v>
      </c>
    </row>
    <row r="4027" spans="1:27" ht="4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14" t="s">
        <v>8221</v>
      </c>
      <c r="G4027" t="s">
        <v>8230</v>
      </c>
      <c r="H4027" t="s">
        <v>8249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682"/>
        <v>5</v>
      </c>
      <c r="P4027" s="6">
        <f t="shared" si="683"/>
        <v>62.5</v>
      </c>
      <c r="Q4027" t="str">
        <f t="shared" si="684"/>
        <v>theater</v>
      </c>
      <c r="R4027" t="str">
        <f t="shared" si="685"/>
        <v>plays</v>
      </c>
      <c r="S4027" s="28">
        <f t="shared" si="686"/>
        <v>42151.029351851852</v>
      </c>
      <c r="T4027" s="28">
        <f t="shared" si="687"/>
        <v>42211.029351851852</v>
      </c>
      <c r="U4027">
        <f t="shared" si="688"/>
        <v>2015</v>
      </c>
      <c r="V4027" s="15">
        <f t="shared" si="689"/>
        <v>42151</v>
      </c>
      <c r="W4027" s="15">
        <f t="shared" si="690"/>
        <v>42211</v>
      </c>
      <c r="X4027" s="15">
        <v>42151</v>
      </c>
      <c r="Y4027" s="15">
        <v>42211</v>
      </c>
      <c r="Z4027" t="str">
        <f t="shared" si="691"/>
        <v>May</v>
      </c>
      <c r="AA4027" t="str">
        <f t="shared" si="692"/>
        <v>July</v>
      </c>
    </row>
    <row r="4028" spans="1:27" ht="4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14" t="s">
        <v>8221</v>
      </c>
      <c r="G4028" t="s">
        <v>8224</v>
      </c>
      <c r="H4028" t="s">
        <v>8246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682"/>
        <v>0</v>
      </c>
      <c r="P4028" s="6" t="e">
        <f t="shared" si="683"/>
        <v>#DIV/0!</v>
      </c>
      <c r="Q4028" t="str">
        <f t="shared" si="684"/>
        <v>theater</v>
      </c>
      <c r="R4028" t="str">
        <f t="shared" si="685"/>
        <v>plays</v>
      </c>
      <c r="S4028" s="28">
        <f t="shared" si="686"/>
        <v>42282.447210648148</v>
      </c>
      <c r="T4028" s="28">
        <f t="shared" si="687"/>
        <v>42342.488877314812</v>
      </c>
      <c r="U4028">
        <f t="shared" si="688"/>
        <v>2015</v>
      </c>
      <c r="V4028" s="15">
        <f t="shared" si="689"/>
        <v>42282</v>
      </c>
      <c r="W4028" s="15">
        <f t="shared" si="690"/>
        <v>42342</v>
      </c>
      <c r="X4028" s="15">
        <v>42282</v>
      </c>
      <c r="Y4028" s="15">
        <v>42342</v>
      </c>
      <c r="Z4028" t="str">
        <f t="shared" si="691"/>
        <v>October</v>
      </c>
      <c r="AA4028" t="str">
        <f t="shared" si="692"/>
        <v>December</v>
      </c>
    </row>
    <row r="4029" spans="1:27" ht="4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14" t="s">
        <v>8221</v>
      </c>
      <c r="G4029" t="s">
        <v>8224</v>
      </c>
      <c r="H4029" t="s">
        <v>8246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682"/>
        <v>7.166666666666667</v>
      </c>
      <c r="P4029" s="6">
        <f t="shared" si="683"/>
        <v>30.714285714285715</v>
      </c>
      <c r="Q4029" t="str">
        <f t="shared" si="684"/>
        <v>theater</v>
      </c>
      <c r="R4029" t="str">
        <f t="shared" si="685"/>
        <v>plays</v>
      </c>
      <c r="S4029" s="28">
        <f t="shared" si="686"/>
        <v>42768.762511574074</v>
      </c>
      <c r="T4029" s="28">
        <f t="shared" si="687"/>
        <v>42788.833333333336</v>
      </c>
      <c r="U4029">
        <f t="shared" si="688"/>
        <v>2017</v>
      </c>
      <c r="V4029" s="15">
        <f t="shared" si="689"/>
        <v>42768</v>
      </c>
      <c r="W4029" s="15">
        <f t="shared" si="690"/>
        <v>42788</v>
      </c>
      <c r="X4029" s="15">
        <v>42768</v>
      </c>
      <c r="Y4029" s="15">
        <v>42788</v>
      </c>
      <c r="Z4029" t="str">
        <f t="shared" si="691"/>
        <v>February</v>
      </c>
      <c r="AA4029" t="str">
        <f t="shared" si="692"/>
        <v>February</v>
      </c>
    </row>
    <row r="4030" spans="1:27" ht="4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14" t="s">
        <v>8221</v>
      </c>
      <c r="G4030" t="s">
        <v>8224</v>
      </c>
      <c r="H4030" t="s">
        <v>8246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682"/>
        <v>28.050000000000004</v>
      </c>
      <c r="P4030" s="6">
        <f t="shared" si="683"/>
        <v>51</v>
      </c>
      <c r="Q4030" t="str">
        <f t="shared" si="684"/>
        <v>theater</v>
      </c>
      <c r="R4030" t="str">
        <f t="shared" si="685"/>
        <v>plays</v>
      </c>
      <c r="S4030" s="28">
        <f t="shared" si="686"/>
        <v>41765.730324074073</v>
      </c>
      <c r="T4030" s="28">
        <f t="shared" si="687"/>
        <v>41795.730324074073</v>
      </c>
      <c r="U4030">
        <f t="shared" si="688"/>
        <v>2014</v>
      </c>
      <c r="V4030" s="15">
        <f t="shared" si="689"/>
        <v>41765</v>
      </c>
      <c r="W4030" s="15">
        <f t="shared" si="690"/>
        <v>41795</v>
      </c>
      <c r="X4030" s="15">
        <v>41765</v>
      </c>
      <c r="Y4030" s="15">
        <v>41795</v>
      </c>
      <c r="Z4030" t="str">
        <f t="shared" si="691"/>
        <v>May</v>
      </c>
      <c r="AA4030" t="str">
        <f t="shared" si="692"/>
        <v>June</v>
      </c>
    </row>
    <row r="4031" spans="1:27" ht="4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14" t="s">
        <v>8221</v>
      </c>
      <c r="G4031" t="s">
        <v>8224</v>
      </c>
      <c r="H4031" t="s">
        <v>8246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682"/>
        <v>0</v>
      </c>
      <c r="P4031" s="6" t="e">
        <f t="shared" si="683"/>
        <v>#DIV/0!</v>
      </c>
      <c r="Q4031" t="str">
        <f t="shared" si="684"/>
        <v>theater</v>
      </c>
      <c r="R4031" t="str">
        <f t="shared" si="685"/>
        <v>plays</v>
      </c>
      <c r="S4031" s="28">
        <f t="shared" si="686"/>
        <v>42321.816782407404</v>
      </c>
      <c r="T4031" s="28">
        <f t="shared" si="687"/>
        <v>42351.816782407404</v>
      </c>
      <c r="U4031">
        <f t="shared" si="688"/>
        <v>2015</v>
      </c>
      <c r="V4031" s="15">
        <f t="shared" si="689"/>
        <v>42321</v>
      </c>
      <c r="W4031" s="15">
        <f t="shared" si="690"/>
        <v>42351</v>
      </c>
      <c r="X4031" s="15">
        <v>42321</v>
      </c>
      <c r="Y4031" s="15">
        <v>42351</v>
      </c>
      <c r="Z4031" t="str">
        <f t="shared" si="691"/>
        <v>November</v>
      </c>
      <c r="AA4031" t="str">
        <f t="shared" si="692"/>
        <v>December</v>
      </c>
    </row>
    <row r="4032" spans="1:27" ht="4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14" t="s">
        <v>8221</v>
      </c>
      <c r="G4032" t="s">
        <v>8224</v>
      </c>
      <c r="H4032" t="s">
        <v>8246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682"/>
        <v>16</v>
      </c>
      <c r="P4032" s="6">
        <f t="shared" si="683"/>
        <v>66.666666666666671</v>
      </c>
      <c r="Q4032" t="str">
        <f t="shared" si="684"/>
        <v>theater</v>
      </c>
      <c r="R4032" t="str">
        <f t="shared" si="685"/>
        <v>plays</v>
      </c>
      <c r="S4032" s="28">
        <f t="shared" si="686"/>
        <v>42374.446747685179</v>
      </c>
      <c r="T4032" s="28">
        <f t="shared" si="687"/>
        <v>42403.575694444444</v>
      </c>
      <c r="U4032">
        <f t="shared" si="688"/>
        <v>2016</v>
      </c>
      <c r="V4032" s="15">
        <f t="shared" si="689"/>
        <v>42374</v>
      </c>
      <c r="W4032" s="15">
        <f t="shared" si="690"/>
        <v>42403</v>
      </c>
      <c r="X4032" s="15">
        <v>42374</v>
      </c>
      <c r="Y4032" s="15">
        <v>42403</v>
      </c>
      <c r="Z4032" t="str">
        <f t="shared" si="691"/>
        <v>January</v>
      </c>
      <c r="AA4032" t="str">
        <f t="shared" si="692"/>
        <v>February</v>
      </c>
    </row>
    <row r="4033" spans="1:27" ht="4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14" t="s">
        <v>8221</v>
      </c>
      <c r="G4033" t="s">
        <v>8224</v>
      </c>
      <c r="H4033" t="s">
        <v>8246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682"/>
        <v>0</v>
      </c>
      <c r="P4033" s="6" t="e">
        <f t="shared" si="683"/>
        <v>#DIV/0!</v>
      </c>
      <c r="Q4033" t="str">
        <f t="shared" si="684"/>
        <v>theater</v>
      </c>
      <c r="R4033" t="str">
        <f t="shared" si="685"/>
        <v>plays</v>
      </c>
      <c r="S4033" s="28">
        <f t="shared" si="686"/>
        <v>41941.376898148148</v>
      </c>
      <c r="T4033" s="28">
        <f t="shared" si="687"/>
        <v>41991.418564814812</v>
      </c>
      <c r="U4033">
        <f t="shared" si="688"/>
        <v>2014</v>
      </c>
      <c r="V4033" s="15">
        <f t="shared" si="689"/>
        <v>41941</v>
      </c>
      <c r="W4033" s="15">
        <f t="shared" si="690"/>
        <v>41991</v>
      </c>
      <c r="X4033" s="15">
        <v>41941</v>
      </c>
      <c r="Y4033" s="15">
        <v>41991</v>
      </c>
      <c r="Z4033" t="str">
        <f t="shared" si="691"/>
        <v>October</v>
      </c>
      <c r="AA4033" t="str">
        <f t="shared" si="692"/>
        <v>December</v>
      </c>
    </row>
    <row r="4034" spans="1:27" ht="4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14" t="s">
        <v>8221</v>
      </c>
      <c r="G4034" t="s">
        <v>8224</v>
      </c>
      <c r="H4034" t="s">
        <v>8246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ref="O4034:O4097" si="693">SUM(E4034/D4034)*100</f>
        <v>6.8287037037037033</v>
      </c>
      <c r="P4034" s="6">
        <f t="shared" ref="P4034:P4097" si="694">SUM(E4034/L4034)</f>
        <v>59</v>
      </c>
      <c r="Q4034" t="str">
        <f t="shared" si="684"/>
        <v>theater</v>
      </c>
      <c r="R4034" t="str">
        <f t="shared" si="685"/>
        <v>plays</v>
      </c>
      <c r="S4034" s="28">
        <f t="shared" si="686"/>
        <v>42293.60087962963</v>
      </c>
      <c r="T4034" s="28">
        <f t="shared" si="687"/>
        <v>42353.642546296294</v>
      </c>
      <c r="U4034">
        <f t="shared" si="688"/>
        <v>2015</v>
      </c>
      <c r="V4034" s="15">
        <f t="shared" si="689"/>
        <v>42293</v>
      </c>
      <c r="W4034" s="15">
        <f t="shared" si="690"/>
        <v>42353</v>
      </c>
      <c r="X4034" s="15">
        <v>42293</v>
      </c>
      <c r="Y4034" s="15">
        <v>42353</v>
      </c>
      <c r="Z4034" t="str">
        <f t="shared" si="691"/>
        <v>October</v>
      </c>
      <c r="AA4034" t="str">
        <f t="shared" si="692"/>
        <v>December</v>
      </c>
    </row>
    <row r="4035" spans="1:27" ht="4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14" t="s">
        <v>8221</v>
      </c>
      <c r="G4035" t="s">
        <v>8225</v>
      </c>
      <c r="H4035" t="s">
        <v>8247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si="693"/>
        <v>25.698702928870294</v>
      </c>
      <c r="P4035" s="6">
        <f t="shared" si="694"/>
        <v>65.340319148936175</v>
      </c>
      <c r="Q4035" t="str">
        <f t="shared" ref="Q4035:Q4098" si="695">LEFT(N4035,FIND("/", N4035) - 1)</f>
        <v>theater</v>
      </c>
      <c r="R4035" t="str">
        <f t="shared" ref="R4035:R4098" si="696">RIGHT(N4035,LEN(N4035) - FIND("/",N4035))</f>
        <v>plays</v>
      </c>
      <c r="S4035" s="28">
        <f t="shared" ref="S4035:S4098" si="697">(J4035/86400)+25569+(-5/24)</f>
        <v>42614.06046296296</v>
      </c>
      <c r="T4035" s="28">
        <f t="shared" ref="T4035:T4098" si="698">(I4035/86400)+25569+(-5/24)</f>
        <v>42645.166666666664</v>
      </c>
      <c r="U4035">
        <f t="shared" ref="U4035:U4098" si="699">YEAR(S4035)</f>
        <v>2016</v>
      </c>
      <c r="V4035" s="15">
        <f t="shared" ref="V4035:V4098" si="700">INT(S4035)</f>
        <v>42614</v>
      </c>
      <c r="W4035" s="15">
        <f t="shared" ref="W4035:W4098" si="701">INT(T4035)</f>
        <v>42645</v>
      </c>
      <c r="X4035" s="15">
        <v>42614</v>
      </c>
      <c r="Y4035" s="15">
        <v>42645</v>
      </c>
      <c r="Z4035" t="str">
        <f t="shared" ref="Z4035:Z4098" si="702">TEXT(V4035, "mmmm")</f>
        <v>September</v>
      </c>
      <c r="AA4035" t="str">
        <f t="shared" ref="AA4035:AA4098" si="703">TEXT(W4035, "mmmm")</f>
        <v>October</v>
      </c>
    </row>
    <row r="4036" spans="1:27" ht="4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14" t="s">
        <v>8221</v>
      </c>
      <c r="G4036" t="s">
        <v>8224</v>
      </c>
      <c r="H4036" t="s">
        <v>8246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693"/>
        <v>1.4814814814814816</v>
      </c>
      <c r="P4036" s="6">
        <f t="shared" si="694"/>
        <v>100</v>
      </c>
      <c r="Q4036" t="str">
        <f t="shared" si="695"/>
        <v>theater</v>
      </c>
      <c r="R4036" t="str">
        <f t="shared" si="696"/>
        <v>plays</v>
      </c>
      <c r="S4036" s="28">
        <f t="shared" si="697"/>
        <v>42067.739004629628</v>
      </c>
      <c r="T4036" s="28">
        <f t="shared" si="698"/>
        <v>42097.697337962956</v>
      </c>
      <c r="U4036">
        <f t="shared" si="699"/>
        <v>2015</v>
      </c>
      <c r="V4036" s="15">
        <f t="shared" si="700"/>
        <v>42067</v>
      </c>
      <c r="W4036" s="15">
        <f t="shared" si="701"/>
        <v>42097</v>
      </c>
      <c r="X4036" s="15">
        <v>42067</v>
      </c>
      <c r="Y4036" s="15">
        <v>42097</v>
      </c>
      <c r="Z4036" t="str">
        <f t="shared" si="702"/>
        <v>March</v>
      </c>
      <c r="AA4036" t="str">
        <f t="shared" si="703"/>
        <v>April</v>
      </c>
    </row>
    <row r="4037" spans="1:27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14" t="s">
        <v>8221</v>
      </c>
      <c r="G4037" t="s">
        <v>8224</v>
      </c>
      <c r="H4037" t="s">
        <v>8246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693"/>
        <v>36.85</v>
      </c>
      <c r="P4037" s="6">
        <f t="shared" si="694"/>
        <v>147.4</v>
      </c>
      <c r="Q4037" t="str">
        <f t="shared" si="695"/>
        <v>theater</v>
      </c>
      <c r="R4037" t="str">
        <f t="shared" si="696"/>
        <v>plays</v>
      </c>
      <c r="S4037" s="28">
        <f t="shared" si="697"/>
        <v>41903.674618055556</v>
      </c>
      <c r="T4037" s="28">
        <f t="shared" si="698"/>
        <v>41933.674618055556</v>
      </c>
      <c r="U4037">
        <f t="shared" si="699"/>
        <v>2014</v>
      </c>
      <c r="V4037" s="15">
        <f t="shared" si="700"/>
        <v>41903</v>
      </c>
      <c r="W4037" s="15">
        <f t="shared" si="701"/>
        <v>41933</v>
      </c>
      <c r="X4037" s="15">
        <v>41903</v>
      </c>
      <c r="Y4037" s="15">
        <v>41933</v>
      </c>
      <c r="Z4037" t="str">
        <f t="shared" si="702"/>
        <v>September</v>
      </c>
      <c r="AA4037" t="str">
        <f t="shared" si="703"/>
        <v>October</v>
      </c>
    </row>
    <row r="4038" spans="1:27" ht="4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14" t="s">
        <v>8221</v>
      </c>
      <c r="G4038" t="s">
        <v>8224</v>
      </c>
      <c r="H4038" t="s">
        <v>8246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693"/>
        <v>47.05</v>
      </c>
      <c r="P4038" s="6">
        <f t="shared" si="694"/>
        <v>166.05882352941177</v>
      </c>
      <c r="Q4038" t="str">
        <f t="shared" si="695"/>
        <v>theater</v>
      </c>
      <c r="R4038" t="str">
        <f t="shared" si="696"/>
        <v>plays</v>
      </c>
      <c r="S4038" s="28">
        <f t="shared" si="697"/>
        <v>41804.728750000002</v>
      </c>
      <c r="T4038" s="28">
        <f t="shared" si="698"/>
        <v>41821.729166666664</v>
      </c>
      <c r="U4038">
        <f t="shared" si="699"/>
        <v>2014</v>
      </c>
      <c r="V4038" s="15">
        <f t="shared" si="700"/>
        <v>41804</v>
      </c>
      <c r="W4038" s="15">
        <f t="shared" si="701"/>
        <v>41821</v>
      </c>
      <c r="X4038" s="15">
        <v>41804</v>
      </c>
      <c r="Y4038" s="15">
        <v>41821</v>
      </c>
      <c r="Z4038" t="str">
        <f t="shared" si="702"/>
        <v>June</v>
      </c>
      <c r="AA4038" t="str">
        <f t="shared" si="703"/>
        <v>July</v>
      </c>
    </row>
    <row r="4039" spans="1:27" ht="4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14" t="s">
        <v>8221</v>
      </c>
      <c r="G4039" t="s">
        <v>8224</v>
      </c>
      <c r="H4039" t="s">
        <v>8246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693"/>
        <v>11.428571428571429</v>
      </c>
      <c r="P4039" s="6">
        <f t="shared" si="694"/>
        <v>40</v>
      </c>
      <c r="Q4039" t="str">
        <f t="shared" si="695"/>
        <v>theater</v>
      </c>
      <c r="R4039" t="str">
        <f t="shared" si="696"/>
        <v>plays</v>
      </c>
      <c r="S4039" s="28">
        <f t="shared" si="697"/>
        <v>42496.862442129626</v>
      </c>
      <c r="T4039" s="28">
        <f t="shared" si="698"/>
        <v>42514.392361111109</v>
      </c>
      <c r="U4039">
        <f t="shared" si="699"/>
        <v>2016</v>
      </c>
      <c r="V4039" s="15">
        <f t="shared" si="700"/>
        <v>42496</v>
      </c>
      <c r="W4039" s="15">
        <f t="shared" si="701"/>
        <v>42514</v>
      </c>
      <c r="X4039" s="15">
        <v>42496</v>
      </c>
      <c r="Y4039" s="15">
        <v>42514</v>
      </c>
      <c r="Z4039" t="str">
        <f t="shared" si="702"/>
        <v>May</v>
      </c>
      <c r="AA4039" t="str">
        <f t="shared" si="703"/>
        <v>May</v>
      </c>
    </row>
    <row r="4040" spans="1:27" ht="4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14" t="s">
        <v>8221</v>
      </c>
      <c r="G4040" t="s">
        <v>8224</v>
      </c>
      <c r="H4040" t="s">
        <v>8246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693"/>
        <v>12.04</v>
      </c>
      <c r="P4040" s="6">
        <f t="shared" si="694"/>
        <v>75.25</v>
      </c>
      <c r="Q4040" t="str">
        <f t="shared" si="695"/>
        <v>theater</v>
      </c>
      <c r="R4040" t="str">
        <f t="shared" si="696"/>
        <v>plays</v>
      </c>
      <c r="S4040" s="28">
        <f t="shared" si="697"/>
        <v>41869.590393518512</v>
      </c>
      <c r="T4040" s="28">
        <f t="shared" si="698"/>
        <v>41929.590393518512</v>
      </c>
      <c r="U4040">
        <f t="shared" si="699"/>
        <v>2014</v>
      </c>
      <c r="V4040" s="15">
        <f t="shared" si="700"/>
        <v>41869</v>
      </c>
      <c r="W4040" s="15">
        <f t="shared" si="701"/>
        <v>41929</v>
      </c>
      <c r="X4040" s="15">
        <v>41869</v>
      </c>
      <c r="Y4040" s="15">
        <v>41929</v>
      </c>
      <c r="Z4040" t="str">
        <f t="shared" si="702"/>
        <v>August</v>
      </c>
      <c r="AA4040" t="str">
        <f t="shared" si="703"/>
        <v>October</v>
      </c>
    </row>
    <row r="4041" spans="1:27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14" t="s">
        <v>8221</v>
      </c>
      <c r="G4041" t="s">
        <v>8224</v>
      </c>
      <c r="H4041" t="s">
        <v>8246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693"/>
        <v>60</v>
      </c>
      <c r="P4041" s="6">
        <f t="shared" si="694"/>
        <v>60</v>
      </c>
      <c r="Q4041" t="str">
        <f t="shared" si="695"/>
        <v>theater</v>
      </c>
      <c r="R4041" t="str">
        <f t="shared" si="696"/>
        <v>plays</v>
      </c>
      <c r="S4041" s="28">
        <f t="shared" si="697"/>
        <v>42305.462581018517</v>
      </c>
      <c r="T4041" s="28">
        <f t="shared" si="698"/>
        <v>42339.040972222218</v>
      </c>
      <c r="U4041">
        <f t="shared" si="699"/>
        <v>2015</v>
      </c>
      <c r="V4041" s="15">
        <f t="shared" si="700"/>
        <v>42305</v>
      </c>
      <c r="W4041" s="15">
        <f t="shared" si="701"/>
        <v>42339</v>
      </c>
      <c r="X4041" s="15">
        <v>42305</v>
      </c>
      <c r="Y4041" s="15">
        <v>42339</v>
      </c>
      <c r="Z4041" t="str">
        <f t="shared" si="702"/>
        <v>October</v>
      </c>
      <c r="AA4041" t="str">
        <f t="shared" si="703"/>
        <v>December</v>
      </c>
    </row>
    <row r="4042" spans="1:27" ht="4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14" t="s">
        <v>8221</v>
      </c>
      <c r="G4042" t="s">
        <v>8224</v>
      </c>
      <c r="H4042" t="s">
        <v>8246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693"/>
        <v>31.25</v>
      </c>
      <c r="P4042" s="6">
        <f t="shared" si="694"/>
        <v>1250</v>
      </c>
      <c r="Q4042" t="str">
        <f t="shared" si="695"/>
        <v>theater</v>
      </c>
      <c r="R4042" t="str">
        <f t="shared" si="696"/>
        <v>plays</v>
      </c>
      <c r="S4042" s="28">
        <f t="shared" si="697"/>
        <v>42144.023194444446</v>
      </c>
      <c r="T4042" s="28">
        <f t="shared" si="698"/>
        <v>42202.916666666664</v>
      </c>
      <c r="U4042">
        <f t="shared" si="699"/>
        <v>2015</v>
      </c>
      <c r="V4042" s="15">
        <f t="shared" si="700"/>
        <v>42144</v>
      </c>
      <c r="W4042" s="15">
        <f t="shared" si="701"/>
        <v>42202</v>
      </c>
      <c r="X4042" s="15">
        <v>42144</v>
      </c>
      <c r="Y4042" s="15">
        <v>42202</v>
      </c>
      <c r="Z4042" t="str">
        <f t="shared" si="702"/>
        <v>May</v>
      </c>
      <c r="AA4042" t="str">
        <f t="shared" si="703"/>
        <v>July</v>
      </c>
    </row>
    <row r="4043" spans="1:27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14" t="s">
        <v>8221</v>
      </c>
      <c r="G4043" t="s">
        <v>8225</v>
      </c>
      <c r="H4043" t="s">
        <v>8247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693"/>
        <v>0.42</v>
      </c>
      <c r="P4043" s="6">
        <f t="shared" si="694"/>
        <v>10.5</v>
      </c>
      <c r="Q4043" t="str">
        <f t="shared" si="695"/>
        <v>theater</v>
      </c>
      <c r="R4043" t="str">
        <f t="shared" si="696"/>
        <v>plays</v>
      </c>
      <c r="S4043" s="28">
        <f t="shared" si="697"/>
        <v>42559.265671296293</v>
      </c>
      <c r="T4043" s="28">
        <f t="shared" si="698"/>
        <v>42619.265671296293</v>
      </c>
      <c r="U4043">
        <f t="shared" si="699"/>
        <v>2016</v>
      </c>
      <c r="V4043" s="15">
        <f t="shared" si="700"/>
        <v>42559</v>
      </c>
      <c r="W4043" s="15">
        <f t="shared" si="701"/>
        <v>42619</v>
      </c>
      <c r="X4043" s="15">
        <v>42559</v>
      </c>
      <c r="Y4043" s="15">
        <v>42619</v>
      </c>
      <c r="Z4043" t="str">
        <f t="shared" si="702"/>
        <v>July</v>
      </c>
      <c r="AA4043" t="str">
        <f t="shared" si="703"/>
        <v>September</v>
      </c>
    </row>
    <row r="4044" spans="1:27" ht="4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14" t="s">
        <v>8221</v>
      </c>
      <c r="G4044" t="s">
        <v>8224</v>
      </c>
      <c r="H4044" t="s">
        <v>8246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693"/>
        <v>0.21</v>
      </c>
      <c r="P4044" s="6">
        <f t="shared" si="694"/>
        <v>7</v>
      </c>
      <c r="Q4044" t="str">
        <f t="shared" si="695"/>
        <v>theater</v>
      </c>
      <c r="R4044" t="str">
        <f t="shared" si="696"/>
        <v>plays</v>
      </c>
      <c r="S4044" s="28">
        <f t="shared" si="697"/>
        <v>41994.875740740739</v>
      </c>
      <c r="T4044" s="28">
        <f t="shared" si="698"/>
        <v>42024.594444444439</v>
      </c>
      <c r="U4044">
        <f t="shared" si="699"/>
        <v>2014</v>
      </c>
      <c r="V4044" s="15">
        <f t="shared" si="700"/>
        <v>41994</v>
      </c>
      <c r="W4044" s="15">
        <f t="shared" si="701"/>
        <v>42024</v>
      </c>
      <c r="X4044" s="15">
        <v>41994</v>
      </c>
      <c r="Y4044" s="15">
        <v>42024</v>
      </c>
      <c r="Z4044" t="str">
        <f t="shared" si="702"/>
        <v>December</v>
      </c>
      <c r="AA4044" t="str">
        <f t="shared" si="703"/>
        <v>January</v>
      </c>
    </row>
    <row r="4045" spans="1:27" ht="4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14" t="s">
        <v>8221</v>
      </c>
      <c r="G4045" t="s">
        <v>8229</v>
      </c>
      <c r="H4045" t="s">
        <v>8251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693"/>
        <v>0</v>
      </c>
      <c r="P4045" s="6" t="e">
        <f t="shared" si="694"/>
        <v>#DIV/0!</v>
      </c>
      <c r="Q4045" t="str">
        <f t="shared" si="695"/>
        <v>theater</v>
      </c>
      <c r="R4045" t="str">
        <f t="shared" si="696"/>
        <v>plays</v>
      </c>
      <c r="S4045" s="28">
        <f t="shared" si="697"/>
        <v>41948.749131944445</v>
      </c>
      <c r="T4045" s="28">
        <f t="shared" si="698"/>
        <v>41963.749131944445</v>
      </c>
      <c r="U4045">
        <f t="shared" si="699"/>
        <v>2014</v>
      </c>
      <c r="V4045" s="15">
        <f t="shared" si="700"/>
        <v>41948</v>
      </c>
      <c r="W4045" s="15">
        <f t="shared" si="701"/>
        <v>41963</v>
      </c>
      <c r="X4045" s="15">
        <v>41948</v>
      </c>
      <c r="Y4045" s="15">
        <v>41963</v>
      </c>
      <c r="Z4045" t="str">
        <f t="shared" si="702"/>
        <v>November</v>
      </c>
      <c r="AA4045" t="str">
        <f t="shared" si="703"/>
        <v>November</v>
      </c>
    </row>
    <row r="4046" spans="1:27" ht="4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14" t="s">
        <v>8221</v>
      </c>
      <c r="G4046" t="s">
        <v>8224</v>
      </c>
      <c r="H4046" t="s">
        <v>8246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693"/>
        <v>37.5</v>
      </c>
      <c r="P4046" s="6">
        <f t="shared" si="694"/>
        <v>56.25</v>
      </c>
      <c r="Q4046" t="str">
        <f t="shared" si="695"/>
        <v>theater</v>
      </c>
      <c r="R4046" t="str">
        <f t="shared" si="696"/>
        <v>plays</v>
      </c>
      <c r="S4046" s="28">
        <f t="shared" si="697"/>
        <v>42074.011365740742</v>
      </c>
      <c r="T4046" s="28">
        <f t="shared" si="698"/>
        <v>42103.999999999993</v>
      </c>
      <c r="U4046">
        <f t="shared" si="699"/>
        <v>2015</v>
      </c>
      <c r="V4046" s="15">
        <f t="shared" si="700"/>
        <v>42074</v>
      </c>
      <c r="W4046" s="15">
        <f t="shared" si="701"/>
        <v>42104</v>
      </c>
      <c r="X4046" s="15">
        <v>42074</v>
      </c>
      <c r="Y4046" s="15">
        <v>42104</v>
      </c>
      <c r="Z4046" t="str">
        <f t="shared" si="702"/>
        <v>March</v>
      </c>
      <c r="AA4046" t="str">
        <f t="shared" si="703"/>
        <v>April</v>
      </c>
    </row>
    <row r="4047" spans="1:27" ht="4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14" t="s">
        <v>8221</v>
      </c>
      <c r="G4047" t="s">
        <v>8226</v>
      </c>
      <c r="H4047" t="s">
        <v>8248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693"/>
        <v>0.02</v>
      </c>
      <c r="P4047" s="6">
        <f t="shared" si="694"/>
        <v>1</v>
      </c>
      <c r="Q4047" t="str">
        <f t="shared" si="695"/>
        <v>theater</v>
      </c>
      <c r="R4047" t="str">
        <f t="shared" si="696"/>
        <v>plays</v>
      </c>
      <c r="S4047" s="28">
        <f t="shared" si="697"/>
        <v>41841.992928240739</v>
      </c>
      <c r="T4047" s="28">
        <f t="shared" si="698"/>
        <v>41871.992928240739</v>
      </c>
      <c r="U4047">
        <f t="shared" si="699"/>
        <v>2014</v>
      </c>
      <c r="V4047" s="15">
        <f t="shared" si="700"/>
        <v>41841</v>
      </c>
      <c r="W4047" s="15">
        <f t="shared" si="701"/>
        <v>41871</v>
      </c>
      <c r="X4047" s="15">
        <v>41841</v>
      </c>
      <c r="Y4047" s="15">
        <v>41871</v>
      </c>
      <c r="Z4047" t="str">
        <f t="shared" si="702"/>
        <v>July</v>
      </c>
      <c r="AA4047" t="str">
        <f t="shared" si="703"/>
        <v>August</v>
      </c>
    </row>
    <row r="4048" spans="1:27" ht="4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14" t="s">
        <v>8221</v>
      </c>
      <c r="G4048" t="s">
        <v>8224</v>
      </c>
      <c r="H4048" t="s">
        <v>8246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693"/>
        <v>8.2142857142857135</v>
      </c>
      <c r="P4048" s="6">
        <f t="shared" si="694"/>
        <v>38.333333333333336</v>
      </c>
      <c r="Q4048" t="str">
        <f t="shared" si="695"/>
        <v>theater</v>
      </c>
      <c r="R4048" t="str">
        <f t="shared" si="696"/>
        <v>plays</v>
      </c>
      <c r="S4048" s="28">
        <f t="shared" si="697"/>
        <v>41904.442245370366</v>
      </c>
      <c r="T4048" s="28">
        <f t="shared" si="698"/>
        <v>41934.442245370366</v>
      </c>
      <c r="U4048">
        <f t="shared" si="699"/>
        <v>2014</v>
      </c>
      <c r="V4048" s="15">
        <f t="shared" si="700"/>
        <v>41904</v>
      </c>
      <c r="W4048" s="15">
        <f t="shared" si="701"/>
        <v>41934</v>
      </c>
      <c r="X4048" s="15">
        <v>41904</v>
      </c>
      <c r="Y4048" s="15">
        <v>41934</v>
      </c>
      <c r="Z4048" t="str">
        <f t="shared" si="702"/>
        <v>September</v>
      </c>
      <c r="AA4048" t="str">
        <f t="shared" si="703"/>
        <v>October</v>
      </c>
    </row>
    <row r="4049" spans="1:27" ht="4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14" t="s">
        <v>8221</v>
      </c>
      <c r="G4049" t="s">
        <v>8224</v>
      </c>
      <c r="H4049" t="s">
        <v>8246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693"/>
        <v>2.1999999999999997</v>
      </c>
      <c r="P4049" s="6">
        <f t="shared" si="694"/>
        <v>27.5</v>
      </c>
      <c r="Q4049" t="str">
        <f t="shared" si="695"/>
        <v>theater</v>
      </c>
      <c r="R4049" t="str">
        <f t="shared" si="696"/>
        <v>plays</v>
      </c>
      <c r="S4049" s="28">
        <f t="shared" si="697"/>
        <v>41990.814155092587</v>
      </c>
      <c r="T4049" s="28">
        <f t="shared" si="698"/>
        <v>42014.833333333336</v>
      </c>
      <c r="U4049">
        <f t="shared" si="699"/>
        <v>2014</v>
      </c>
      <c r="V4049" s="15">
        <f t="shared" si="700"/>
        <v>41990</v>
      </c>
      <c r="W4049" s="15">
        <f t="shared" si="701"/>
        <v>42014</v>
      </c>
      <c r="X4049" s="15">
        <v>41990</v>
      </c>
      <c r="Y4049" s="15">
        <v>42014</v>
      </c>
      <c r="Z4049" t="str">
        <f t="shared" si="702"/>
        <v>December</v>
      </c>
      <c r="AA4049" t="str">
        <f t="shared" si="703"/>
        <v>January</v>
      </c>
    </row>
    <row r="4050" spans="1:27" ht="4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14" t="s">
        <v>8221</v>
      </c>
      <c r="G4050" t="s">
        <v>8225</v>
      </c>
      <c r="H4050" t="s">
        <v>8247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693"/>
        <v>17.652941176470588</v>
      </c>
      <c r="P4050" s="6">
        <f t="shared" si="694"/>
        <v>32.978021978021978</v>
      </c>
      <c r="Q4050" t="str">
        <f t="shared" si="695"/>
        <v>theater</v>
      </c>
      <c r="R4050" t="str">
        <f t="shared" si="696"/>
        <v>plays</v>
      </c>
      <c r="S4050" s="28">
        <f t="shared" si="697"/>
        <v>42436.300775462958</v>
      </c>
      <c r="T4050" s="28">
        <f t="shared" si="698"/>
        <v>42471.259108796294</v>
      </c>
      <c r="U4050">
        <f t="shared" si="699"/>
        <v>2016</v>
      </c>
      <c r="V4050" s="15">
        <f t="shared" si="700"/>
        <v>42436</v>
      </c>
      <c r="W4050" s="15">
        <f t="shared" si="701"/>
        <v>42471</v>
      </c>
      <c r="X4050" s="15">
        <v>42436</v>
      </c>
      <c r="Y4050" s="15">
        <v>42471</v>
      </c>
      <c r="Z4050" t="str">
        <f t="shared" si="702"/>
        <v>March</v>
      </c>
      <c r="AA4050" t="str">
        <f t="shared" si="703"/>
        <v>April</v>
      </c>
    </row>
    <row r="4051" spans="1:27" ht="4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14" t="s">
        <v>8221</v>
      </c>
      <c r="G4051" t="s">
        <v>8224</v>
      </c>
      <c r="H4051" t="s">
        <v>8246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693"/>
        <v>0.08</v>
      </c>
      <c r="P4051" s="6">
        <f t="shared" si="694"/>
        <v>16</v>
      </c>
      <c r="Q4051" t="str">
        <f t="shared" si="695"/>
        <v>theater</v>
      </c>
      <c r="R4051" t="str">
        <f t="shared" si="696"/>
        <v>plays</v>
      </c>
      <c r="S4051" s="28">
        <f t="shared" si="697"/>
        <v>42169.750173611108</v>
      </c>
      <c r="T4051" s="28">
        <f t="shared" si="698"/>
        <v>42199.750173611108</v>
      </c>
      <c r="U4051">
        <f t="shared" si="699"/>
        <v>2015</v>
      </c>
      <c r="V4051" s="15">
        <f t="shared" si="700"/>
        <v>42169</v>
      </c>
      <c r="W4051" s="15">
        <f t="shared" si="701"/>
        <v>42199</v>
      </c>
      <c r="X4051" s="15">
        <v>42169</v>
      </c>
      <c r="Y4051" s="15">
        <v>42199</v>
      </c>
      <c r="Z4051" t="str">
        <f t="shared" si="702"/>
        <v>June</v>
      </c>
      <c r="AA4051" t="str">
        <f t="shared" si="703"/>
        <v>July</v>
      </c>
    </row>
    <row r="4052" spans="1:27" ht="4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14" t="s">
        <v>8221</v>
      </c>
      <c r="G4052" t="s">
        <v>8224</v>
      </c>
      <c r="H4052" t="s">
        <v>8246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693"/>
        <v>6.6666666666666666E-2</v>
      </c>
      <c r="P4052" s="6">
        <f t="shared" si="694"/>
        <v>1</v>
      </c>
      <c r="Q4052" t="str">
        <f t="shared" si="695"/>
        <v>theater</v>
      </c>
      <c r="R4052" t="str">
        <f t="shared" si="696"/>
        <v>plays</v>
      </c>
      <c r="S4052" s="28">
        <f t="shared" si="697"/>
        <v>41905.428136574068</v>
      </c>
      <c r="T4052" s="28">
        <f t="shared" si="698"/>
        <v>41935.428136574068</v>
      </c>
      <c r="U4052">
        <f t="shared" si="699"/>
        <v>2014</v>
      </c>
      <c r="V4052" s="15">
        <f t="shared" si="700"/>
        <v>41905</v>
      </c>
      <c r="W4052" s="15">
        <f t="shared" si="701"/>
        <v>41935</v>
      </c>
      <c r="X4052" s="15">
        <v>41905</v>
      </c>
      <c r="Y4052" s="15">
        <v>41935</v>
      </c>
      <c r="Z4052" t="str">
        <f t="shared" si="702"/>
        <v>September</v>
      </c>
      <c r="AA4052" t="str">
        <f t="shared" si="703"/>
        <v>October</v>
      </c>
    </row>
    <row r="4053" spans="1:27" ht="4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14" t="s">
        <v>8221</v>
      </c>
      <c r="G4053" t="s">
        <v>8224</v>
      </c>
      <c r="H4053" t="s">
        <v>8246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693"/>
        <v>0</v>
      </c>
      <c r="P4053" s="6" t="e">
        <f t="shared" si="694"/>
        <v>#DIV/0!</v>
      </c>
      <c r="Q4053" t="str">
        <f t="shared" si="695"/>
        <v>theater</v>
      </c>
      <c r="R4053" t="str">
        <f t="shared" si="696"/>
        <v>plays</v>
      </c>
      <c r="S4053" s="28">
        <f t="shared" si="697"/>
        <v>41761.601817129624</v>
      </c>
      <c r="T4053" s="28">
        <f t="shared" si="698"/>
        <v>41768.078472222223</v>
      </c>
      <c r="U4053">
        <f t="shared" si="699"/>
        <v>2014</v>
      </c>
      <c r="V4053" s="15">
        <f t="shared" si="700"/>
        <v>41761</v>
      </c>
      <c r="W4053" s="15">
        <f t="shared" si="701"/>
        <v>41768</v>
      </c>
      <c r="X4053" s="15">
        <v>41761</v>
      </c>
      <c r="Y4053" s="15">
        <v>41768</v>
      </c>
      <c r="Z4053" t="str">
        <f t="shared" si="702"/>
        <v>May</v>
      </c>
      <c r="AA4053" t="str">
        <f t="shared" si="703"/>
        <v>May</v>
      </c>
    </row>
    <row r="4054" spans="1:27" ht="60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14" t="s">
        <v>8221</v>
      </c>
      <c r="G4054" t="s">
        <v>8224</v>
      </c>
      <c r="H4054" t="s">
        <v>8246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693"/>
        <v>37.533333333333339</v>
      </c>
      <c r="P4054" s="6">
        <f t="shared" si="694"/>
        <v>86.615384615384613</v>
      </c>
      <c r="Q4054" t="str">
        <f t="shared" si="695"/>
        <v>theater</v>
      </c>
      <c r="R4054" t="str">
        <f t="shared" si="696"/>
        <v>plays</v>
      </c>
      <c r="S4054" s="28">
        <f t="shared" si="697"/>
        <v>41865.670324074068</v>
      </c>
      <c r="T4054" s="28">
        <f t="shared" si="698"/>
        <v>41925.670324074068</v>
      </c>
      <c r="U4054">
        <f t="shared" si="699"/>
        <v>2014</v>
      </c>
      <c r="V4054" s="15">
        <f t="shared" si="700"/>
        <v>41865</v>
      </c>
      <c r="W4054" s="15">
        <f t="shared" si="701"/>
        <v>41925</v>
      </c>
      <c r="X4054" s="15">
        <v>41865</v>
      </c>
      <c r="Y4054" s="15">
        <v>41925</v>
      </c>
      <c r="Z4054" t="str">
        <f t="shared" si="702"/>
        <v>August</v>
      </c>
      <c r="AA4054" t="str">
        <f t="shared" si="703"/>
        <v>October</v>
      </c>
    </row>
    <row r="4055" spans="1:27" ht="4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14" t="s">
        <v>8221</v>
      </c>
      <c r="G4055" t="s">
        <v>8225</v>
      </c>
      <c r="H4055" t="s">
        <v>8247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693"/>
        <v>22</v>
      </c>
      <c r="P4055" s="6">
        <f t="shared" si="694"/>
        <v>55</v>
      </c>
      <c r="Q4055" t="str">
        <f t="shared" si="695"/>
        <v>theater</v>
      </c>
      <c r="R4055" t="str">
        <f t="shared" si="696"/>
        <v>plays</v>
      </c>
      <c r="S4055" s="28">
        <f t="shared" si="697"/>
        <v>41928.481805555552</v>
      </c>
      <c r="T4055" s="28">
        <f t="shared" si="698"/>
        <v>41958.624999999993</v>
      </c>
      <c r="U4055">
        <f t="shared" si="699"/>
        <v>2014</v>
      </c>
      <c r="V4055" s="15">
        <f t="shared" si="700"/>
        <v>41928</v>
      </c>
      <c r="W4055" s="15">
        <f t="shared" si="701"/>
        <v>41958</v>
      </c>
      <c r="X4055" s="15">
        <v>41928</v>
      </c>
      <c r="Y4055" s="15">
        <v>41958</v>
      </c>
      <c r="Z4055" t="str">
        <f t="shared" si="702"/>
        <v>October</v>
      </c>
      <c r="AA4055" t="str">
        <f t="shared" si="703"/>
        <v>November</v>
      </c>
    </row>
    <row r="4056" spans="1:27" ht="4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14" t="s">
        <v>8221</v>
      </c>
      <c r="G4056" t="s">
        <v>8224</v>
      </c>
      <c r="H4056" t="s">
        <v>8246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693"/>
        <v>0</v>
      </c>
      <c r="P4056" s="6" t="e">
        <f t="shared" si="694"/>
        <v>#DIV/0!</v>
      </c>
      <c r="Q4056" t="str">
        <f t="shared" si="695"/>
        <v>theater</v>
      </c>
      <c r="R4056" t="str">
        <f t="shared" si="696"/>
        <v>plays</v>
      </c>
      <c r="S4056" s="28">
        <f t="shared" si="697"/>
        <v>42613.632928240739</v>
      </c>
      <c r="T4056" s="28">
        <f t="shared" si="698"/>
        <v>42643.958333333336</v>
      </c>
      <c r="U4056">
        <f t="shared" si="699"/>
        <v>2016</v>
      </c>
      <c r="V4056" s="15">
        <f t="shared" si="700"/>
        <v>42613</v>
      </c>
      <c r="W4056" s="15">
        <f t="shared" si="701"/>
        <v>42643</v>
      </c>
      <c r="X4056" s="15">
        <v>42613</v>
      </c>
      <c r="Y4056" s="15">
        <v>42643</v>
      </c>
      <c r="Z4056" t="str">
        <f t="shared" si="702"/>
        <v>August</v>
      </c>
      <c r="AA4056" t="str">
        <f t="shared" si="703"/>
        <v>September</v>
      </c>
    </row>
    <row r="4057" spans="1:27" ht="4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14" t="s">
        <v>8221</v>
      </c>
      <c r="G4057" t="s">
        <v>8225</v>
      </c>
      <c r="H4057" t="s">
        <v>8247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693"/>
        <v>17.62</v>
      </c>
      <c r="P4057" s="6">
        <f t="shared" si="694"/>
        <v>41.952380952380949</v>
      </c>
      <c r="Q4057" t="str">
        <f t="shared" si="695"/>
        <v>theater</v>
      </c>
      <c r="R4057" t="str">
        <f t="shared" si="696"/>
        <v>plays</v>
      </c>
      <c r="S4057" s="28">
        <f t="shared" si="697"/>
        <v>41779.44017361111</v>
      </c>
      <c r="T4057" s="28">
        <f t="shared" si="698"/>
        <v>41809.44017361111</v>
      </c>
      <c r="U4057">
        <f t="shared" si="699"/>
        <v>2014</v>
      </c>
      <c r="V4057" s="15">
        <f t="shared" si="700"/>
        <v>41779</v>
      </c>
      <c r="W4057" s="15">
        <f t="shared" si="701"/>
        <v>41809</v>
      </c>
      <c r="X4057" s="15">
        <v>41779</v>
      </c>
      <c r="Y4057" s="15">
        <v>41809</v>
      </c>
      <c r="Z4057" t="str">
        <f t="shared" si="702"/>
        <v>May</v>
      </c>
      <c r="AA4057" t="str">
        <f t="shared" si="703"/>
        <v>June</v>
      </c>
    </row>
    <row r="4058" spans="1:27" ht="4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14" t="s">
        <v>8221</v>
      </c>
      <c r="G4058" t="s">
        <v>8224</v>
      </c>
      <c r="H4058" t="s">
        <v>8246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693"/>
        <v>53</v>
      </c>
      <c r="P4058" s="6">
        <f t="shared" si="694"/>
        <v>88.333333333333329</v>
      </c>
      <c r="Q4058" t="str">
        <f t="shared" si="695"/>
        <v>theater</v>
      </c>
      <c r="R4058" t="str">
        <f t="shared" si="696"/>
        <v>plays</v>
      </c>
      <c r="S4058" s="28">
        <f t="shared" si="697"/>
        <v>42534.724988425922</v>
      </c>
      <c r="T4058" s="28">
        <f t="shared" si="698"/>
        <v>42554.624305555553</v>
      </c>
      <c r="U4058">
        <f t="shared" si="699"/>
        <v>2016</v>
      </c>
      <c r="V4058" s="15">
        <f t="shared" si="700"/>
        <v>42534</v>
      </c>
      <c r="W4058" s="15">
        <f t="shared" si="701"/>
        <v>42554</v>
      </c>
      <c r="X4058" s="15">
        <v>42534</v>
      </c>
      <c r="Y4058" s="15">
        <v>42554</v>
      </c>
      <c r="Z4058" t="str">
        <f t="shared" si="702"/>
        <v>June</v>
      </c>
      <c r="AA4058" t="str">
        <f t="shared" si="703"/>
        <v>July</v>
      </c>
    </row>
    <row r="4059" spans="1:27" ht="4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14" t="s">
        <v>8221</v>
      </c>
      <c r="G4059" t="s">
        <v>8225</v>
      </c>
      <c r="H4059" t="s">
        <v>8247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693"/>
        <v>22.142857142857142</v>
      </c>
      <c r="P4059" s="6">
        <f t="shared" si="694"/>
        <v>129.16666666666666</v>
      </c>
      <c r="Q4059" t="str">
        <f t="shared" si="695"/>
        <v>theater</v>
      </c>
      <c r="R4059" t="str">
        <f t="shared" si="696"/>
        <v>plays</v>
      </c>
      <c r="S4059" s="28">
        <f t="shared" si="697"/>
        <v>42310.760185185187</v>
      </c>
      <c r="T4059" s="28">
        <f t="shared" si="698"/>
        <v>42333.749999999993</v>
      </c>
      <c r="U4059">
        <f t="shared" si="699"/>
        <v>2015</v>
      </c>
      <c r="V4059" s="15">
        <f t="shared" si="700"/>
        <v>42310</v>
      </c>
      <c r="W4059" s="15">
        <f t="shared" si="701"/>
        <v>42333</v>
      </c>
      <c r="X4059" s="15">
        <v>42310</v>
      </c>
      <c r="Y4059" s="15">
        <v>42333</v>
      </c>
      <c r="Z4059" t="str">
        <f t="shared" si="702"/>
        <v>November</v>
      </c>
      <c r="AA4059" t="str">
        <f t="shared" si="703"/>
        <v>November</v>
      </c>
    </row>
    <row r="4060" spans="1:27" ht="4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14" t="s">
        <v>8221</v>
      </c>
      <c r="G4060" t="s">
        <v>8224</v>
      </c>
      <c r="H4060" t="s">
        <v>8246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693"/>
        <v>2.5333333333333332</v>
      </c>
      <c r="P4060" s="6">
        <f t="shared" si="694"/>
        <v>23.75</v>
      </c>
      <c r="Q4060" t="str">
        <f t="shared" si="695"/>
        <v>theater</v>
      </c>
      <c r="R4060" t="str">
        <f t="shared" si="696"/>
        <v>plays</v>
      </c>
      <c r="S4060" s="28">
        <f t="shared" si="697"/>
        <v>42445.852361111109</v>
      </c>
      <c r="T4060" s="28">
        <f t="shared" si="698"/>
        <v>42460.957638888889</v>
      </c>
      <c r="U4060">
        <f t="shared" si="699"/>
        <v>2016</v>
      </c>
      <c r="V4060" s="15">
        <f t="shared" si="700"/>
        <v>42445</v>
      </c>
      <c r="W4060" s="15">
        <f t="shared" si="701"/>
        <v>42460</v>
      </c>
      <c r="X4060" s="15">
        <v>42445</v>
      </c>
      <c r="Y4060" s="15">
        <v>42460</v>
      </c>
      <c r="Z4060" t="str">
        <f t="shared" si="702"/>
        <v>March</v>
      </c>
      <c r="AA4060" t="str">
        <f t="shared" si="703"/>
        <v>March</v>
      </c>
    </row>
    <row r="4061" spans="1:27" ht="4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14" t="s">
        <v>8221</v>
      </c>
      <c r="G4061" t="s">
        <v>8229</v>
      </c>
      <c r="H4061" t="s">
        <v>8251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693"/>
        <v>2.5</v>
      </c>
      <c r="P4061" s="6">
        <f t="shared" si="694"/>
        <v>35.714285714285715</v>
      </c>
      <c r="Q4061" t="str">
        <f t="shared" si="695"/>
        <v>theater</v>
      </c>
      <c r="R4061" t="str">
        <f t="shared" si="696"/>
        <v>plays</v>
      </c>
      <c r="S4061" s="28">
        <f t="shared" si="697"/>
        <v>41866.432314814811</v>
      </c>
      <c r="T4061" s="28">
        <f t="shared" si="698"/>
        <v>41897.916666666664</v>
      </c>
      <c r="U4061">
        <f t="shared" si="699"/>
        <v>2014</v>
      </c>
      <c r="V4061" s="15">
        <f t="shared" si="700"/>
        <v>41866</v>
      </c>
      <c r="W4061" s="15">
        <f t="shared" si="701"/>
        <v>41897</v>
      </c>
      <c r="X4061" s="15">
        <v>41866</v>
      </c>
      <c r="Y4061" s="15">
        <v>41897</v>
      </c>
      <c r="Z4061" t="str">
        <f t="shared" si="702"/>
        <v>August</v>
      </c>
      <c r="AA4061" t="str">
        <f t="shared" si="703"/>
        <v>September</v>
      </c>
    </row>
    <row r="4062" spans="1:27" ht="4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14" t="s">
        <v>8221</v>
      </c>
      <c r="G4062" t="s">
        <v>8229</v>
      </c>
      <c r="H4062" t="s">
        <v>8251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693"/>
        <v>2.85</v>
      </c>
      <c r="P4062" s="6">
        <f t="shared" si="694"/>
        <v>57</v>
      </c>
      <c r="Q4062" t="str">
        <f t="shared" si="695"/>
        <v>theater</v>
      </c>
      <c r="R4062" t="str">
        <f t="shared" si="696"/>
        <v>plays</v>
      </c>
      <c r="S4062" s="28">
        <f t="shared" si="697"/>
        <v>41779.486759259256</v>
      </c>
      <c r="T4062" s="28">
        <f t="shared" si="698"/>
        <v>41813.458333333328</v>
      </c>
      <c r="U4062">
        <f t="shared" si="699"/>
        <v>2014</v>
      </c>
      <c r="V4062" s="15">
        <f t="shared" si="700"/>
        <v>41779</v>
      </c>
      <c r="W4062" s="15">
        <f t="shared" si="701"/>
        <v>41813</v>
      </c>
      <c r="X4062" s="15">
        <v>41779</v>
      </c>
      <c r="Y4062" s="15">
        <v>41813</v>
      </c>
      <c r="Z4062" t="str">
        <f t="shared" si="702"/>
        <v>May</v>
      </c>
      <c r="AA4062" t="str">
        <f t="shared" si="703"/>
        <v>June</v>
      </c>
    </row>
    <row r="4063" spans="1:27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14" t="s">
        <v>8221</v>
      </c>
      <c r="G4063" t="s">
        <v>8224</v>
      </c>
      <c r="H4063" t="s">
        <v>8246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693"/>
        <v>0</v>
      </c>
      <c r="P4063" s="6" t="e">
        <f t="shared" si="694"/>
        <v>#DIV/0!</v>
      </c>
      <c r="Q4063" t="str">
        <f t="shared" si="695"/>
        <v>theater</v>
      </c>
      <c r="R4063" t="str">
        <f t="shared" si="696"/>
        <v>plays</v>
      </c>
      <c r="S4063" s="28">
        <f t="shared" si="697"/>
        <v>42420.933136574073</v>
      </c>
      <c r="T4063" s="28">
        <f t="shared" si="698"/>
        <v>42480.891469907401</v>
      </c>
      <c r="U4063">
        <f t="shared" si="699"/>
        <v>2016</v>
      </c>
      <c r="V4063" s="15">
        <f t="shared" si="700"/>
        <v>42420</v>
      </c>
      <c r="W4063" s="15">
        <f t="shared" si="701"/>
        <v>42480</v>
      </c>
      <c r="X4063" s="15">
        <v>42420</v>
      </c>
      <c r="Y4063" s="15">
        <v>42480</v>
      </c>
      <c r="Z4063" t="str">
        <f t="shared" si="702"/>
        <v>February</v>
      </c>
      <c r="AA4063" t="str">
        <f t="shared" si="703"/>
        <v>April</v>
      </c>
    </row>
    <row r="4064" spans="1:27" ht="4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14" t="s">
        <v>8221</v>
      </c>
      <c r="G4064" t="s">
        <v>8224</v>
      </c>
      <c r="H4064" t="s">
        <v>8246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693"/>
        <v>2.4500000000000002</v>
      </c>
      <c r="P4064" s="6">
        <f t="shared" si="694"/>
        <v>163.33333333333334</v>
      </c>
      <c r="Q4064" t="str">
        <f t="shared" si="695"/>
        <v>theater</v>
      </c>
      <c r="R4064" t="str">
        <f t="shared" si="696"/>
        <v>plays</v>
      </c>
      <c r="S4064" s="28">
        <f t="shared" si="697"/>
        <v>42523.530879629623</v>
      </c>
      <c r="T4064" s="28">
        <f t="shared" si="698"/>
        <v>42553.530879629623</v>
      </c>
      <c r="U4064">
        <f t="shared" si="699"/>
        <v>2016</v>
      </c>
      <c r="V4064" s="15">
        <f t="shared" si="700"/>
        <v>42523</v>
      </c>
      <c r="W4064" s="15">
        <f t="shared" si="701"/>
        <v>42553</v>
      </c>
      <c r="X4064" s="15">
        <v>42523</v>
      </c>
      <c r="Y4064" s="15">
        <v>42553</v>
      </c>
      <c r="Z4064" t="str">
        <f t="shared" si="702"/>
        <v>June</v>
      </c>
      <c r="AA4064" t="str">
        <f t="shared" si="703"/>
        <v>July</v>
      </c>
    </row>
    <row r="4065" spans="1:27" ht="4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14" t="s">
        <v>8221</v>
      </c>
      <c r="G4065" t="s">
        <v>8225</v>
      </c>
      <c r="H4065" t="s">
        <v>8247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693"/>
        <v>1.4210526315789473</v>
      </c>
      <c r="P4065" s="6">
        <f t="shared" si="694"/>
        <v>15</v>
      </c>
      <c r="Q4065" t="str">
        <f t="shared" si="695"/>
        <v>theater</v>
      </c>
      <c r="R4065" t="str">
        <f t="shared" si="696"/>
        <v>plays</v>
      </c>
      <c r="S4065" s="28">
        <f t="shared" si="697"/>
        <v>41787.473194444443</v>
      </c>
      <c r="T4065" s="28">
        <f t="shared" si="698"/>
        <v>41817.473194444443</v>
      </c>
      <c r="U4065">
        <f t="shared" si="699"/>
        <v>2014</v>
      </c>
      <c r="V4065" s="15">
        <f t="shared" si="700"/>
        <v>41787</v>
      </c>
      <c r="W4065" s="15">
        <f t="shared" si="701"/>
        <v>41817</v>
      </c>
      <c r="X4065" s="15">
        <v>41787</v>
      </c>
      <c r="Y4065" s="15">
        <v>41817</v>
      </c>
      <c r="Z4065" t="str">
        <f t="shared" si="702"/>
        <v>May</v>
      </c>
      <c r="AA4065" t="str">
        <f t="shared" si="703"/>
        <v>June</v>
      </c>
    </row>
    <row r="4066" spans="1:27" ht="4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14" t="s">
        <v>8221</v>
      </c>
      <c r="G4066" t="s">
        <v>8226</v>
      </c>
      <c r="H4066" t="s">
        <v>8248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693"/>
        <v>19.25</v>
      </c>
      <c r="P4066" s="6">
        <f t="shared" si="694"/>
        <v>64.166666666666671</v>
      </c>
      <c r="Q4066" t="str">
        <f t="shared" si="695"/>
        <v>theater</v>
      </c>
      <c r="R4066" t="str">
        <f t="shared" si="696"/>
        <v>plays</v>
      </c>
      <c r="S4066" s="28">
        <f t="shared" si="697"/>
        <v>42093.379930555551</v>
      </c>
      <c r="T4066" s="28">
        <f t="shared" si="698"/>
        <v>42123.379930555551</v>
      </c>
      <c r="U4066">
        <f t="shared" si="699"/>
        <v>2015</v>
      </c>
      <c r="V4066" s="15">
        <f t="shared" si="700"/>
        <v>42093</v>
      </c>
      <c r="W4066" s="15">
        <f t="shared" si="701"/>
        <v>42123</v>
      </c>
      <c r="X4066" s="15">
        <v>42093</v>
      </c>
      <c r="Y4066" s="15">
        <v>42123</v>
      </c>
      <c r="Z4066" t="str">
        <f t="shared" si="702"/>
        <v>March</v>
      </c>
      <c r="AA4066" t="str">
        <f t="shared" si="703"/>
        <v>April</v>
      </c>
    </row>
    <row r="4067" spans="1:27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14" t="s">
        <v>8221</v>
      </c>
      <c r="G4067" t="s">
        <v>8224</v>
      </c>
      <c r="H4067" t="s">
        <v>8246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693"/>
        <v>0.67500000000000004</v>
      </c>
      <c r="P4067" s="6">
        <f t="shared" si="694"/>
        <v>6.75</v>
      </c>
      <c r="Q4067" t="str">
        <f t="shared" si="695"/>
        <v>theater</v>
      </c>
      <c r="R4067" t="str">
        <f t="shared" si="696"/>
        <v>plays</v>
      </c>
      <c r="S4067" s="28">
        <f t="shared" si="697"/>
        <v>41833.74318287037</v>
      </c>
      <c r="T4067" s="28">
        <f t="shared" si="698"/>
        <v>41863.74318287037</v>
      </c>
      <c r="U4067">
        <f t="shared" si="699"/>
        <v>2014</v>
      </c>
      <c r="V4067" s="15">
        <f t="shared" si="700"/>
        <v>41833</v>
      </c>
      <c r="W4067" s="15">
        <f t="shared" si="701"/>
        <v>41863</v>
      </c>
      <c r="X4067" s="15">
        <v>41833</v>
      </c>
      <c r="Y4067" s="15">
        <v>41863</v>
      </c>
      <c r="Z4067" t="str">
        <f t="shared" si="702"/>
        <v>July</v>
      </c>
      <c r="AA4067" t="str">
        <f t="shared" si="703"/>
        <v>August</v>
      </c>
    </row>
    <row r="4068" spans="1:27" ht="4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14" t="s">
        <v>8221</v>
      </c>
      <c r="G4068" t="s">
        <v>8224</v>
      </c>
      <c r="H4068" t="s">
        <v>8246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693"/>
        <v>0.16666666666666669</v>
      </c>
      <c r="P4068" s="6">
        <f t="shared" si="694"/>
        <v>25</v>
      </c>
      <c r="Q4068" t="str">
        <f t="shared" si="695"/>
        <v>theater</v>
      </c>
      <c r="R4068" t="str">
        <f t="shared" si="696"/>
        <v>plays</v>
      </c>
      <c r="S4068" s="28">
        <f t="shared" si="697"/>
        <v>42478.830879629626</v>
      </c>
      <c r="T4068" s="28">
        <f t="shared" si="698"/>
        <v>42508.830879629626</v>
      </c>
      <c r="U4068">
        <f t="shared" si="699"/>
        <v>2016</v>
      </c>
      <c r="V4068" s="15">
        <f t="shared" si="700"/>
        <v>42478</v>
      </c>
      <c r="W4068" s="15">
        <f t="shared" si="701"/>
        <v>42508</v>
      </c>
      <c r="X4068" s="15">
        <v>42478</v>
      </c>
      <c r="Y4068" s="15">
        <v>42508</v>
      </c>
      <c r="Z4068" t="str">
        <f t="shared" si="702"/>
        <v>April</v>
      </c>
      <c r="AA4068" t="str">
        <f t="shared" si="703"/>
        <v>May</v>
      </c>
    </row>
    <row r="4069" spans="1:27" ht="4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14" t="s">
        <v>8221</v>
      </c>
      <c r="G4069" t="s">
        <v>8224</v>
      </c>
      <c r="H4069" t="s">
        <v>8246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693"/>
        <v>60.9</v>
      </c>
      <c r="P4069" s="6">
        <f t="shared" si="694"/>
        <v>179.11764705882354</v>
      </c>
      <c r="Q4069" t="str">
        <f t="shared" si="695"/>
        <v>theater</v>
      </c>
      <c r="R4069" t="str">
        <f t="shared" si="696"/>
        <v>plays</v>
      </c>
      <c r="S4069" s="28">
        <f t="shared" si="697"/>
        <v>42234.909143518518</v>
      </c>
      <c r="T4069" s="28">
        <f t="shared" si="698"/>
        <v>42274.909143518518</v>
      </c>
      <c r="U4069">
        <f t="shared" si="699"/>
        <v>2015</v>
      </c>
      <c r="V4069" s="15">
        <f t="shared" si="700"/>
        <v>42234</v>
      </c>
      <c r="W4069" s="15">
        <f t="shared" si="701"/>
        <v>42274</v>
      </c>
      <c r="X4069" s="15">
        <v>42234</v>
      </c>
      <c r="Y4069" s="15">
        <v>42274</v>
      </c>
      <c r="Z4069" t="str">
        <f t="shared" si="702"/>
        <v>August</v>
      </c>
      <c r="AA4069" t="str">
        <f t="shared" si="703"/>
        <v>September</v>
      </c>
    </row>
    <row r="4070" spans="1:27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14" t="s">
        <v>8221</v>
      </c>
      <c r="G4070" t="s">
        <v>8224</v>
      </c>
      <c r="H4070" t="s">
        <v>8246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693"/>
        <v>1</v>
      </c>
      <c r="P4070" s="6">
        <f t="shared" si="694"/>
        <v>34.950000000000003</v>
      </c>
      <c r="Q4070" t="str">
        <f t="shared" si="695"/>
        <v>theater</v>
      </c>
      <c r="R4070" t="str">
        <f t="shared" si="696"/>
        <v>plays</v>
      </c>
      <c r="S4070" s="28">
        <f t="shared" si="697"/>
        <v>42718.755266203698</v>
      </c>
      <c r="T4070" s="28">
        <f t="shared" si="698"/>
        <v>42748.753472222219</v>
      </c>
      <c r="U4070">
        <f t="shared" si="699"/>
        <v>2016</v>
      </c>
      <c r="V4070" s="15">
        <f t="shared" si="700"/>
        <v>42718</v>
      </c>
      <c r="W4070" s="15">
        <f t="shared" si="701"/>
        <v>42748</v>
      </c>
      <c r="X4070" s="15">
        <v>42718</v>
      </c>
      <c r="Y4070" s="15">
        <v>42748</v>
      </c>
      <c r="Z4070" t="str">
        <f t="shared" si="702"/>
        <v>December</v>
      </c>
      <c r="AA4070" t="str">
        <f t="shared" si="703"/>
        <v>January</v>
      </c>
    </row>
    <row r="4071" spans="1:27" ht="4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14" t="s">
        <v>8221</v>
      </c>
      <c r="G4071" t="s">
        <v>8225</v>
      </c>
      <c r="H4071" t="s">
        <v>8247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693"/>
        <v>34.4</v>
      </c>
      <c r="P4071" s="6">
        <f t="shared" si="694"/>
        <v>33.07692307692308</v>
      </c>
      <c r="Q4071" t="str">
        <f t="shared" si="695"/>
        <v>theater</v>
      </c>
      <c r="R4071" t="str">
        <f t="shared" si="696"/>
        <v>plays</v>
      </c>
      <c r="S4071" s="28">
        <f t="shared" si="697"/>
        <v>42022.453194444439</v>
      </c>
      <c r="T4071" s="28">
        <f t="shared" si="698"/>
        <v>42063.291666666664</v>
      </c>
      <c r="U4071">
        <f t="shared" si="699"/>
        <v>2015</v>
      </c>
      <c r="V4071" s="15">
        <f t="shared" si="700"/>
        <v>42022</v>
      </c>
      <c r="W4071" s="15">
        <f t="shared" si="701"/>
        <v>42063</v>
      </c>
      <c r="X4071" s="15">
        <v>42022</v>
      </c>
      <c r="Y4071" s="15">
        <v>42063</v>
      </c>
      <c r="Z4071" t="str">
        <f t="shared" si="702"/>
        <v>January</v>
      </c>
      <c r="AA4071" t="str">
        <f t="shared" si="703"/>
        <v>February</v>
      </c>
    </row>
    <row r="4072" spans="1:27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14" t="s">
        <v>8221</v>
      </c>
      <c r="G4072" t="s">
        <v>8224</v>
      </c>
      <c r="H4072" t="s">
        <v>8246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693"/>
        <v>16.5</v>
      </c>
      <c r="P4072" s="6">
        <f t="shared" si="694"/>
        <v>27.5</v>
      </c>
      <c r="Q4072" t="str">
        <f t="shared" si="695"/>
        <v>theater</v>
      </c>
      <c r="R4072" t="str">
        <f t="shared" si="696"/>
        <v>plays</v>
      </c>
      <c r="S4072" s="28">
        <f t="shared" si="697"/>
        <v>42031.458564814813</v>
      </c>
      <c r="T4072" s="28">
        <f t="shared" si="698"/>
        <v>42063.916666666664</v>
      </c>
      <c r="U4072">
        <f t="shared" si="699"/>
        <v>2015</v>
      </c>
      <c r="V4072" s="15">
        <f t="shared" si="700"/>
        <v>42031</v>
      </c>
      <c r="W4072" s="15">
        <f t="shared" si="701"/>
        <v>42063</v>
      </c>
      <c r="X4072" s="15">
        <v>42031</v>
      </c>
      <c r="Y4072" s="15">
        <v>42063</v>
      </c>
      <c r="Z4072" t="str">
        <f t="shared" si="702"/>
        <v>January</v>
      </c>
      <c r="AA4072" t="str">
        <f t="shared" si="703"/>
        <v>February</v>
      </c>
    </row>
    <row r="4073" spans="1:27" ht="45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14" t="s">
        <v>8221</v>
      </c>
      <c r="G4073" t="s">
        <v>8238</v>
      </c>
      <c r="H4073" t="s">
        <v>8256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693"/>
        <v>0</v>
      </c>
      <c r="P4073" s="6" t="e">
        <f t="shared" si="694"/>
        <v>#DIV/0!</v>
      </c>
      <c r="Q4073" t="str">
        <f t="shared" si="695"/>
        <v>theater</v>
      </c>
      <c r="R4073" t="str">
        <f t="shared" si="696"/>
        <v>plays</v>
      </c>
      <c r="S4073" s="28">
        <f t="shared" si="697"/>
        <v>42700.59642361111</v>
      </c>
      <c r="T4073" s="28">
        <f t="shared" si="698"/>
        <v>42730.59642361111</v>
      </c>
      <c r="U4073">
        <f t="shared" si="699"/>
        <v>2016</v>
      </c>
      <c r="V4073" s="15">
        <f t="shared" si="700"/>
        <v>42700</v>
      </c>
      <c r="W4073" s="15">
        <f t="shared" si="701"/>
        <v>42730</v>
      </c>
      <c r="X4073" s="15">
        <v>42700</v>
      </c>
      <c r="Y4073" s="15">
        <v>42730</v>
      </c>
      <c r="Z4073" t="str">
        <f t="shared" si="702"/>
        <v>November</v>
      </c>
      <c r="AA4073" t="str">
        <f t="shared" si="703"/>
        <v>December</v>
      </c>
    </row>
    <row r="4074" spans="1:27" ht="4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14" t="s">
        <v>8221</v>
      </c>
      <c r="G4074" t="s">
        <v>8225</v>
      </c>
      <c r="H4074" t="s">
        <v>8247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693"/>
        <v>0.4</v>
      </c>
      <c r="P4074" s="6">
        <f t="shared" si="694"/>
        <v>2</v>
      </c>
      <c r="Q4074" t="str">
        <f t="shared" si="695"/>
        <v>theater</v>
      </c>
      <c r="R4074" t="str">
        <f t="shared" si="696"/>
        <v>plays</v>
      </c>
      <c r="S4074" s="28">
        <f t="shared" si="697"/>
        <v>41812.566099537034</v>
      </c>
      <c r="T4074" s="28">
        <f t="shared" si="698"/>
        <v>41872.566099537034</v>
      </c>
      <c r="U4074">
        <f t="shared" si="699"/>
        <v>2014</v>
      </c>
      <c r="V4074" s="15">
        <f t="shared" si="700"/>
        <v>41812</v>
      </c>
      <c r="W4074" s="15">
        <f t="shared" si="701"/>
        <v>41872</v>
      </c>
      <c r="X4074" s="15">
        <v>41812</v>
      </c>
      <c r="Y4074" s="15">
        <v>41872</v>
      </c>
      <c r="Z4074" t="str">
        <f t="shared" si="702"/>
        <v>June</v>
      </c>
      <c r="AA4074" t="str">
        <f t="shared" si="703"/>
        <v>August</v>
      </c>
    </row>
    <row r="4075" spans="1:27" ht="4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14" t="s">
        <v>8221</v>
      </c>
      <c r="G4075" t="s">
        <v>8224</v>
      </c>
      <c r="H4075" t="s">
        <v>8246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693"/>
        <v>1.0571428571428572</v>
      </c>
      <c r="P4075" s="6">
        <f t="shared" si="694"/>
        <v>18.5</v>
      </c>
      <c r="Q4075" t="str">
        <f t="shared" si="695"/>
        <v>theater</v>
      </c>
      <c r="R4075" t="str">
        <f t="shared" si="696"/>
        <v>plays</v>
      </c>
      <c r="S4075" s="28">
        <f t="shared" si="697"/>
        <v>42078.136874999997</v>
      </c>
      <c r="T4075" s="28">
        <f t="shared" si="698"/>
        <v>42132.958333333336</v>
      </c>
      <c r="U4075">
        <f t="shared" si="699"/>
        <v>2015</v>
      </c>
      <c r="V4075" s="15">
        <f t="shared" si="700"/>
        <v>42078</v>
      </c>
      <c r="W4075" s="15">
        <f t="shared" si="701"/>
        <v>42132</v>
      </c>
      <c r="X4075" s="15">
        <v>42078</v>
      </c>
      <c r="Y4075" s="15">
        <v>42132</v>
      </c>
      <c r="Z4075" t="str">
        <f t="shared" si="702"/>
        <v>March</v>
      </c>
      <c r="AA4075" t="str">
        <f t="shared" si="703"/>
        <v>May</v>
      </c>
    </row>
    <row r="4076" spans="1:27" ht="4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14" t="s">
        <v>8221</v>
      </c>
      <c r="G4076" t="s">
        <v>8225</v>
      </c>
      <c r="H4076" t="s">
        <v>8247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693"/>
        <v>26.727272727272727</v>
      </c>
      <c r="P4076" s="6">
        <f t="shared" si="694"/>
        <v>35</v>
      </c>
      <c r="Q4076" t="str">
        <f t="shared" si="695"/>
        <v>theater</v>
      </c>
      <c r="R4076" t="str">
        <f t="shared" si="696"/>
        <v>plays</v>
      </c>
      <c r="S4076" s="28">
        <f t="shared" si="697"/>
        <v>42283.344618055555</v>
      </c>
      <c r="T4076" s="28">
        <f t="shared" si="698"/>
        <v>42313.386284722219</v>
      </c>
      <c r="U4076">
        <f t="shared" si="699"/>
        <v>2015</v>
      </c>
      <c r="V4076" s="15">
        <f t="shared" si="700"/>
        <v>42283</v>
      </c>
      <c r="W4076" s="15">
        <f t="shared" si="701"/>
        <v>42313</v>
      </c>
      <c r="X4076" s="15">
        <v>42283</v>
      </c>
      <c r="Y4076" s="15">
        <v>42313</v>
      </c>
      <c r="Z4076" t="str">
        <f t="shared" si="702"/>
        <v>October</v>
      </c>
      <c r="AA4076" t="str">
        <f t="shared" si="703"/>
        <v>November</v>
      </c>
    </row>
    <row r="4077" spans="1:27" ht="4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14" t="s">
        <v>8221</v>
      </c>
      <c r="G4077" t="s">
        <v>8225</v>
      </c>
      <c r="H4077" t="s">
        <v>8247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693"/>
        <v>28.799999999999997</v>
      </c>
      <c r="P4077" s="6">
        <f t="shared" si="694"/>
        <v>44.307692307692307</v>
      </c>
      <c r="Q4077" t="str">
        <f t="shared" si="695"/>
        <v>theater</v>
      </c>
      <c r="R4077" t="str">
        <f t="shared" si="696"/>
        <v>plays</v>
      </c>
      <c r="S4077" s="28">
        <f t="shared" si="697"/>
        <v>41778.837604166663</v>
      </c>
      <c r="T4077" s="28">
        <f t="shared" si="698"/>
        <v>41820.519444444442</v>
      </c>
      <c r="U4077">
        <f t="shared" si="699"/>
        <v>2014</v>
      </c>
      <c r="V4077" s="15">
        <f t="shared" si="700"/>
        <v>41778</v>
      </c>
      <c r="W4077" s="15">
        <f t="shared" si="701"/>
        <v>41820</v>
      </c>
      <c r="X4077" s="15">
        <v>41778</v>
      </c>
      <c r="Y4077" s="15">
        <v>41820</v>
      </c>
      <c r="Z4077" t="str">
        <f t="shared" si="702"/>
        <v>May</v>
      </c>
      <c r="AA4077" t="str">
        <f t="shared" si="703"/>
        <v>June</v>
      </c>
    </row>
    <row r="4078" spans="1:27" ht="4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14" t="s">
        <v>8221</v>
      </c>
      <c r="G4078" t="s">
        <v>8224</v>
      </c>
      <c r="H4078" t="s">
        <v>8246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693"/>
        <v>0</v>
      </c>
      <c r="P4078" s="6" t="e">
        <f t="shared" si="694"/>
        <v>#DIV/0!</v>
      </c>
      <c r="Q4078" t="str">
        <f t="shared" si="695"/>
        <v>theater</v>
      </c>
      <c r="R4078" t="str">
        <f t="shared" si="696"/>
        <v>plays</v>
      </c>
      <c r="S4078" s="28">
        <f t="shared" si="697"/>
        <v>41905.587372685179</v>
      </c>
      <c r="T4078" s="28">
        <f t="shared" si="698"/>
        <v>41933.618750000001</v>
      </c>
      <c r="U4078">
        <f t="shared" si="699"/>
        <v>2014</v>
      </c>
      <c r="V4078" s="15">
        <f t="shared" si="700"/>
        <v>41905</v>
      </c>
      <c r="W4078" s="15">
        <f t="shared" si="701"/>
        <v>41933</v>
      </c>
      <c r="X4078" s="15">
        <v>41905</v>
      </c>
      <c r="Y4078" s="15">
        <v>41933</v>
      </c>
      <c r="Z4078" t="str">
        <f t="shared" si="702"/>
        <v>September</v>
      </c>
      <c r="AA4078" t="str">
        <f t="shared" si="703"/>
        <v>October</v>
      </c>
    </row>
    <row r="4079" spans="1:27" ht="4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14" t="s">
        <v>8221</v>
      </c>
      <c r="G4079" t="s">
        <v>8224</v>
      </c>
      <c r="H4079" t="s">
        <v>8246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693"/>
        <v>8.9</v>
      </c>
      <c r="P4079" s="6">
        <f t="shared" si="694"/>
        <v>222.5</v>
      </c>
      <c r="Q4079" t="str">
        <f t="shared" si="695"/>
        <v>theater</v>
      </c>
      <c r="R4079" t="str">
        <f t="shared" si="696"/>
        <v>plays</v>
      </c>
      <c r="S4079" s="28">
        <f t="shared" si="697"/>
        <v>42695.502245370364</v>
      </c>
      <c r="T4079" s="28">
        <f t="shared" si="698"/>
        <v>42725.502245370364</v>
      </c>
      <c r="U4079">
        <f t="shared" si="699"/>
        <v>2016</v>
      </c>
      <c r="V4079" s="15">
        <f t="shared" si="700"/>
        <v>42695</v>
      </c>
      <c r="W4079" s="15">
        <f t="shared" si="701"/>
        <v>42725</v>
      </c>
      <c r="X4079" s="15">
        <v>42695</v>
      </c>
      <c r="Y4079" s="15">
        <v>42725</v>
      </c>
      <c r="Z4079" t="str">
        <f t="shared" si="702"/>
        <v>November</v>
      </c>
      <c r="AA4079" t="str">
        <f t="shared" si="703"/>
        <v>December</v>
      </c>
    </row>
    <row r="4080" spans="1:27" ht="4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14" t="s">
        <v>8221</v>
      </c>
      <c r="G4080" t="s">
        <v>8225</v>
      </c>
      <c r="H4080" t="s">
        <v>8247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693"/>
        <v>0</v>
      </c>
      <c r="P4080" s="6" t="e">
        <f t="shared" si="694"/>
        <v>#DIV/0!</v>
      </c>
      <c r="Q4080" t="str">
        <f t="shared" si="695"/>
        <v>theater</v>
      </c>
      <c r="R4080" t="str">
        <f t="shared" si="696"/>
        <v>plays</v>
      </c>
      <c r="S4080" s="28">
        <f t="shared" si="697"/>
        <v>42732.579189814809</v>
      </c>
      <c r="T4080" s="28">
        <f t="shared" si="698"/>
        <v>42762.579189814809</v>
      </c>
      <c r="U4080">
        <f t="shared" si="699"/>
        <v>2016</v>
      </c>
      <c r="V4080" s="15">
        <f t="shared" si="700"/>
        <v>42732</v>
      </c>
      <c r="W4080" s="15">
        <f t="shared" si="701"/>
        <v>42762</v>
      </c>
      <c r="X4080" s="15">
        <v>42732</v>
      </c>
      <c r="Y4080" s="15">
        <v>42762</v>
      </c>
      <c r="Z4080" t="str">
        <f t="shared" si="702"/>
        <v>December</v>
      </c>
      <c r="AA4080" t="str">
        <f t="shared" si="703"/>
        <v>January</v>
      </c>
    </row>
    <row r="4081" spans="1:27" ht="4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14" t="s">
        <v>8221</v>
      </c>
      <c r="G4081" t="s">
        <v>8224</v>
      </c>
      <c r="H4081" t="s">
        <v>8246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693"/>
        <v>0.16666666666666669</v>
      </c>
      <c r="P4081" s="6">
        <f t="shared" si="694"/>
        <v>5</v>
      </c>
      <c r="Q4081" t="str">
        <f t="shared" si="695"/>
        <v>theater</v>
      </c>
      <c r="R4081" t="str">
        <f t="shared" si="696"/>
        <v>plays</v>
      </c>
      <c r="S4081" s="28">
        <f t="shared" si="697"/>
        <v>42510.730567129627</v>
      </c>
      <c r="T4081" s="28">
        <f t="shared" si="698"/>
        <v>42540.730567129627</v>
      </c>
      <c r="U4081">
        <f t="shared" si="699"/>
        <v>2016</v>
      </c>
      <c r="V4081" s="15">
        <f t="shared" si="700"/>
        <v>42510</v>
      </c>
      <c r="W4081" s="15">
        <f t="shared" si="701"/>
        <v>42540</v>
      </c>
      <c r="X4081" s="15">
        <v>42510</v>
      </c>
      <c r="Y4081" s="15">
        <v>42540</v>
      </c>
      <c r="Z4081" t="str">
        <f t="shared" si="702"/>
        <v>May</v>
      </c>
      <c r="AA4081" t="str">
        <f t="shared" si="703"/>
        <v>June</v>
      </c>
    </row>
    <row r="4082" spans="1:27" ht="4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14" t="s">
        <v>8221</v>
      </c>
      <c r="G4082" t="s">
        <v>8224</v>
      </c>
      <c r="H4082" t="s">
        <v>8246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693"/>
        <v>0</v>
      </c>
      <c r="P4082" s="6" t="e">
        <f t="shared" si="694"/>
        <v>#DIV/0!</v>
      </c>
      <c r="Q4082" t="str">
        <f t="shared" si="695"/>
        <v>theater</v>
      </c>
      <c r="R4082" t="str">
        <f t="shared" si="696"/>
        <v>plays</v>
      </c>
      <c r="S4082" s="28">
        <f t="shared" si="697"/>
        <v>42511.489768518521</v>
      </c>
      <c r="T4082" s="28">
        <f t="shared" si="698"/>
        <v>42535.579166666663</v>
      </c>
      <c r="U4082">
        <f t="shared" si="699"/>
        <v>2016</v>
      </c>
      <c r="V4082" s="15">
        <f t="shared" si="700"/>
        <v>42511</v>
      </c>
      <c r="W4082" s="15">
        <f t="shared" si="701"/>
        <v>42535</v>
      </c>
      <c r="X4082" s="15">
        <v>42511</v>
      </c>
      <c r="Y4082" s="15">
        <v>42535</v>
      </c>
      <c r="Z4082" t="str">
        <f t="shared" si="702"/>
        <v>May</v>
      </c>
      <c r="AA4082" t="str">
        <f t="shared" si="703"/>
        <v>June</v>
      </c>
    </row>
    <row r="4083" spans="1:27" ht="4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14" t="s">
        <v>8221</v>
      </c>
      <c r="G4083" t="s">
        <v>8224</v>
      </c>
      <c r="H4083" t="s">
        <v>8246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693"/>
        <v>15.737410071942445</v>
      </c>
      <c r="P4083" s="6">
        <f t="shared" si="694"/>
        <v>29.166666666666668</v>
      </c>
      <c r="Q4083" t="str">
        <f t="shared" si="695"/>
        <v>theater</v>
      </c>
      <c r="R4083" t="str">
        <f t="shared" si="696"/>
        <v>plays</v>
      </c>
      <c r="S4083" s="28">
        <f t="shared" si="697"/>
        <v>42041.372974537029</v>
      </c>
      <c r="T4083" s="28">
        <f t="shared" si="698"/>
        <v>42071.331307870372</v>
      </c>
      <c r="U4083">
        <f t="shared" si="699"/>
        <v>2015</v>
      </c>
      <c r="V4083" s="15">
        <f t="shared" si="700"/>
        <v>42041</v>
      </c>
      <c r="W4083" s="15">
        <f t="shared" si="701"/>
        <v>42071</v>
      </c>
      <c r="X4083" s="15">
        <v>42041</v>
      </c>
      <c r="Y4083" s="15">
        <v>42071</v>
      </c>
      <c r="Z4083" t="str">
        <f t="shared" si="702"/>
        <v>February</v>
      </c>
      <c r="AA4083" t="str">
        <f t="shared" si="703"/>
        <v>March</v>
      </c>
    </row>
    <row r="4084" spans="1:27" ht="4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14" t="s">
        <v>8221</v>
      </c>
      <c r="G4084" t="s">
        <v>8224</v>
      </c>
      <c r="H4084" t="s">
        <v>8246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693"/>
        <v>2</v>
      </c>
      <c r="P4084" s="6">
        <f t="shared" si="694"/>
        <v>1.5</v>
      </c>
      <c r="Q4084" t="str">
        <f t="shared" si="695"/>
        <v>theater</v>
      </c>
      <c r="R4084" t="str">
        <f t="shared" si="696"/>
        <v>plays</v>
      </c>
      <c r="S4084" s="28">
        <f t="shared" si="697"/>
        <v>42306.980937499997</v>
      </c>
      <c r="T4084" s="28">
        <f t="shared" si="698"/>
        <v>42322.749999999993</v>
      </c>
      <c r="U4084">
        <f t="shared" si="699"/>
        <v>2015</v>
      </c>
      <c r="V4084" s="15">
        <f t="shared" si="700"/>
        <v>42306</v>
      </c>
      <c r="W4084" s="15">
        <f t="shared" si="701"/>
        <v>42322</v>
      </c>
      <c r="X4084" s="15">
        <v>42306</v>
      </c>
      <c r="Y4084" s="15">
        <v>42322</v>
      </c>
      <c r="Z4084" t="str">
        <f t="shared" si="702"/>
        <v>October</v>
      </c>
      <c r="AA4084" t="str">
        <f t="shared" si="703"/>
        <v>November</v>
      </c>
    </row>
    <row r="4085" spans="1:27" ht="4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14" t="s">
        <v>8221</v>
      </c>
      <c r="G4085" t="s">
        <v>8224</v>
      </c>
      <c r="H4085" t="s">
        <v>8246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693"/>
        <v>21.685714285714287</v>
      </c>
      <c r="P4085" s="6">
        <f t="shared" si="694"/>
        <v>126.5</v>
      </c>
      <c r="Q4085" t="str">
        <f t="shared" si="695"/>
        <v>theater</v>
      </c>
      <c r="R4085" t="str">
        <f t="shared" si="696"/>
        <v>plays</v>
      </c>
      <c r="S4085" s="28">
        <f t="shared" si="697"/>
        <v>42353.553425925922</v>
      </c>
      <c r="T4085" s="28">
        <f t="shared" si="698"/>
        <v>42383.553425925922</v>
      </c>
      <c r="U4085">
        <f t="shared" si="699"/>
        <v>2015</v>
      </c>
      <c r="V4085" s="15">
        <f t="shared" si="700"/>
        <v>42353</v>
      </c>
      <c r="W4085" s="15">
        <f t="shared" si="701"/>
        <v>42383</v>
      </c>
      <c r="X4085" s="15">
        <v>42353</v>
      </c>
      <c r="Y4085" s="15">
        <v>42383</v>
      </c>
      <c r="Z4085" t="str">
        <f t="shared" si="702"/>
        <v>December</v>
      </c>
      <c r="AA4085" t="str">
        <f t="shared" si="703"/>
        <v>January</v>
      </c>
    </row>
    <row r="4086" spans="1:27" ht="4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14" t="s">
        <v>8221</v>
      </c>
      <c r="G4086" t="s">
        <v>8237</v>
      </c>
      <c r="H4086" t="s">
        <v>8249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693"/>
        <v>0.33333333333333337</v>
      </c>
      <c r="P4086" s="6">
        <f t="shared" si="694"/>
        <v>10</v>
      </c>
      <c r="Q4086" t="str">
        <f t="shared" si="695"/>
        <v>theater</v>
      </c>
      <c r="R4086" t="str">
        <f t="shared" si="696"/>
        <v>plays</v>
      </c>
      <c r="S4086" s="28">
        <f t="shared" si="697"/>
        <v>42622.228078703702</v>
      </c>
      <c r="T4086" s="28">
        <f t="shared" si="698"/>
        <v>42652.228078703702</v>
      </c>
      <c r="U4086">
        <f t="shared" si="699"/>
        <v>2016</v>
      </c>
      <c r="V4086" s="15">
        <f t="shared" si="700"/>
        <v>42622</v>
      </c>
      <c r="W4086" s="15">
        <f t="shared" si="701"/>
        <v>42652</v>
      </c>
      <c r="X4086" s="15">
        <v>42622</v>
      </c>
      <c r="Y4086" s="15">
        <v>42652</v>
      </c>
      <c r="Z4086" t="str">
        <f t="shared" si="702"/>
        <v>September</v>
      </c>
      <c r="AA4086" t="str">
        <f t="shared" si="703"/>
        <v>October</v>
      </c>
    </row>
    <row r="4087" spans="1:27" ht="4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14" t="s">
        <v>8221</v>
      </c>
      <c r="G4087" t="s">
        <v>8224</v>
      </c>
      <c r="H4087" t="s">
        <v>8246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693"/>
        <v>0.2857142857142857</v>
      </c>
      <c r="P4087" s="6">
        <f t="shared" si="694"/>
        <v>10</v>
      </c>
      <c r="Q4087" t="str">
        <f t="shared" si="695"/>
        <v>theater</v>
      </c>
      <c r="R4087" t="str">
        <f t="shared" si="696"/>
        <v>plays</v>
      </c>
      <c r="S4087" s="28">
        <f t="shared" si="697"/>
        <v>42058.395543981482</v>
      </c>
      <c r="T4087" s="28">
        <f t="shared" si="698"/>
        <v>42086.957638888889</v>
      </c>
      <c r="U4087">
        <f t="shared" si="699"/>
        <v>2015</v>
      </c>
      <c r="V4087" s="15">
        <f t="shared" si="700"/>
        <v>42058</v>
      </c>
      <c r="W4087" s="15">
        <f t="shared" si="701"/>
        <v>42086</v>
      </c>
      <c r="X4087" s="15">
        <v>42058</v>
      </c>
      <c r="Y4087" s="15">
        <v>42086</v>
      </c>
      <c r="Z4087" t="str">
        <f t="shared" si="702"/>
        <v>February</v>
      </c>
      <c r="AA4087" t="str">
        <f t="shared" si="703"/>
        <v>March</v>
      </c>
    </row>
    <row r="4088" spans="1:27" ht="4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14" t="s">
        <v>8221</v>
      </c>
      <c r="G4088" t="s">
        <v>8224</v>
      </c>
      <c r="H4088" t="s">
        <v>8246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693"/>
        <v>4.7</v>
      </c>
      <c r="P4088" s="6">
        <f t="shared" si="694"/>
        <v>9.4</v>
      </c>
      <c r="Q4088" t="str">
        <f t="shared" si="695"/>
        <v>theater</v>
      </c>
      <c r="R4088" t="str">
        <f t="shared" si="696"/>
        <v>plays</v>
      </c>
      <c r="S4088" s="28">
        <f t="shared" si="697"/>
        <v>42304.732627314814</v>
      </c>
      <c r="T4088" s="28">
        <f t="shared" si="698"/>
        <v>42328.958333333336</v>
      </c>
      <c r="U4088">
        <f t="shared" si="699"/>
        <v>2015</v>
      </c>
      <c r="V4088" s="15">
        <f t="shared" si="700"/>
        <v>42304</v>
      </c>
      <c r="W4088" s="15">
        <f t="shared" si="701"/>
        <v>42328</v>
      </c>
      <c r="X4088" s="15">
        <v>42304</v>
      </c>
      <c r="Y4088" s="15">
        <v>42328</v>
      </c>
      <c r="Z4088" t="str">
        <f t="shared" si="702"/>
        <v>October</v>
      </c>
      <c r="AA4088" t="str">
        <f t="shared" si="703"/>
        <v>November</v>
      </c>
    </row>
    <row r="4089" spans="1:27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14" t="s">
        <v>8221</v>
      </c>
      <c r="G4089" t="s">
        <v>8224</v>
      </c>
      <c r="H4089" t="s">
        <v>8246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693"/>
        <v>0</v>
      </c>
      <c r="P4089" s="6" t="e">
        <f t="shared" si="694"/>
        <v>#DIV/0!</v>
      </c>
      <c r="Q4089" t="str">
        <f t="shared" si="695"/>
        <v>theater</v>
      </c>
      <c r="R4089" t="str">
        <f t="shared" si="696"/>
        <v>plays</v>
      </c>
      <c r="S4089" s="28">
        <f t="shared" si="697"/>
        <v>42538.53456018518</v>
      </c>
      <c r="T4089" s="28">
        <f t="shared" si="698"/>
        <v>42568.53456018518</v>
      </c>
      <c r="U4089">
        <f t="shared" si="699"/>
        <v>2016</v>
      </c>
      <c r="V4089" s="15">
        <f t="shared" si="700"/>
        <v>42538</v>
      </c>
      <c r="W4089" s="15">
        <f t="shared" si="701"/>
        <v>42568</v>
      </c>
      <c r="X4089" s="15">
        <v>42538</v>
      </c>
      <c r="Y4089" s="15">
        <v>42568</v>
      </c>
      <c r="Z4089" t="str">
        <f t="shared" si="702"/>
        <v>June</v>
      </c>
      <c r="AA4089" t="str">
        <f t="shared" si="703"/>
        <v>July</v>
      </c>
    </row>
    <row r="4090" spans="1:27" ht="4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14" t="s">
        <v>8221</v>
      </c>
      <c r="G4090" t="s">
        <v>8225</v>
      </c>
      <c r="H4090" t="s">
        <v>8247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693"/>
        <v>10.8</v>
      </c>
      <c r="P4090" s="6">
        <f t="shared" si="694"/>
        <v>72</v>
      </c>
      <c r="Q4090" t="str">
        <f t="shared" si="695"/>
        <v>theater</v>
      </c>
      <c r="R4090" t="str">
        <f t="shared" si="696"/>
        <v>plays</v>
      </c>
      <c r="S4090" s="28">
        <f t="shared" si="697"/>
        <v>41990.40421296296</v>
      </c>
      <c r="T4090" s="28">
        <f t="shared" si="698"/>
        <v>42020.226388888885</v>
      </c>
      <c r="U4090">
        <f t="shared" si="699"/>
        <v>2014</v>
      </c>
      <c r="V4090" s="15">
        <f t="shared" si="700"/>
        <v>41990</v>
      </c>
      <c r="W4090" s="15">
        <f t="shared" si="701"/>
        <v>42020</v>
      </c>
      <c r="X4090" s="15">
        <v>41990</v>
      </c>
      <c r="Y4090" s="15">
        <v>42020</v>
      </c>
      <c r="Z4090" t="str">
        <f t="shared" si="702"/>
        <v>December</v>
      </c>
      <c r="AA4090" t="str">
        <f t="shared" si="703"/>
        <v>January</v>
      </c>
    </row>
    <row r="4091" spans="1:27" ht="4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14" t="s">
        <v>8221</v>
      </c>
      <c r="G4091" t="s">
        <v>8224</v>
      </c>
      <c r="H4091" t="s">
        <v>8246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693"/>
        <v>4.8</v>
      </c>
      <c r="P4091" s="6">
        <f t="shared" si="694"/>
        <v>30</v>
      </c>
      <c r="Q4091" t="str">
        <f t="shared" si="695"/>
        <v>theater</v>
      </c>
      <c r="R4091" t="str">
        <f t="shared" si="696"/>
        <v>plays</v>
      </c>
      <c r="S4091" s="28">
        <f t="shared" si="697"/>
        <v>42122.524166666662</v>
      </c>
      <c r="T4091" s="28">
        <f t="shared" si="698"/>
        <v>42155.524305555555</v>
      </c>
      <c r="U4091">
        <f t="shared" si="699"/>
        <v>2015</v>
      </c>
      <c r="V4091" s="15">
        <f t="shared" si="700"/>
        <v>42122</v>
      </c>
      <c r="W4091" s="15">
        <f t="shared" si="701"/>
        <v>42155</v>
      </c>
      <c r="X4091" s="15">
        <v>42122</v>
      </c>
      <c r="Y4091" s="15">
        <v>42155</v>
      </c>
      <c r="Z4091" t="str">
        <f t="shared" si="702"/>
        <v>April</v>
      </c>
      <c r="AA4091" t="str">
        <f t="shared" si="703"/>
        <v>May</v>
      </c>
    </row>
    <row r="4092" spans="1:27" ht="4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14" t="s">
        <v>8221</v>
      </c>
      <c r="G4092" t="s">
        <v>8224</v>
      </c>
      <c r="H4092" t="s">
        <v>8246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693"/>
        <v>3.2</v>
      </c>
      <c r="P4092" s="6">
        <f t="shared" si="694"/>
        <v>10.666666666666666</v>
      </c>
      <c r="Q4092" t="str">
        <f t="shared" si="695"/>
        <v>theater</v>
      </c>
      <c r="R4092" t="str">
        <f t="shared" si="696"/>
        <v>plays</v>
      </c>
      <c r="S4092" s="28">
        <f t="shared" si="697"/>
        <v>42209.464548611104</v>
      </c>
      <c r="T4092" s="28">
        <f t="shared" si="698"/>
        <v>42223.416666666664</v>
      </c>
      <c r="U4092">
        <f t="shared" si="699"/>
        <v>2015</v>
      </c>
      <c r="V4092" s="15">
        <f t="shared" si="700"/>
        <v>42209</v>
      </c>
      <c r="W4092" s="15">
        <f t="shared" si="701"/>
        <v>42223</v>
      </c>
      <c r="X4092" s="15">
        <v>42209</v>
      </c>
      <c r="Y4092" s="15">
        <v>42223</v>
      </c>
      <c r="Z4092" t="str">
        <f t="shared" si="702"/>
        <v>July</v>
      </c>
      <c r="AA4092" t="str">
        <f t="shared" si="703"/>
        <v>August</v>
      </c>
    </row>
    <row r="4093" spans="1:27" ht="4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14" t="s">
        <v>8221</v>
      </c>
      <c r="G4093" t="s">
        <v>8224</v>
      </c>
      <c r="H4093" t="s">
        <v>8246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693"/>
        <v>12.75</v>
      </c>
      <c r="P4093" s="6">
        <f t="shared" si="694"/>
        <v>25.5</v>
      </c>
      <c r="Q4093" t="str">
        <f t="shared" si="695"/>
        <v>theater</v>
      </c>
      <c r="R4093" t="str">
        <f t="shared" si="696"/>
        <v>plays</v>
      </c>
      <c r="S4093" s="28">
        <f t="shared" si="697"/>
        <v>41990.298043981478</v>
      </c>
      <c r="T4093" s="28">
        <f t="shared" si="698"/>
        <v>42020.298043981478</v>
      </c>
      <c r="U4093">
        <f t="shared" si="699"/>
        <v>2014</v>
      </c>
      <c r="V4093" s="15">
        <f t="shared" si="700"/>
        <v>41990</v>
      </c>
      <c r="W4093" s="15">
        <f t="shared" si="701"/>
        <v>42020</v>
      </c>
      <c r="X4093" s="15">
        <v>41990</v>
      </c>
      <c r="Y4093" s="15">
        <v>42020</v>
      </c>
      <c r="Z4093" t="str">
        <f t="shared" si="702"/>
        <v>December</v>
      </c>
      <c r="AA4093" t="str">
        <f t="shared" si="703"/>
        <v>January</v>
      </c>
    </row>
    <row r="4094" spans="1:27" ht="4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14" t="s">
        <v>8221</v>
      </c>
      <c r="G4094" t="s">
        <v>8224</v>
      </c>
      <c r="H4094" t="s">
        <v>8246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693"/>
        <v>1.8181818181818181E-2</v>
      </c>
      <c r="P4094" s="6">
        <f t="shared" si="694"/>
        <v>20</v>
      </c>
      <c r="Q4094" t="str">
        <f t="shared" si="695"/>
        <v>theater</v>
      </c>
      <c r="R4094" t="str">
        <f t="shared" si="696"/>
        <v>plays</v>
      </c>
      <c r="S4094" s="28">
        <f t="shared" si="697"/>
        <v>42038.986655092587</v>
      </c>
      <c r="T4094" s="28">
        <f t="shared" si="698"/>
        <v>42098.944988425923</v>
      </c>
      <c r="U4094">
        <f t="shared" si="699"/>
        <v>2015</v>
      </c>
      <c r="V4094" s="15">
        <f t="shared" si="700"/>
        <v>42038</v>
      </c>
      <c r="W4094" s="15">
        <f t="shared" si="701"/>
        <v>42098</v>
      </c>
      <c r="X4094" s="15">
        <v>42038</v>
      </c>
      <c r="Y4094" s="15">
        <v>42098</v>
      </c>
      <c r="Z4094" t="str">
        <f t="shared" si="702"/>
        <v>February</v>
      </c>
      <c r="AA4094" t="str">
        <f t="shared" si="703"/>
        <v>April</v>
      </c>
    </row>
    <row r="4095" spans="1:27" ht="4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14" t="s">
        <v>8221</v>
      </c>
      <c r="G4095" t="s">
        <v>8225</v>
      </c>
      <c r="H4095" t="s">
        <v>8247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693"/>
        <v>2.4</v>
      </c>
      <c r="P4095" s="6">
        <f t="shared" si="694"/>
        <v>15</v>
      </c>
      <c r="Q4095" t="str">
        <f t="shared" si="695"/>
        <v>theater</v>
      </c>
      <c r="R4095" t="str">
        <f t="shared" si="696"/>
        <v>plays</v>
      </c>
      <c r="S4095" s="28">
        <f t="shared" si="697"/>
        <v>42178.607557870368</v>
      </c>
      <c r="T4095" s="28">
        <f t="shared" si="698"/>
        <v>42238.607557870368</v>
      </c>
      <c r="U4095">
        <f t="shared" si="699"/>
        <v>2015</v>
      </c>
      <c r="V4095" s="15">
        <f t="shared" si="700"/>
        <v>42178</v>
      </c>
      <c r="W4095" s="15">
        <f t="shared" si="701"/>
        <v>42238</v>
      </c>
      <c r="X4095" s="15">
        <v>42178</v>
      </c>
      <c r="Y4095" s="15">
        <v>42238</v>
      </c>
      <c r="Z4095" t="str">
        <f t="shared" si="702"/>
        <v>June</v>
      </c>
      <c r="AA4095" t="str">
        <f t="shared" si="703"/>
        <v>August</v>
      </c>
    </row>
    <row r="4096" spans="1:27" ht="4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14" t="s">
        <v>8221</v>
      </c>
      <c r="G4096" t="s">
        <v>8224</v>
      </c>
      <c r="H4096" t="s">
        <v>8246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693"/>
        <v>36.5</v>
      </c>
      <c r="P4096" s="6">
        <f t="shared" si="694"/>
        <v>91.25</v>
      </c>
      <c r="Q4096" t="str">
        <f t="shared" si="695"/>
        <v>theater</v>
      </c>
      <c r="R4096" t="str">
        <f t="shared" si="696"/>
        <v>plays</v>
      </c>
      <c r="S4096" s="28">
        <f t="shared" si="697"/>
        <v>41889.878472222219</v>
      </c>
      <c r="T4096" s="28">
        <f t="shared" si="698"/>
        <v>41933.999305555553</v>
      </c>
      <c r="U4096">
        <f t="shared" si="699"/>
        <v>2014</v>
      </c>
      <c r="V4096" s="15">
        <f t="shared" si="700"/>
        <v>41889</v>
      </c>
      <c r="W4096" s="15">
        <f t="shared" si="701"/>
        <v>41933</v>
      </c>
      <c r="X4096" s="15">
        <v>41889</v>
      </c>
      <c r="Y4096" s="15">
        <v>41933</v>
      </c>
      <c r="Z4096" t="str">
        <f t="shared" si="702"/>
        <v>September</v>
      </c>
      <c r="AA4096" t="str">
        <f t="shared" si="703"/>
        <v>October</v>
      </c>
    </row>
    <row r="4097" spans="1:27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14" t="s">
        <v>8221</v>
      </c>
      <c r="G4097" t="s">
        <v>8238</v>
      </c>
      <c r="H4097" t="s">
        <v>8256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693"/>
        <v>2.666666666666667</v>
      </c>
      <c r="P4097" s="6">
        <f t="shared" si="694"/>
        <v>800</v>
      </c>
      <c r="Q4097" t="str">
        <f t="shared" si="695"/>
        <v>theater</v>
      </c>
      <c r="R4097" t="str">
        <f t="shared" si="696"/>
        <v>plays</v>
      </c>
      <c r="S4097" s="28">
        <f t="shared" si="697"/>
        <v>42692.823495370372</v>
      </c>
      <c r="T4097" s="28">
        <f t="shared" si="698"/>
        <v>42722.823495370372</v>
      </c>
      <c r="U4097">
        <f t="shared" si="699"/>
        <v>2016</v>
      </c>
      <c r="V4097" s="15">
        <f t="shared" si="700"/>
        <v>42692</v>
      </c>
      <c r="W4097" s="15">
        <f t="shared" si="701"/>
        <v>42722</v>
      </c>
      <c r="X4097" s="15">
        <v>42692</v>
      </c>
      <c r="Y4097" s="15">
        <v>42722</v>
      </c>
      <c r="Z4097" t="str">
        <f t="shared" si="702"/>
        <v>November</v>
      </c>
      <c r="AA4097" t="str">
        <f t="shared" si="703"/>
        <v>December</v>
      </c>
    </row>
    <row r="4098" spans="1:27" ht="4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14" t="s">
        <v>8221</v>
      </c>
      <c r="G4098" t="s">
        <v>8225</v>
      </c>
      <c r="H4098" t="s">
        <v>8247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ref="O4098:O4115" si="704">SUM(E4098/D4098)*100</f>
        <v>11.428571428571429</v>
      </c>
      <c r="P4098" s="6">
        <f t="shared" ref="P4098:P4115" si="705">SUM(E4098/L4098)</f>
        <v>80</v>
      </c>
      <c r="Q4098" t="str">
        <f t="shared" si="695"/>
        <v>theater</v>
      </c>
      <c r="R4098" t="str">
        <f t="shared" si="696"/>
        <v>plays</v>
      </c>
      <c r="S4098" s="28">
        <f t="shared" si="697"/>
        <v>42750.321979166663</v>
      </c>
      <c r="T4098" s="28">
        <f t="shared" si="698"/>
        <v>42794.160416666666</v>
      </c>
      <c r="U4098">
        <f t="shared" si="699"/>
        <v>2017</v>
      </c>
      <c r="V4098" s="15">
        <f t="shared" si="700"/>
        <v>42750</v>
      </c>
      <c r="W4098" s="15">
        <f t="shared" si="701"/>
        <v>42794</v>
      </c>
      <c r="X4098" s="15">
        <v>42750</v>
      </c>
      <c r="Y4098" s="15">
        <v>42794</v>
      </c>
      <c r="Z4098" t="str">
        <f t="shared" si="702"/>
        <v>January</v>
      </c>
      <c r="AA4098" t="str">
        <f t="shared" si="703"/>
        <v>February</v>
      </c>
    </row>
    <row r="4099" spans="1:27" ht="4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14" t="s">
        <v>8221</v>
      </c>
      <c r="G4099" t="s">
        <v>8225</v>
      </c>
      <c r="H4099" t="s">
        <v>8247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704"/>
        <v>0</v>
      </c>
      <c r="P4099" s="6" t="e">
        <f t="shared" si="705"/>
        <v>#DIV/0!</v>
      </c>
      <c r="Q4099" t="str">
        <f t="shared" ref="Q4099:Q4115" si="706">LEFT(N4099,FIND("/", N4099) - 1)</f>
        <v>theater</v>
      </c>
      <c r="R4099" t="str">
        <f t="shared" ref="R4099:R4115" si="707">RIGHT(N4099,LEN(N4099) - FIND("/",N4099))</f>
        <v>plays</v>
      </c>
      <c r="S4099" s="28">
        <f t="shared" ref="S4099:S4115" si="708">(J4099/86400)+25569+(-5/24)</f>
        <v>42344.616168981483</v>
      </c>
      <c r="T4099" s="28">
        <f t="shared" ref="T4099:T4115" si="709">(I4099/86400)+25569+(-5/24)</f>
        <v>42400.788194444445</v>
      </c>
      <c r="U4099">
        <f t="shared" ref="U4099:U4115" si="710">YEAR(S4099)</f>
        <v>2015</v>
      </c>
      <c r="V4099" s="15">
        <f t="shared" ref="V4099:V4115" si="711">INT(S4099)</f>
        <v>42344</v>
      </c>
      <c r="W4099" s="15">
        <f t="shared" ref="W4099:W4115" si="712">INT(T4099)</f>
        <v>42400</v>
      </c>
      <c r="X4099" s="15">
        <v>42344</v>
      </c>
      <c r="Y4099" s="15">
        <v>42400</v>
      </c>
      <c r="Z4099" t="str">
        <f t="shared" ref="Z4099:Z4115" si="713">TEXT(V4099, "mmmm")</f>
        <v>December</v>
      </c>
      <c r="AA4099" t="str">
        <f t="shared" ref="AA4099:AA4115" si="714">TEXT(W4099, "mmmm")</f>
        <v>January</v>
      </c>
    </row>
    <row r="4100" spans="1:27" ht="4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14" t="s">
        <v>8221</v>
      </c>
      <c r="G4100" t="s">
        <v>8224</v>
      </c>
      <c r="H4100" t="s">
        <v>8246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704"/>
        <v>0</v>
      </c>
      <c r="P4100" s="6" t="e">
        <f t="shared" si="705"/>
        <v>#DIV/0!</v>
      </c>
      <c r="Q4100" t="str">
        <f t="shared" si="706"/>
        <v>theater</v>
      </c>
      <c r="R4100" t="str">
        <f t="shared" si="707"/>
        <v>plays</v>
      </c>
      <c r="S4100" s="28">
        <f t="shared" si="708"/>
        <v>42495.51385416666</v>
      </c>
      <c r="T4100" s="28">
        <f t="shared" si="709"/>
        <v>42525.51385416666</v>
      </c>
      <c r="U4100">
        <f t="shared" si="710"/>
        <v>2016</v>
      </c>
      <c r="V4100" s="15">
        <f t="shared" si="711"/>
        <v>42495</v>
      </c>
      <c r="W4100" s="15">
        <f t="shared" si="712"/>
        <v>42525</v>
      </c>
      <c r="X4100" s="15">
        <v>42495</v>
      </c>
      <c r="Y4100" s="15">
        <v>42525</v>
      </c>
      <c r="Z4100" t="str">
        <f t="shared" si="713"/>
        <v>May</v>
      </c>
      <c r="AA4100" t="str">
        <f t="shared" si="714"/>
        <v>June</v>
      </c>
    </row>
    <row r="4101" spans="1:27" ht="4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14" t="s">
        <v>8221</v>
      </c>
      <c r="G4101" t="s">
        <v>8224</v>
      </c>
      <c r="H4101" t="s">
        <v>8246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704"/>
        <v>1.1111111111111112</v>
      </c>
      <c r="P4101" s="6">
        <f t="shared" si="705"/>
        <v>50</v>
      </c>
      <c r="Q4101" t="str">
        <f t="shared" si="706"/>
        <v>theater</v>
      </c>
      <c r="R4101" t="str">
        <f t="shared" si="707"/>
        <v>plays</v>
      </c>
      <c r="S4101" s="28">
        <f t="shared" si="708"/>
        <v>42570.642048611109</v>
      </c>
      <c r="T4101" s="28">
        <f t="shared" si="709"/>
        <v>42615.642048611109</v>
      </c>
      <c r="U4101">
        <f t="shared" si="710"/>
        <v>2016</v>
      </c>
      <c r="V4101" s="15">
        <f t="shared" si="711"/>
        <v>42570</v>
      </c>
      <c r="W4101" s="15">
        <f t="shared" si="712"/>
        <v>42615</v>
      </c>
      <c r="X4101" s="15">
        <v>42570</v>
      </c>
      <c r="Y4101" s="15">
        <v>42615</v>
      </c>
      <c r="Z4101" t="str">
        <f t="shared" si="713"/>
        <v>July</v>
      </c>
      <c r="AA4101" t="str">
        <f t="shared" si="714"/>
        <v>September</v>
      </c>
    </row>
    <row r="4102" spans="1:27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14" t="s">
        <v>8221</v>
      </c>
      <c r="G4102" t="s">
        <v>8224</v>
      </c>
      <c r="H4102" t="s">
        <v>8246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704"/>
        <v>0</v>
      </c>
      <c r="P4102" s="6" t="e">
        <f t="shared" si="705"/>
        <v>#DIV/0!</v>
      </c>
      <c r="Q4102" t="str">
        <f t="shared" si="706"/>
        <v>theater</v>
      </c>
      <c r="R4102" t="str">
        <f t="shared" si="707"/>
        <v>plays</v>
      </c>
      <c r="S4102" s="28">
        <f t="shared" si="708"/>
        <v>41926.916550925926</v>
      </c>
      <c r="T4102" s="28">
        <f t="shared" si="709"/>
        <v>41936.916550925926</v>
      </c>
      <c r="U4102">
        <f t="shared" si="710"/>
        <v>2014</v>
      </c>
      <c r="V4102" s="15">
        <f t="shared" si="711"/>
        <v>41926</v>
      </c>
      <c r="W4102" s="15">
        <f t="shared" si="712"/>
        <v>41936</v>
      </c>
      <c r="X4102" s="15">
        <v>41926</v>
      </c>
      <c r="Y4102" s="15">
        <v>41936</v>
      </c>
      <c r="Z4102" t="str">
        <f t="shared" si="713"/>
        <v>October</v>
      </c>
      <c r="AA4102" t="str">
        <f t="shared" si="714"/>
        <v>October</v>
      </c>
    </row>
    <row r="4103" spans="1:27" ht="4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14" t="s">
        <v>8221</v>
      </c>
      <c r="G4103" t="s">
        <v>8224</v>
      </c>
      <c r="H4103" t="s">
        <v>8246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704"/>
        <v>0</v>
      </c>
      <c r="P4103" s="6" t="e">
        <f t="shared" si="705"/>
        <v>#DIV/0!</v>
      </c>
      <c r="Q4103" t="str">
        <f t="shared" si="706"/>
        <v>theater</v>
      </c>
      <c r="R4103" t="str">
        <f t="shared" si="707"/>
        <v>plays</v>
      </c>
      <c r="S4103" s="28">
        <f t="shared" si="708"/>
        <v>42730.695393518516</v>
      </c>
      <c r="T4103" s="28">
        <f t="shared" si="709"/>
        <v>42760.695393518516</v>
      </c>
      <c r="U4103">
        <f t="shared" si="710"/>
        <v>2016</v>
      </c>
      <c r="V4103" s="15">
        <f t="shared" si="711"/>
        <v>42730</v>
      </c>
      <c r="W4103" s="15">
        <f t="shared" si="712"/>
        <v>42760</v>
      </c>
      <c r="X4103" s="15">
        <v>42730</v>
      </c>
      <c r="Y4103" s="15">
        <v>42760</v>
      </c>
      <c r="Z4103" t="str">
        <f t="shared" si="713"/>
        <v>December</v>
      </c>
      <c r="AA4103" t="str">
        <f t="shared" si="714"/>
        <v>January</v>
      </c>
    </row>
    <row r="4104" spans="1:27" ht="4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14" t="s">
        <v>8221</v>
      </c>
      <c r="G4104" t="s">
        <v>8224</v>
      </c>
      <c r="H4104" t="s">
        <v>8246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704"/>
        <v>27.400000000000002</v>
      </c>
      <c r="P4104" s="6">
        <f t="shared" si="705"/>
        <v>22.833333333333332</v>
      </c>
      <c r="Q4104" t="str">
        <f t="shared" si="706"/>
        <v>theater</v>
      </c>
      <c r="R4104" t="str">
        <f t="shared" si="707"/>
        <v>plays</v>
      </c>
      <c r="S4104" s="28">
        <f t="shared" si="708"/>
        <v>42475.639733796292</v>
      </c>
      <c r="T4104" s="28">
        <f t="shared" si="709"/>
        <v>42505.639733796292</v>
      </c>
      <c r="U4104">
        <f t="shared" si="710"/>
        <v>2016</v>
      </c>
      <c r="V4104" s="15">
        <f t="shared" si="711"/>
        <v>42475</v>
      </c>
      <c r="W4104" s="15">
        <f t="shared" si="712"/>
        <v>42505</v>
      </c>
      <c r="X4104" s="15">
        <v>42475</v>
      </c>
      <c r="Y4104" s="15">
        <v>42505</v>
      </c>
      <c r="Z4104" t="str">
        <f t="shared" si="713"/>
        <v>April</v>
      </c>
      <c r="AA4104" t="str">
        <f t="shared" si="714"/>
        <v>May</v>
      </c>
    </row>
    <row r="4105" spans="1:27" ht="4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14" t="s">
        <v>8221</v>
      </c>
      <c r="G4105" t="s">
        <v>8224</v>
      </c>
      <c r="H4105" t="s">
        <v>8246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704"/>
        <v>10</v>
      </c>
      <c r="P4105" s="6">
        <f t="shared" si="705"/>
        <v>16.666666666666668</v>
      </c>
      <c r="Q4105" t="str">
        <f t="shared" si="706"/>
        <v>theater</v>
      </c>
      <c r="R4105" t="str">
        <f t="shared" si="707"/>
        <v>plays</v>
      </c>
      <c r="S4105" s="28">
        <f t="shared" si="708"/>
        <v>42188.624606481484</v>
      </c>
      <c r="T4105" s="28">
        <f t="shared" si="709"/>
        <v>42242.563888888886</v>
      </c>
      <c r="U4105">
        <f t="shared" si="710"/>
        <v>2015</v>
      </c>
      <c r="V4105" s="15">
        <f t="shared" si="711"/>
        <v>42188</v>
      </c>
      <c r="W4105" s="15">
        <f t="shared" si="712"/>
        <v>42242</v>
      </c>
      <c r="X4105" s="15">
        <v>42188</v>
      </c>
      <c r="Y4105" s="15">
        <v>42242</v>
      </c>
      <c r="Z4105" t="str">
        <f t="shared" si="713"/>
        <v>July</v>
      </c>
      <c r="AA4105" t="str">
        <f t="shared" si="714"/>
        <v>August</v>
      </c>
    </row>
    <row r="4106" spans="1:27" ht="4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14" t="s">
        <v>8221</v>
      </c>
      <c r="G4106" t="s">
        <v>8226</v>
      </c>
      <c r="H4106" t="s">
        <v>8248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704"/>
        <v>21.366666666666667</v>
      </c>
      <c r="P4106" s="6">
        <f t="shared" si="705"/>
        <v>45.785714285714285</v>
      </c>
      <c r="Q4106" t="str">
        <f t="shared" si="706"/>
        <v>theater</v>
      </c>
      <c r="R4106" t="str">
        <f t="shared" si="707"/>
        <v>plays</v>
      </c>
      <c r="S4106" s="28">
        <f t="shared" si="708"/>
        <v>42640.069837962961</v>
      </c>
      <c r="T4106" s="28">
        <f t="shared" si="709"/>
        <v>42670.069837962961</v>
      </c>
      <c r="U4106">
        <f t="shared" si="710"/>
        <v>2016</v>
      </c>
      <c r="V4106" s="15">
        <f t="shared" si="711"/>
        <v>42640</v>
      </c>
      <c r="W4106" s="15">
        <f t="shared" si="712"/>
        <v>42670</v>
      </c>
      <c r="X4106" s="15">
        <v>42640</v>
      </c>
      <c r="Y4106" s="15">
        <v>42670</v>
      </c>
      <c r="Z4106" t="str">
        <f t="shared" si="713"/>
        <v>September</v>
      </c>
      <c r="AA4106" t="str">
        <f t="shared" si="714"/>
        <v>October</v>
      </c>
    </row>
    <row r="4107" spans="1:27" ht="4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14" t="s">
        <v>8221</v>
      </c>
      <c r="G4107" t="s">
        <v>8238</v>
      </c>
      <c r="H4107" t="s">
        <v>8256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704"/>
        <v>6.9696969696969706</v>
      </c>
      <c r="P4107" s="6">
        <f t="shared" si="705"/>
        <v>383.33333333333331</v>
      </c>
      <c r="Q4107" t="str">
        <f t="shared" si="706"/>
        <v>theater</v>
      </c>
      <c r="R4107" t="str">
        <f t="shared" si="707"/>
        <v>plays</v>
      </c>
      <c r="S4107" s="28">
        <f t="shared" si="708"/>
        <v>42696.802187499998</v>
      </c>
      <c r="T4107" s="28">
        <f t="shared" si="709"/>
        <v>42729.802187499998</v>
      </c>
      <c r="U4107">
        <f t="shared" si="710"/>
        <v>2016</v>
      </c>
      <c r="V4107" s="15">
        <f t="shared" si="711"/>
        <v>42696</v>
      </c>
      <c r="W4107" s="15">
        <f t="shared" si="712"/>
        <v>42729</v>
      </c>
      <c r="X4107" s="15">
        <v>42696</v>
      </c>
      <c r="Y4107" s="15">
        <v>42729</v>
      </c>
      <c r="Z4107" t="str">
        <f t="shared" si="713"/>
        <v>November</v>
      </c>
      <c r="AA4107" t="str">
        <f t="shared" si="714"/>
        <v>December</v>
      </c>
    </row>
    <row r="4108" spans="1:27" ht="4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14" t="s">
        <v>8221</v>
      </c>
      <c r="G4108" t="s">
        <v>8224</v>
      </c>
      <c r="H4108" t="s">
        <v>8246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704"/>
        <v>70.599999999999994</v>
      </c>
      <c r="P4108" s="6">
        <f t="shared" si="705"/>
        <v>106.96969696969697</v>
      </c>
      <c r="Q4108" t="str">
        <f t="shared" si="706"/>
        <v>theater</v>
      </c>
      <c r="R4108" t="str">
        <f t="shared" si="707"/>
        <v>plays</v>
      </c>
      <c r="S4108" s="28">
        <f t="shared" si="708"/>
        <v>42052.841041666667</v>
      </c>
      <c r="T4108" s="28">
        <f t="shared" si="709"/>
        <v>42095.833333333336</v>
      </c>
      <c r="U4108">
        <f t="shared" si="710"/>
        <v>2015</v>
      </c>
      <c r="V4108" s="15">
        <f t="shared" si="711"/>
        <v>42052</v>
      </c>
      <c r="W4108" s="15">
        <f t="shared" si="712"/>
        <v>42095</v>
      </c>
      <c r="X4108" s="15">
        <v>42052</v>
      </c>
      <c r="Y4108" s="15">
        <v>42095</v>
      </c>
      <c r="Z4108" t="str">
        <f t="shared" si="713"/>
        <v>February</v>
      </c>
      <c r="AA4108" t="str">
        <f t="shared" si="714"/>
        <v>April</v>
      </c>
    </row>
    <row r="4109" spans="1:27" ht="4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14" t="s">
        <v>8221</v>
      </c>
      <c r="G4109" t="s">
        <v>8224</v>
      </c>
      <c r="H4109" t="s">
        <v>8246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704"/>
        <v>2.0500000000000003</v>
      </c>
      <c r="P4109" s="6">
        <f t="shared" si="705"/>
        <v>10.25</v>
      </c>
      <c r="Q4109" t="str">
        <f t="shared" si="706"/>
        <v>theater</v>
      </c>
      <c r="R4109" t="str">
        <f t="shared" si="707"/>
        <v>plays</v>
      </c>
      <c r="S4109" s="28">
        <f t="shared" si="708"/>
        <v>41883.708344907405</v>
      </c>
      <c r="T4109" s="28">
        <f t="shared" si="709"/>
        <v>41906.708344907405</v>
      </c>
      <c r="U4109">
        <f t="shared" si="710"/>
        <v>2014</v>
      </c>
      <c r="V4109" s="15">
        <f t="shared" si="711"/>
        <v>41883</v>
      </c>
      <c r="W4109" s="15">
        <f t="shared" si="712"/>
        <v>41906</v>
      </c>
      <c r="X4109" s="15">
        <v>41883</v>
      </c>
      <c r="Y4109" s="15">
        <v>41906</v>
      </c>
      <c r="Z4109" t="str">
        <f t="shared" si="713"/>
        <v>September</v>
      </c>
      <c r="AA4109" t="str">
        <f t="shared" si="714"/>
        <v>September</v>
      </c>
    </row>
    <row r="4110" spans="1:27" ht="4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14" t="s">
        <v>8221</v>
      </c>
      <c r="G4110" t="s">
        <v>8224</v>
      </c>
      <c r="H4110" t="s">
        <v>8246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704"/>
        <v>1.9666666666666666</v>
      </c>
      <c r="P4110" s="6">
        <f t="shared" si="705"/>
        <v>59</v>
      </c>
      <c r="Q4110" t="str">
        <f t="shared" si="706"/>
        <v>theater</v>
      </c>
      <c r="R4110" t="str">
        <f t="shared" si="707"/>
        <v>plays</v>
      </c>
      <c r="S4110" s="28">
        <f t="shared" si="708"/>
        <v>42766.823344907403</v>
      </c>
      <c r="T4110" s="28">
        <f t="shared" si="709"/>
        <v>42796.999999999993</v>
      </c>
      <c r="U4110">
        <f t="shared" si="710"/>
        <v>2017</v>
      </c>
      <c r="V4110" s="15">
        <f t="shared" si="711"/>
        <v>42766</v>
      </c>
      <c r="W4110" s="15">
        <f t="shared" si="712"/>
        <v>42797</v>
      </c>
      <c r="X4110" s="15">
        <v>42766</v>
      </c>
      <c r="Y4110" s="15">
        <v>42797</v>
      </c>
      <c r="Z4110" t="str">
        <f t="shared" si="713"/>
        <v>January</v>
      </c>
      <c r="AA4110" t="str">
        <f t="shared" si="714"/>
        <v>March</v>
      </c>
    </row>
    <row r="4111" spans="1:27" ht="4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14" t="s">
        <v>8221</v>
      </c>
      <c r="G4111" t="s">
        <v>8225</v>
      </c>
      <c r="H4111" t="s">
        <v>8247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704"/>
        <v>0</v>
      </c>
      <c r="P4111" s="6" t="e">
        <f t="shared" si="705"/>
        <v>#DIV/0!</v>
      </c>
      <c r="Q4111" t="str">
        <f t="shared" si="706"/>
        <v>theater</v>
      </c>
      <c r="R4111" t="str">
        <f t="shared" si="707"/>
        <v>plays</v>
      </c>
      <c r="S4111" s="28">
        <f t="shared" si="708"/>
        <v>42307.331064814811</v>
      </c>
      <c r="T4111" s="28">
        <f t="shared" si="709"/>
        <v>42337.372731481482</v>
      </c>
      <c r="U4111">
        <f t="shared" si="710"/>
        <v>2015</v>
      </c>
      <c r="V4111" s="15">
        <f t="shared" si="711"/>
        <v>42307</v>
      </c>
      <c r="W4111" s="15">
        <f t="shared" si="712"/>
        <v>42337</v>
      </c>
      <c r="X4111" s="15">
        <v>42307</v>
      </c>
      <c r="Y4111" s="15">
        <v>42337</v>
      </c>
      <c r="Z4111" t="str">
        <f t="shared" si="713"/>
        <v>October</v>
      </c>
      <c r="AA4111" t="str">
        <f t="shared" si="714"/>
        <v>November</v>
      </c>
    </row>
    <row r="4112" spans="1:27" ht="4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14" t="s">
        <v>8221</v>
      </c>
      <c r="G4112" t="s">
        <v>8225</v>
      </c>
      <c r="H4112" t="s">
        <v>8247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704"/>
        <v>28.666666666666668</v>
      </c>
      <c r="P4112" s="6">
        <f t="shared" si="705"/>
        <v>14.333333333333334</v>
      </c>
      <c r="Q4112" t="str">
        <f t="shared" si="706"/>
        <v>theater</v>
      </c>
      <c r="R4112" t="str">
        <f t="shared" si="707"/>
        <v>plays</v>
      </c>
      <c r="S4112" s="28">
        <f t="shared" si="708"/>
        <v>42512.418414351851</v>
      </c>
      <c r="T4112" s="28">
        <f t="shared" si="709"/>
        <v>42572.418414351851</v>
      </c>
      <c r="U4112">
        <f t="shared" si="710"/>
        <v>2016</v>
      </c>
      <c r="V4112" s="15">
        <f t="shared" si="711"/>
        <v>42512</v>
      </c>
      <c r="W4112" s="15">
        <f t="shared" si="712"/>
        <v>42572</v>
      </c>
      <c r="X4112" s="15">
        <v>42512</v>
      </c>
      <c r="Y4112" s="15">
        <v>42572</v>
      </c>
      <c r="Z4112" t="str">
        <f t="shared" si="713"/>
        <v>May</v>
      </c>
      <c r="AA4112" t="str">
        <f t="shared" si="714"/>
        <v>July</v>
      </c>
    </row>
    <row r="4113" spans="1:27" ht="4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14" t="s">
        <v>8221</v>
      </c>
      <c r="G4113" t="s">
        <v>8224</v>
      </c>
      <c r="H4113" t="s">
        <v>8246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704"/>
        <v>3.1333333333333333</v>
      </c>
      <c r="P4113" s="6">
        <f t="shared" si="705"/>
        <v>15.666666666666666</v>
      </c>
      <c r="Q4113" t="str">
        <f t="shared" si="706"/>
        <v>theater</v>
      </c>
      <c r="R4113" t="str">
        <f t="shared" si="707"/>
        <v>plays</v>
      </c>
      <c r="S4113" s="28">
        <f t="shared" si="708"/>
        <v>42028.927546296291</v>
      </c>
      <c r="T4113" s="28">
        <f t="shared" si="709"/>
        <v>42058.927546296291</v>
      </c>
      <c r="U4113">
        <f t="shared" si="710"/>
        <v>2015</v>
      </c>
      <c r="V4113" s="15">
        <f t="shared" si="711"/>
        <v>42028</v>
      </c>
      <c r="W4113" s="15">
        <f t="shared" si="712"/>
        <v>42058</v>
      </c>
      <c r="X4113" s="15">
        <v>42028</v>
      </c>
      <c r="Y4113" s="15">
        <v>42058</v>
      </c>
      <c r="Z4113" t="str">
        <f t="shared" si="713"/>
        <v>January</v>
      </c>
      <c r="AA4113" t="str">
        <f t="shared" si="714"/>
        <v>February</v>
      </c>
    </row>
    <row r="4114" spans="1:27" ht="4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14" t="s">
        <v>8221</v>
      </c>
      <c r="G4114" t="s">
        <v>8241</v>
      </c>
      <c r="H4114" t="s">
        <v>8249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704"/>
        <v>0.04</v>
      </c>
      <c r="P4114" s="6">
        <f t="shared" si="705"/>
        <v>1</v>
      </c>
      <c r="Q4114" t="str">
        <f t="shared" si="706"/>
        <v>theater</v>
      </c>
      <c r="R4114" t="str">
        <f t="shared" si="707"/>
        <v>plays</v>
      </c>
      <c r="S4114" s="28">
        <f t="shared" si="708"/>
        <v>42400.738263888888</v>
      </c>
      <c r="T4114" s="28">
        <f t="shared" si="709"/>
        <v>42427.791666666664</v>
      </c>
      <c r="U4114">
        <f t="shared" si="710"/>
        <v>2016</v>
      </c>
      <c r="V4114" s="15">
        <f t="shared" si="711"/>
        <v>42400</v>
      </c>
      <c r="W4114" s="15">
        <f t="shared" si="712"/>
        <v>42427</v>
      </c>
      <c r="X4114" s="15">
        <v>42400</v>
      </c>
      <c r="Y4114" s="15">
        <v>42427</v>
      </c>
      <c r="Z4114" t="str">
        <f t="shared" si="713"/>
        <v>January</v>
      </c>
      <c r="AA4114" t="str">
        <f t="shared" si="714"/>
        <v>February</v>
      </c>
    </row>
    <row r="4115" spans="1:27" ht="4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14" t="s">
        <v>8221</v>
      </c>
      <c r="G4115" t="s">
        <v>8224</v>
      </c>
      <c r="H4115" t="s">
        <v>8246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704"/>
        <v>0.2</v>
      </c>
      <c r="P4115" s="6">
        <f t="shared" si="705"/>
        <v>1</v>
      </c>
      <c r="Q4115" t="str">
        <f t="shared" si="706"/>
        <v>theater</v>
      </c>
      <c r="R4115" t="str">
        <f t="shared" si="707"/>
        <v>plays</v>
      </c>
      <c r="S4115" s="28">
        <f t="shared" si="708"/>
        <v>42358.364849537036</v>
      </c>
      <c r="T4115" s="28">
        <f t="shared" si="709"/>
        <v>42377.06527777778</v>
      </c>
      <c r="U4115">
        <f t="shared" si="710"/>
        <v>2015</v>
      </c>
      <c r="V4115" s="15">
        <f t="shared" si="711"/>
        <v>42358</v>
      </c>
      <c r="W4115" s="15">
        <f t="shared" si="712"/>
        <v>42377</v>
      </c>
      <c r="X4115" s="15">
        <v>42358</v>
      </c>
      <c r="Y4115" s="15">
        <v>42377</v>
      </c>
      <c r="Z4115" t="str">
        <f t="shared" si="713"/>
        <v>December</v>
      </c>
      <c r="AA4115" t="str">
        <f t="shared" si="714"/>
        <v>January</v>
      </c>
    </row>
  </sheetData>
  <sortState ref="A2:R4116">
    <sortCondition ref="A2:A4116"/>
  </sortState>
  <conditionalFormatting sqref="O1:O4115">
    <cfRule type="colorScale" priority="1">
      <colorScale>
        <cfvo type="num" val="0"/>
        <cfvo type="num" val="100"/>
        <cfvo type="num" val="200"/>
        <color rgb="FFFF0000"/>
        <color theme="9"/>
        <color theme="8" tint="-0.249977111117893"/>
      </colorScale>
    </cfRule>
    <cfRule type="colorScale" priority="11">
      <colorScale>
        <cfvo type="formula" val="AND($O$1:$O$4115&gt;=0, $O$1:$O$4115&lt;100, TRUE, FALSE)"/>
        <cfvo type="formula" val="AND($O$1:$O$4115&gt;=100, $O$1:$O$4115&lt;200, TRUE, FALSE)"/>
        <cfvo type="formula" val="IF($O$1:$O$4115&gt;= 200, TRUE, FALSE)"/>
        <color rgb="FFC00000"/>
        <color theme="9"/>
        <color theme="8" tint="-0.249977111117893"/>
      </colorScale>
    </cfRule>
  </conditionalFormatting>
  <conditionalFormatting sqref="F1:F4115">
    <cfRule type="expression" dxfId="3" priority="2">
      <formula>IF(F1:F4115="canceled", TRUE, FALSE)</formula>
    </cfRule>
    <cfRule type="expression" dxfId="2" priority="3">
      <formula>IF(F1:F4115="live", TRUE, FALSE)</formula>
    </cfRule>
    <cfRule type="expression" dxfId="1" priority="4">
      <formula>IF(F1:F4115="failed", TRUE, FALSE)</formula>
    </cfRule>
    <cfRule type="expression" dxfId="0" priority="5">
      <formula>IF(F1:F4115="successful", TRUE, FALSE)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CF181-72EA-B749-9470-99867C1D5D38}">
  <sheetPr codeName="Sheet3"/>
  <dimension ref="A1:F14"/>
  <sheetViews>
    <sheetView workbookViewId="0">
      <selection activeCell="F31" sqref="F31"/>
    </sheetView>
  </sheetViews>
  <sheetFormatPr baseColWidth="10" defaultRowHeight="15" x14ac:dyDescent="0.2"/>
  <cols>
    <col min="1" max="1" width="12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8332</v>
      </c>
      <c r="B3" s="8" t="s">
        <v>8343</v>
      </c>
    </row>
    <row r="4" spans="1:6" x14ac:dyDescent="0.2">
      <c r="A4" s="8" t="s">
        <v>8330</v>
      </c>
      <c r="B4" t="s">
        <v>8220</v>
      </c>
      <c r="C4" t="s">
        <v>8221</v>
      </c>
      <c r="D4" t="s">
        <v>8222</v>
      </c>
      <c r="E4" t="s">
        <v>8219</v>
      </c>
      <c r="F4" t="s">
        <v>8331</v>
      </c>
    </row>
    <row r="5" spans="1:6" x14ac:dyDescent="0.2">
      <c r="A5" s="9" t="s">
        <v>8333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8338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8336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8335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8334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8331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18795-CF3D-8F4B-BA27-C9582621FB11}">
  <sheetPr codeName="Sheet4"/>
  <dimension ref="A1:F47"/>
  <sheetViews>
    <sheetView workbookViewId="0">
      <selection activeCell="M36" sqref="M36"/>
    </sheetView>
  </sheetViews>
  <sheetFormatPr baseColWidth="10" defaultRowHeight="15" x14ac:dyDescent="0.2"/>
  <cols>
    <col min="1" max="1" width="14.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8332</v>
      </c>
      <c r="B4" s="8" t="s">
        <v>8343</v>
      </c>
    </row>
    <row r="5" spans="1:6" x14ac:dyDescent="0.2">
      <c r="A5" s="8" t="s">
        <v>8330</v>
      </c>
      <c r="B5" t="s">
        <v>8220</v>
      </c>
      <c r="C5" t="s">
        <v>8221</v>
      </c>
      <c r="D5" t="s">
        <v>8222</v>
      </c>
      <c r="E5" t="s">
        <v>8219</v>
      </c>
      <c r="F5" t="s">
        <v>8331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8388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8389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8390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8319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8325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8362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8391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8392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8318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8317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8393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8316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8321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8394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8395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8396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8397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8398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8399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8400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8324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8401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8328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8315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8327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8402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8403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8326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8404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8320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8405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8406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8323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8331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9807-F549-6846-91CF-8E09BD4D731F}">
  <dimension ref="A1:F18"/>
  <sheetViews>
    <sheetView workbookViewId="0">
      <selection activeCell="E29" sqref="E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.1640625" bestFit="1" customWidth="1"/>
    <col min="8" max="8" width="11.83203125" bestFit="1" customWidth="1"/>
    <col min="9" max="9" width="28.1640625" bestFit="1" customWidth="1"/>
    <col min="10" max="10" width="16" bestFit="1" customWidth="1"/>
    <col min="11" max="11" width="32.5" bestFit="1" customWidth="1"/>
  </cols>
  <sheetData>
    <row r="1" spans="1:6" x14ac:dyDescent="0.2">
      <c r="A1" s="8" t="s">
        <v>8360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8332</v>
      </c>
      <c r="B4" s="8" t="s">
        <v>8343</v>
      </c>
    </row>
    <row r="5" spans="1:6" x14ac:dyDescent="0.2">
      <c r="A5" s="8" t="s">
        <v>8330</v>
      </c>
      <c r="B5" t="s">
        <v>8220</v>
      </c>
      <c r="C5" t="s">
        <v>8221</v>
      </c>
      <c r="D5" t="s">
        <v>8222</v>
      </c>
      <c r="E5" t="s">
        <v>8219</v>
      </c>
      <c r="F5" t="s">
        <v>8331</v>
      </c>
    </row>
    <row r="6" spans="1:6" x14ac:dyDescent="0.2">
      <c r="A6" s="9" t="s">
        <v>8375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9" t="s">
        <v>8376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9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9" t="s">
        <v>8378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9" t="s">
        <v>8369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9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9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9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9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9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9" t="s">
        <v>8374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9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9" t="s">
        <v>8331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19C65-CD6F-514A-AF96-0A7558E5A12D}">
  <sheetPr codeName="Sheet2"/>
  <dimension ref="A1:H14"/>
  <sheetViews>
    <sheetView workbookViewId="0">
      <selection activeCell="A18" sqref="A18"/>
    </sheetView>
  </sheetViews>
  <sheetFormatPr baseColWidth="10" defaultRowHeight="15" x14ac:dyDescent="0.2"/>
  <cols>
    <col min="1" max="1" width="28.33203125" customWidth="1"/>
    <col min="2" max="2" width="16.5" customWidth="1"/>
    <col min="3" max="3" width="14.6640625" customWidth="1"/>
    <col min="4" max="4" width="17.1640625" customWidth="1"/>
    <col min="5" max="5" width="14" customWidth="1"/>
    <col min="6" max="6" width="19.5" customWidth="1"/>
    <col min="7" max="7" width="17.1640625" style="21" customWidth="1"/>
    <col min="8" max="8" width="19.83203125" customWidth="1"/>
  </cols>
  <sheetData>
    <row r="1" spans="1:8" s="16" customFormat="1" x14ac:dyDescent="0.2">
      <c r="A1" s="19" t="s">
        <v>8346</v>
      </c>
      <c r="B1" s="25" t="s">
        <v>8347</v>
      </c>
      <c r="C1" s="25" t="s">
        <v>8348</v>
      </c>
      <c r="D1" s="25" t="s">
        <v>8349</v>
      </c>
      <c r="E1" s="25" t="s">
        <v>8350</v>
      </c>
      <c r="F1" s="25" t="s">
        <v>8351</v>
      </c>
      <c r="G1" s="26" t="s">
        <v>8352</v>
      </c>
      <c r="H1" s="25" t="s">
        <v>8353</v>
      </c>
    </row>
    <row r="2" spans="1:8" ht="16" x14ac:dyDescent="0.2">
      <c r="A2" s="11" t="s">
        <v>8354</v>
      </c>
      <c r="B2">
        <f>COUNTIFS(kickstarter_table!$F$2:$F$4115, "successful", kickstarter_table!$D$2:$D$4115, "&lt;1000")</f>
        <v>322</v>
      </c>
      <c r="C2">
        <f>COUNTIFS(kickstarter_table!$F$2:$F$4115, "failed", kickstarter_table!$D$2:$D$4115, "&lt;1000")</f>
        <v>113</v>
      </c>
      <c r="D2">
        <f>COUNTIFS(kickstarter_table!$F$2:$F$4115, "canceled", kickstarter_table!$D$2:$D$4115, "&lt;1000")</f>
        <v>18</v>
      </c>
      <c r="E2">
        <f>SUM(B2:D2)</f>
        <v>453</v>
      </c>
      <c r="F2" s="22">
        <f>SUM(B2/E2)</f>
        <v>0.71081677704194257</v>
      </c>
      <c r="G2" s="23">
        <f>SUM(C2/E2)</f>
        <v>0.24944812362030905</v>
      </c>
      <c r="H2" s="22">
        <f>SUM(D2/E2)</f>
        <v>3.9735099337748346E-2</v>
      </c>
    </row>
    <row r="3" spans="1:8" ht="16" x14ac:dyDescent="0.2">
      <c r="A3" s="11" t="s">
        <v>8355</v>
      </c>
      <c r="B3">
        <f>COUNTIFS(kickstarter_table!$F$2:$F$4115, "successful", kickstarter_table!$D$2:$D$4115, "&gt;=1000", kickstarter_table!$D$2:$D$4115, "&lt;=4999")</f>
        <v>932</v>
      </c>
      <c r="C3">
        <f>COUNTIFS(kickstarter_table!$F$2:$F$4115, "failed", kickstarter_table!$D$2:$D$4115, "&gt;=1000", kickstarter_table!$D$2:$D$4115, "&lt;=4999")</f>
        <v>420</v>
      </c>
      <c r="D3">
        <f>COUNTIFS(kickstarter_table!$F$2:$F$4115, "canceled", kickstarter_table!$D$2:$D$4115, "&gt;=1000", kickstarter_table!$D$2:$D$4115, "&lt;=4999")</f>
        <v>60</v>
      </c>
      <c r="E3">
        <f t="shared" ref="E3:E14" si="0">SUM(B3:D3)</f>
        <v>1412</v>
      </c>
      <c r="F3" s="22">
        <f t="shared" ref="F3:F13" si="1">SUM(B3/E3)</f>
        <v>0.66005665722379603</v>
      </c>
      <c r="G3" s="23">
        <f t="shared" ref="G3:G13" si="2">SUM(C3/E3)</f>
        <v>0.29745042492917845</v>
      </c>
      <c r="H3" s="22">
        <f t="shared" ref="H3:H13" si="3">SUM(D3/E3)</f>
        <v>4.2492917847025496E-2</v>
      </c>
    </row>
    <row r="4" spans="1:8" ht="16" x14ac:dyDescent="0.2">
      <c r="A4" s="11" t="s">
        <v>8356</v>
      </c>
      <c r="B4">
        <f>COUNTIFS(kickstarter_table!$F$2:$F$4115, "successful", kickstarter_table!$D$2:$D$4115, "&gt;=5000", kickstarter_table!$D$2:$D$4115, "&lt;=9999")</f>
        <v>381</v>
      </c>
      <c r="C4">
        <f>COUNTIFS(kickstarter_table!$F$2:$F$4115, "failed", kickstarter_table!$D$2:$D$4115, "&gt;=5000", kickstarter_table!$D$2:$D$4115, "&lt;=9999")</f>
        <v>283</v>
      </c>
      <c r="D4">
        <f>COUNTIFS(kickstarter_table!$F$2:$F$4115, "canceled", kickstarter_table!$D$2:$D$4115, "&gt;=5000", kickstarter_table!$D$2:$D$4115, "&lt;=9999")</f>
        <v>52</v>
      </c>
      <c r="E4">
        <f t="shared" si="0"/>
        <v>716</v>
      </c>
      <c r="F4" s="22">
        <f t="shared" si="1"/>
        <v>0.53212290502793291</v>
      </c>
      <c r="G4" s="23">
        <f t="shared" si="2"/>
        <v>0.39525139664804471</v>
      </c>
      <c r="H4" s="22">
        <f t="shared" si="3"/>
        <v>7.2625698324022353E-2</v>
      </c>
    </row>
    <row r="5" spans="1:8" ht="16" x14ac:dyDescent="0.2">
      <c r="A5" s="11" t="s">
        <v>8357</v>
      </c>
      <c r="B5">
        <f>COUNTIFS(kickstarter_table!$F$2:$F$4115, "successful", kickstarter_table!$D$2:$D$4115, "&gt;=10000", kickstarter_table!$D$2:$D$4115, "&lt;=14999")</f>
        <v>168</v>
      </c>
      <c r="C5">
        <f>COUNTIFS(kickstarter_table!$F$2:$F$4115, "failed", kickstarter_table!$D$2:$D$4115, "&gt;=10000", kickstarter_table!$D$2:$D$4115, "&lt;=14999")</f>
        <v>144</v>
      </c>
      <c r="D5">
        <f>COUNTIFS(kickstarter_table!$F$2:$F$4115, "canceled", kickstarter_table!$D$2:$D$4115, "&gt;=10000", kickstarter_table!$D$2:$D$4115, "&lt;=14999")</f>
        <v>40</v>
      </c>
      <c r="E5">
        <f t="shared" si="0"/>
        <v>352</v>
      </c>
      <c r="F5" s="22">
        <f t="shared" si="1"/>
        <v>0.47727272727272729</v>
      </c>
      <c r="G5" s="23">
        <f t="shared" si="2"/>
        <v>0.40909090909090912</v>
      </c>
      <c r="H5" s="22">
        <f t="shared" si="3"/>
        <v>0.11363636363636363</v>
      </c>
    </row>
    <row r="6" spans="1:8" ht="16" x14ac:dyDescent="0.2">
      <c r="A6" s="11" t="s">
        <v>8358</v>
      </c>
      <c r="B6">
        <f>COUNTIFS(kickstarter_table!$F$2:$F$4115, "successful", kickstarter_table!$D$2:$D$4115, "&gt;=15000", kickstarter_table!$D$2:$D$4115, "&lt;=19999")</f>
        <v>94</v>
      </c>
      <c r="C6">
        <f>COUNTIFS(kickstarter_table!$F$2:$F$4115, "failed", kickstarter_table!$D$2:$D$4115, "&gt;=15000", kickstarter_table!$D$2:$D$4115, "&lt;=19999")</f>
        <v>90</v>
      </c>
      <c r="D6">
        <f>COUNTIFS(kickstarter_table!$F$2:$F$4115, "canceled", kickstarter_table!$D$2:$D$4115, "&gt;=15000", kickstarter_table!$D$2:$D$4115, "&lt;=19999")</f>
        <v>17</v>
      </c>
      <c r="E6">
        <f t="shared" si="0"/>
        <v>201</v>
      </c>
      <c r="F6" s="22">
        <f t="shared" si="1"/>
        <v>0.46766169154228854</v>
      </c>
      <c r="G6" s="23">
        <f t="shared" si="2"/>
        <v>0.44776119402985076</v>
      </c>
      <c r="H6" s="22">
        <f t="shared" si="3"/>
        <v>8.45771144278607E-2</v>
      </c>
    </row>
    <row r="7" spans="1:8" ht="16" x14ac:dyDescent="0.2">
      <c r="A7" s="11" t="s">
        <v>8359</v>
      </c>
      <c r="B7">
        <f>COUNTIFS(kickstarter_table!$F$2:$F$4115, "successful", kickstarter_table!$D$2:$D$4115, "&gt;=20000", kickstarter_table!$D$2:$D$4115, "&lt;=24999")</f>
        <v>62</v>
      </c>
      <c r="C7">
        <f>COUNTIFS(kickstarter_table!$F$2:$F$4115, "failed", kickstarter_table!$D$2:$D$4115, "&gt;=20000", kickstarter_table!$D$2:$D$4115, "&lt;=24999")</f>
        <v>72</v>
      </c>
      <c r="D7">
        <f>COUNTIFS(kickstarter_table!$F$2:$F$4115, "canceled", kickstarter_table!$D$2:$D$4115, "&gt;=20000", kickstarter_table!$D$2:$D$4115, "&lt;=24999")</f>
        <v>14</v>
      </c>
      <c r="E7">
        <f t="shared" si="0"/>
        <v>148</v>
      </c>
      <c r="F7" s="22">
        <f t="shared" si="1"/>
        <v>0.41891891891891891</v>
      </c>
      <c r="G7" s="23">
        <f t="shared" si="2"/>
        <v>0.48648648648648651</v>
      </c>
      <c r="H7" s="22">
        <f t="shared" si="3"/>
        <v>9.45945945945946E-2</v>
      </c>
    </row>
    <row r="8" spans="1:8" ht="16" x14ac:dyDescent="0.2">
      <c r="A8" s="11" t="s">
        <v>8381</v>
      </c>
      <c r="B8">
        <f>COUNTIFS(kickstarter_table!$F$2:$F$4115, "successful", kickstarter_table!$D$2:$D$4115, "&gt;=25000", kickstarter_table!$D$2:$D$4115, "&lt;=29999")</f>
        <v>55</v>
      </c>
      <c r="C8">
        <f>COUNTIFS(kickstarter_table!$F$2:$F$4115, "failed", kickstarter_table!$D$2:$D$4115, "&gt;=25000", kickstarter_table!$D$2:$D$4115, "&lt;=29999")</f>
        <v>64</v>
      </c>
      <c r="D8">
        <f>COUNTIFS(kickstarter_table!$F$2:$F$4115, "canceled", kickstarter_table!$D$2:$D$4115, "&gt;=25000", kickstarter_table!$D$2:$D$4115, "&lt;=29999")</f>
        <v>18</v>
      </c>
      <c r="E8">
        <f t="shared" si="0"/>
        <v>137</v>
      </c>
      <c r="F8" s="22">
        <f t="shared" si="1"/>
        <v>0.40145985401459855</v>
      </c>
      <c r="G8" s="23">
        <f t="shared" si="2"/>
        <v>0.46715328467153283</v>
      </c>
      <c r="H8" s="22">
        <f t="shared" si="3"/>
        <v>0.13138686131386862</v>
      </c>
    </row>
    <row r="9" spans="1:8" ht="16" x14ac:dyDescent="0.2">
      <c r="A9" s="11" t="s">
        <v>8382</v>
      </c>
      <c r="B9">
        <f>COUNTIFS(kickstarter_table!$F$2:$F$4115, "successful", kickstarter_table!$D$2:$D$4115, "&gt;=30000", kickstarter_table!$D$2:$D$4115, "&lt;=34999")</f>
        <v>32</v>
      </c>
      <c r="C9">
        <f>COUNTIFS(kickstarter_table!$F$2:$F$4115, "failed", kickstarter_table!$D$2:$D$4115, "&gt;=30000", kickstarter_table!$D$2:$D$4115, "&lt;=34999")</f>
        <v>37</v>
      </c>
      <c r="D9">
        <f>COUNTIFS(kickstarter_table!$F$2:$F$4115, "canceled", kickstarter_table!$D$2:$D$4115, "&gt;=30000", kickstarter_table!$D$2:$D$4115, "&lt;=34999")</f>
        <v>13</v>
      </c>
      <c r="E9">
        <f t="shared" si="0"/>
        <v>82</v>
      </c>
      <c r="F9" s="22">
        <f t="shared" si="1"/>
        <v>0.3902439024390244</v>
      </c>
      <c r="G9" s="23">
        <f t="shared" si="2"/>
        <v>0.45121951219512196</v>
      </c>
      <c r="H9" s="22">
        <f t="shared" si="3"/>
        <v>0.15853658536585366</v>
      </c>
    </row>
    <row r="10" spans="1:8" ht="16" x14ac:dyDescent="0.2">
      <c r="A10" s="11" t="s">
        <v>8383</v>
      </c>
      <c r="B10">
        <f>COUNTIFS(kickstarter_table!$F$2:$F$4115, "successful", kickstarter_table!$D$2:$D$4115, "&gt;=35000", kickstarter_table!$D$2:$D$4115, "&lt;=39999")</f>
        <v>26</v>
      </c>
      <c r="C10">
        <f>COUNTIFS(kickstarter_table!$F$2:$F$4115, "failed", kickstarter_table!$D$2:$D$4115, "&gt;=35000", kickstarter_table!$D$2:$D$4115, "&lt;=39999")</f>
        <v>22</v>
      </c>
      <c r="D10">
        <f>COUNTIFS(kickstarter_table!$F$2:$F$4115, "canceled", kickstarter_table!$D$2:$D$4115, "&gt;=35000", kickstarter_table!$D$2:$D$4115, "&lt;=39999")</f>
        <v>7</v>
      </c>
      <c r="E10">
        <f t="shared" si="0"/>
        <v>55</v>
      </c>
      <c r="F10" s="22">
        <f t="shared" si="1"/>
        <v>0.47272727272727272</v>
      </c>
      <c r="G10" s="23">
        <f t="shared" si="2"/>
        <v>0.4</v>
      </c>
      <c r="H10" s="22">
        <f t="shared" si="3"/>
        <v>0.12727272727272726</v>
      </c>
    </row>
    <row r="11" spans="1:8" ht="16" x14ac:dyDescent="0.2">
      <c r="A11" s="11" t="s">
        <v>8384</v>
      </c>
      <c r="B11">
        <f>COUNTIFS(kickstarter_table!$F$2:$F$4115, "successful", kickstarter_table!$D$2:$D$4115, "&gt;=40000", kickstarter_table!$D$2:$D$4115, "&lt;=44999")</f>
        <v>21</v>
      </c>
      <c r="C11">
        <f>COUNTIFS(kickstarter_table!$F$2:$F$4115, "failed", kickstarter_table!$D$2:$D$4115, "&gt;=40000", kickstarter_table!$D$2:$D$4115, "&lt;=44999")</f>
        <v>16</v>
      </c>
      <c r="D11">
        <f>COUNTIFS(kickstarter_table!$F$2:$F$4115, "canceled", kickstarter_table!$D$2:$D$4115, "&gt;=40000", kickstarter_table!$D$2:$D$4115, "&lt;=44999")</f>
        <v>6</v>
      </c>
      <c r="E11">
        <f t="shared" si="0"/>
        <v>43</v>
      </c>
      <c r="F11" s="22">
        <f t="shared" si="1"/>
        <v>0.48837209302325579</v>
      </c>
      <c r="G11" s="23">
        <f t="shared" si="2"/>
        <v>0.37209302325581395</v>
      </c>
      <c r="H11" s="22">
        <f t="shared" si="3"/>
        <v>0.13953488372093023</v>
      </c>
    </row>
    <row r="12" spans="1:8" ht="16" x14ac:dyDescent="0.2">
      <c r="A12" s="11" t="s">
        <v>8385</v>
      </c>
      <c r="B12">
        <f>COUNTIFS(kickstarter_table!$F$2:$F$4115, "successful", kickstarter_table!$D$2:$D$4115, "&gt;=45000", kickstarter_table!$D$2:$D$4115, "&lt;=49999")</f>
        <v>6</v>
      </c>
      <c r="C12">
        <f>COUNTIFS(kickstarter_table!$F$2:$F$4115, "failed", kickstarter_table!$D$2:$D$4115, "&gt;=45000", kickstarter_table!$D$2:$D$4115, "&lt;=49999")</f>
        <v>11</v>
      </c>
      <c r="D12">
        <f>COUNTIFS(kickstarter_table!$F$2:$F$4115, "canceled", kickstarter_table!$D$2:$D$4115, "&gt;=45000", kickstarter_table!$D$2:$D$4115, "&lt;=49999")</f>
        <v>4</v>
      </c>
      <c r="E12">
        <f t="shared" si="0"/>
        <v>21</v>
      </c>
      <c r="F12" s="22">
        <f t="shared" si="1"/>
        <v>0.2857142857142857</v>
      </c>
      <c r="G12" s="23">
        <f t="shared" si="2"/>
        <v>0.52380952380952384</v>
      </c>
      <c r="H12" s="22">
        <f t="shared" si="3"/>
        <v>0.19047619047619047</v>
      </c>
    </row>
    <row r="13" spans="1:8" ht="16" x14ac:dyDescent="0.2">
      <c r="A13" s="11" t="s">
        <v>8386</v>
      </c>
      <c r="B13">
        <f>COUNTIFS(kickstarter_table!$F$2:$F$4115, "successful", kickstarter_table!$D$2:$D$4115, "&gt;=50000")</f>
        <v>86</v>
      </c>
      <c r="C13">
        <f>COUNTIFS(kickstarter_table!$F$2:$F$4115, "failed", kickstarter_table!$D$2:$D$4115, "&gt;=50000")</f>
        <v>258</v>
      </c>
      <c r="D13">
        <f>COUNTIFS(kickstarter_table!$F$2:$F$4115, "canceled", kickstarter_table!$D$2:$D$4115, "&gt;=50000")</f>
        <v>100</v>
      </c>
      <c r="E13" s="20">
        <f t="shared" si="0"/>
        <v>444</v>
      </c>
      <c r="F13" s="22">
        <f t="shared" si="1"/>
        <v>0.19369369369369369</v>
      </c>
      <c r="G13" s="23">
        <f t="shared" si="2"/>
        <v>0.58108108108108103</v>
      </c>
      <c r="H13" s="22">
        <f t="shared" si="3"/>
        <v>0.22522522522522523</v>
      </c>
    </row>
    <row r="14" spans="1:8" ht="16" x14ac:dyDescent="0.2">
      <c r="A14" s="17" t="s">
        <v>8387</v>
      </c>
      <c r="B14" s="18">
        <f>SUM(B2:B13)</f>
        <v>2185</v>
      </c>
      <c r="C14" s="18">
        <f t="shared" ref="C14:D14" si="4">SUM(C2:C13)</f>
        <v>1530</v>
      </c>
      <c r="D14" s="18">
        <f t="shared" si="4"/>
        <v>349</v>
      </c>
      <c r="E14" s="16">
        <f t="shared" si="0"/>
        <v>4064</v>
      </c>
      <c r="F14" s="24">
        <f>SUM(B14/E14)</f>
        <v>0.53764763779527558</v>
      </c>
      <c r="G14" s="24">
        <f>SUM(C14/E14)</f>
        <v>0.3764763779527559</v>
      </c>
      <c r="H14" s="24">
        <f>SUM(D14/E14)</f>
        <v>8.5875984251968504E-2</v>
      </c>
    </row>
  </sheetData>
  <pageMargins left="0.7" right="0.7" top="0.75" bottom="0.75" header="0.3" footer="0.3"/>
  <pageSetup orientation="portrait" horizontalDpi="0" verticalDpi="0"/>
  <ignoredErrors>
    <ignoredError sqref="C2 C7 C8:C1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kickstarter_table</vt:lpstr>
      <vt:lpstr>pivot_chart_category</vt:lpstr>
      <vt:lpstr>pivot_chart_subcategory</vt:lpstr>
      <vt:lpstr>launchdate_outcomes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</cp:lastModifiedBy>
  <dcterms:created xsi:type="dcterms:W3CDTF">2017-04-20T15:17:24Z</dcterms:created>
  <dcterms:modified xsi:type="dcterms:W3CDTF">2018-02-03T00:12:37Z</dcterms:modified>
</cp:coreProperties>
</file>