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us\Desktop\2024년 1학기\Fundamentals of Finance\"/>
    </mc:Choice>
  </mc:AlternateContent>
  <xr:revisionPtr revIDLastSave="0" documentId="8_{FF3981B3-78D6-4AC3-95E9-686FA24A0139}" xr6:coauthVersionLast="47" xr6:coauthVersionMax="47" xr10:uidLastSave="{00000000-0000-0000-0000-000000000000}"/>
  <bookViews>
    <workbookView xWindow="-120" yWindow="-120" windowWidth="29040" windowHeight="15720" xr2:uid="{0BAE7727-049E-4646-A504-5B33216D0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8" i="1"/>
  <c r="D28" i="1"/>
  <c r="D32" i="1" s="1"/>
  <c r="E28" i="1"/>
  <c r="E32" i="1" s="1"/>
  <c r="F28" i="1"/>
  <c r="D29" i="1"/>
  <c r="E29" i="1"/>
  <c r="F29" i="1"/>
  <c r="F32" i="1"/>
  <c r="C29" i="1"/>
  <c r="C28" i="1"/>
  <c r="C23" i="1"/>
  <c r="C24" i="1" s="1"/>
  <c r="G36" i="1"/>
  <c r="B36" i="1"/>
  <c r="C14" i="1"/>
  <c r="C13" i="1"/>
  <c r="J14" i="1"/>
  <c r="K14" i="1" s="1"/>
  <c r="L14" i="1" s="1"/>
  <c r="J18" i="1"/>
  <c r="K18" i="1" s="1"/>
  <c r="L18" i="1" s="1"/>
  <c r="J16" i="1"/>
  <c r="K16" i="1" s="1"/>
  <c r="L16" i="1" s="1"/>
  <c r="G19" i="1"/>
  <c r="G20" i="1" s="1"/>
  <c r="G21" i="1" s="1"/>
  <c r="B19" i="1"/>
  <c r="F3" i="1"/>
  <c r="E3" i="1"/>
  <c r="D3" i="1"/>
  <c r="C3" i="1"/>
  <c r="F2" i="1"/>
  <c r="E2" i="1"/>
  <c r="D2" i="1"/>
  <c r="C2" i="1"/>
  <c r="G8" i="1"/>
  <c r="B8" i="1"/>
  <c r="B9" i="1" s="1"/>
  <c r="B10" i="1" s="1"/>
  <c r="C32" i="1" l="1"/>
  <c r="F14" i="1"/>
  <c r="D23" i="1"/>
  <c r="D24" i="1" s="1"/>
  <c r="D25" i="1" s="1"/>
  <c r="E23" i="1"/>
  <c r="E24" i="1" s="1"/>
  <c r="E25" i="1" s="1"/>
  <c r="F23" i="1"/>
  <c r="F24" i="1" s="1"/>
  <c r="F25" i="1" s="1"/>
  <c r="F13" i="1"/>
  <c r="F15" i="1" s="1"/>
  <c r="F19" i="1" s="1"/>
  <c r="F20" i="1" s="1"/>
  <c r="F21" i="1" s="1"/>
  <c r="D14" i="1"/>
  <c r="E14" i="1"/>
  <c r="G9" i="1"/>
  <c r="G10" i="1" s="1"/>
  <c r="B20" i="1"/>
  <c r="B21" i="1" s="1"/>
  <c r="C25" i="1"/>
  <c r="D13" i="1"/>
  <c r="E4" i="1"/>
  <c r="E8" i="1" s="1"/>
  <c r="B37" i="1"/>
  <c r="B38" i="1" s="1"/>
  <c r="E13" i="1"/>
  <c r="F4" i="1"/>
  <c r="F8" i="1" s="1"/>
  <c r="G37" i="1"/>
  <c r="G38" i="1" s="1"/>
  <c r="F36" i="1"/>
  <c r="F37" i="1" s="1"/>
  <c r="F38" i="1" s="1"/>
  <c r="C15" i="1"/>
  <c r="C19" i="1" s="1"/>
  <c r="C20" i="1" s="1"/>
  <c r="C21" i="1" s="1"/>
  <c r="C4" i="1"/>
  <c r="C8" i="1" s="1"/>
  <c r="D4" i="1"/>
  <c r="D8" i="1" s="1"/>
  <c r="D15" i="1" l="1"/>
  <c r="D19" i="1" s="1"/>
  <c r="D20" i="1" s="1"/>
  <c r="D21" i="1" s="1"/>
  <c r="D36" i="1"/>
  <c r="D37" i="1" s="1"/>
  <c r="D38" i="1" s="1"/>
  <c r="E15" i="1"/>
  <c r="E19" i="1" s="1"/>
  <c r="E20" i="1" s="1"/>
  <c r="E21" i="1" s="1"/>
  <c r="E36" i="1"/>
  <c r="E37" i="1" s="1"/>
  <c r="E38" i="1" s="1"/>
  <c r="E9" i="1"/>
  <c r="E10" i="1" s="1"/>
  <c r="C9" i="1"/>
  <c r="C10" i="1"/>
  <c r="D9" i="1"/>
  <c r="D10" i="1" s="1"/>
  <c r="C36" i="1"/>
  <c r="C37" i="1" s="1"/>
  <c r="C38" i="1" s="1"/>
  <c r="F9" i="1"/>
  <c r="F10" i="1" s="1"/>
</calcChain>
</file>

<file path=xl/sharedStrings.xml><?xml version="1.0" encoding="utf-8"?>
<sst xmlns="http://schemas.openxmlformats.org/spreadsheetml/2006/main" count="43" uniqueCount="19">
  <si>
    <t>Sales</t>
    <phoneticPr fontId="2" type="noConversion"/>
  </si>
  <si>
    <t>Cost of Goods Sold</t>
    <phoneticPr fontId="2" type="noConversion"/>
  </si>
  <si>
    <t>Gross Profit</t>
    <phoneticPr fontId="2" type="noConversion"/>
  </si>
  <si>
    <t>Selling, General, and Administrative</t>
    <phoneticPr fontId="2" type="noConversion"/>
  </si>
  <si>
    <t>Depreciation</t>
    <phoneticPr fontId="2" type="noConversion"/>
  </si>
  <si>
    <t>EBIT</t>
    <phoneticPr fontId="2" type="noConversion"/>
  </si>
  <si>
    <t>Income Tax at 20%</t>
    <phoneticPr fontId="2" type="noConversion"/>
  </si>
  <si>
    <t>Unlevered Net Income</t>
    <phoneticPr fontId="2" type="noConversion"/>
  </si>
  <si>
    <t>Incremental Earnings Forecast / year</t>
    <phoneticPr fontId="2" type="noConversion"/>
  </si>
  <si>
    <t>Research and Development</t>
    <phoneticPr fontId="2" type="noConversion"/>
  </si>
  <si>
    <t>price</t>
    <phoneticPr fontId="2" type="noConversion"/>
  </si>
  <si>
    <t>amount</t>
    <phoneticPr fontId="2" type="noConversion"/>
  </si>
  <si>
    <t>cost</t>
    <phoneticPr fontId="2" type="noConversion"/>
  </si>
  <si>
    <t>unit : $1000</t>
    <phoneticPr fontId="2" type="noConversion"/>
  </si>
  <si>
    <t>Ir number</t>
    <phoneticPr fontId="2" type="noConversion"/>
  </si>
  <si>
    <t>Ir sales</t>
  </si>
  <si>
    <t>Ir sales</t>
    <phoneticPr fontId="2" type="noConversion"/>
  </si>
  <si>
    <t>Ir costs</t>
  </si>
  <si>
    <t>Ir costs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</si>
</sst>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80" formatCode="_-[$$-409]* #,##0.00_ ;_-[$$-409]* \-#,##0.00\ ;_-[$$-409]* &quot;-&quot;??_ ;_-@_ "/>
    <numFmt numFmtId="184" formatCode="_-[$$-409]* #,##0_ ;_-[$$-409]* \-#,##0\ ;_-[$$-409]* &quot;-&quot;??_ ;_-@_ "/>
  </numFmts>
  <fonts count="4" x14ac:knownFonts="1">
    <font>
      <sz val="11"/>
      <color theme="1"/>
      <name val="한컴 고딕"/>
      <family val="2"/>
      <charset val="129"/>
    </font>
    <font>
      <sz val="11"/>
      <color theme="1"/>
      <name val="한컴 고딕"/>
      <family val="2"/>
      <charset val="129"/>
    </font>
    <font>
      <sz val="8"/>
      <name val="한컴 고딕"/>
      <family val="2"/>
      <charset val="129"/>
    </font>
    <font>
      <b/>
      <sz val="11"/>
      <color theme="1"/>
      <name val="한컴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8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84" fontId="0" fillId="0" borderId="0" xfId="0" applyNumberFormat="1" applyBorder="1" applyAlignment="1">
      <alignment horizontal="left" vertical="center"/>
    </xf>
    <xf numFmtId="184" fontId="0" fillId="0" borderId="2" xfId="0" applyNumberForma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84" fontId="0" fillId="0" borderId="3" xfId="0" applyNumberFormat="1" applyBorder="1" applyAlignment="1">
      <alignment horizontal="left" vertical="center"/>
    </xf>
    <xf numFmtId="180" fontId="0" fillId="0" borderId="1" xfId="1" applyNumberFormat="1" applyFont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184" fontId="0" fillId="0" borderId="9" xfId="0" applyNumberFormat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184" fontId="0" fillId="0" borderId="11" xfId="0" applyNumberFormat="1" applyBorder="1" applyAlignment="1">
      <alignment horizontal="left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44E7-DB70-45B8-8FF8-3AAAA8885D5A}">
  <dimension ref="A1:L38"/>
  <sheetViews>
    <sheetView tabSelected="1" topLeftCell="A12" workbookViewId="0">
      <selection activeCell="I31" sqref="I31"/>
    </sheetView>
  </sheetViews>
  <sheetFormatPr defaultRowHeight="14.7" x14ac:dyDescent="0.6"/>
  <cols>
    <col min="1" max="1" width="29.54296875" style="2" bestFit="1" customWidth="1"/>
    <col min="2" max="2" width="14.54296875" style="2" bestFit="1" customWidth="1"/>
    <col min="3" max="3" width="13.5" style="2" bestFit="1" customWidth="1"/>
    <col min="4" max="7" width="9.86328125" style="2" bestFit="1" customWidth="1"/>
    <col min="8" max="8" width="10.36328125" style="2" bestFit="1" customWidth="1"/>
    <col min="9" max="16384" width="8.7265625" style="2"/>
  </cols>
  <sheetData>
    <row r="1" spans="1:12" s="1" customFormat="1" ht="15.9" customHeight="1" x14ac:dyDescent="0.6">
      <c r="A1" s="4" t="s">
        <v>8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6">
        <v>5</v>
      </c>
      <c r="H1" s="1" t="s">
        <v>13</v>
      </c>
    </row>
    <row r="2" spans="1:12" x14ac:dyDescent="0.6">
      <c r="A2" s="7" t="s">
        <v>0</v>
      </c>
      <c r="B2" s="8">
        <v>0</v>
      </c>
      <c r="C2" s="8">
        <f>$I$3*$J$3/1000</f>
        <v>26000</v>
      </c>
      <c r="D2" s="8">
        <f t="shared" ref="D2:F2" si="0">$I$3*$J$3/1000</f>
        <v>26000</v>
      </c>
      <c r="E2" s="8">
        <f t="shared" si="0"/>
        <v>26000</v>
      </c>
      <c r="F2" s="8">
        <f t="shared" si="0"/>
        <v>26000</v>
      </c>
      <c r="G2" s="9">
        <v>0</v>
      </c>
      <c r="I2" s="2" t="s">
        <v>10</v>
      </c>
      <c r="J2" s="2" t="s">
        <v>11</v>
      </c>
      <c r="K2" s="2" t="s">
        <v>12</v>
      </c>
    </row>
    <row r="3" spans="1:12" x14ac:dyDescent="0.6">
      <c r="A3" s="11" t="s">
        <v>1</v>
      </c>
      <c r="B3" s="3">
        <v>0</v>
      </c>
      <c r="C3" s="8">
        <f>$J$3*$K$3/1000</f>
        <v>-11000</v>
      </c>
      <c r="D3" s="8">
        <f t="shared" ref="D3:F3" si="1">$J$3*$K$3/1000</f>
        <v>-11000</v>
      </c>
      <c r="E3" s="8">
        <f t="shared" si="1"/>
        <v>-11000</v>
      </c>
      <c r="F3" s="8">
        <f t="shared" si="1"/>
        <v>-11000</v>
      </c>
      <c r="G3" s="12">
        <v>0</v>
      </c>
      <c r="I3" s="2">
        <v>260</v>
      </c>
      <c r="J3" s="14">
        <v>100000</v>
      </c>
      <c r="K3" s="2">
        <v>-110</v>
      </c>
    </row>
    <row r="4" spans="1:12" x14ac:dyDescent="0.6">
      <c r="A4" s="10" t="s">
        <v>2</v>
      </c>
      <c r="B4" s="8">
        <v>0</v>
      </c>
      <c r="C4" s="8">
        <f>SUM(C2:C3)</f>
        <v>15000</v>
      </c>
      <c r="D4" s="8">
        <f t="shared" ref="D4:F4" si="2">SUM(D2:D3)</f>
        <v>15000</v>
      </c>
      <c r="E4" s="8">
        <f t="shared" si="2"/>
        <v>15000</v>
      </c>
      <c r="F4" s="8">
        <f t="shared" si="2"/>
        <v>15000</v>
      </c>
      <c r="G4" s="9">
        <v>0</v>
      </c>
    </row>
    <row r="5" spans="1:12" x14ac:dyDescent="0.6">
      <c r="A5" s="7" t="s">
        <v>3</v>
      </c>
      <c r="B5" s="8">
        <v>0</v>
      </c>
      <c r="C5" s="8">
        <v>-2800</v>
      </c>
      <c r="D5" s="8">
        <v>-2800</v>
      </c>
      <c r="E5" s="8">
        <v>-2800</v>
      </c>
      <c r="F5" s="8">
        <v>-2800</v>
      </c>
      <c r="G5" s="9">
        <v>0</v>
      </c>
    </row>
    <row r="6" spans="1:12" x14ac:dyDescent="0.6">
      <c r="A6" s="7" t="s">
        <v>9</v>
      </c>
      <c r="B6" s="8">
        <v>-15000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12" x14ac:dyDescent="0.6">
      <c r="A7" s="11" t="s">
        <v>4</v>
      </c>
      <c r="B7" s="13">
        <v>0</v>
      </c>
      <c r="C7" s="3">
        <v>-1500</v>
      </c>
      <c r="D7" s="3">
        <v>-1500</v>
      </c>
      <c r="E7" s="3">
        <v>-1500</v>
      </c>
      <c r="F7" s="3">
        <v>-1500</v>
      </c>
      <c r="G7" s="12">
        <v>-1500</v>
      </c>
    </row>
    <row r="8" spans="1:12" x14ac:dyDescent="0.6">
      <c r="A8" s="10" t="s">
        <v>5</v>
      </c>
      <c r="B8" s="8">
        <f>SUM(B4:B7)</f>
        <v>-15000</v>
      </c>
      <c r="C8" s="8">
        <f>SUM(C4:C7)</f>
        <v>10700</v>
      </c>
      <c r="D8" s="8">
        <f t="shared" ref="D8:G8" si="3">SUM(D4:D7)</f>
        <v>10700</v>
      </c>
      <c r="E8" s="8">
        <f t="shared" si="3"/>
        <v>10700</v>
      </c>
      <c r="F8" s="8">
        <f t="shared" si="3"/>
        <v>10700</v>
      </c>
      <c r="G8" s="8">
        <f t="shared" si="3"/>
        <v>-1500</v>
      </c>
    </row>
    <row r="9" spans="1:12" x14ac:dyDescent="0.6">
      <c r="A9" s="11" t="s">
        <v>6</v>
      </c>
      <c r="B9" s="3">
        <f>B8*0.2</f>
        <v>-3000</v>
      </c>
      <c r="C9" s="3">
        <f t="shared" ref="C9:G9" si="4">C8*0.2</f>
        <v>2140</v>
      </c>
      <c r="D9" s="3">
        <f t="shared" si="4"/>
        <v>2140</v>
      </c>
      <c r="E9" s="3">
        <f t="shared" si="4"/>
        <v>2140</v>
      </c>
      <c r="F9" s="3">
        <f t="shared" si="4"/>
        <v>2140</v>
      </c>
      <c r="G9" s="3">
        <f t="shared" si="4"/>
        <v>-300</v>
      </c>
    </row>
    <row r="10" spans="1:12" x14ac:dyDescent="0.6">
      <c r="A10" s="11" t="s">
        <v>7</v>
      </c>
      <c r="B10" s="3">
        <f>B8-B9</f>
        <v>-12000</v>
      </c>
      <c r="C10" s="3">
        <f t="shared" ref="C10:G10" si="5">C8-C9</f>
        <v>8560</v>
      </c>
      <c r="D10" s="3">
        <f t="shared" si="5"/>
        <v>8560</v>
      </c>
      <c r="E10" s="3">
        <f t="shared" si="5"/>
        <v>8560</v>
      </c>
      <c r="F10" s="3">
        <f t="shared" si="5"/>
        <v>8560</v>
      </c>
      <c r="G10" s="3">
        <f t="shared" si="5"/>
        <v>-1200</v>
      </c>
    </row>
    <row r="11" spans="1:12" x14ac:dyDescent="0.6">
      <c r="I11" s="2">
        <v>1</v>
      </c>
      <c r="J11" s="2">
        <v>2</v>
      </c>
      <c r="K11" s="2">
        <v>3</v>
      </c>
      <c r="L11" s="2">
        <v>4</v>
      </c>
    </row>
    <row r="12" spans="1:12" x14ac:dyDescent="0.6">
      <c r="A12" s="15" t="s">
        <v>8</v>
      </c>
      <c r="B12" s="16">
        <v>0</v>
      </c>
      <c r="C12" s="16">
        <v>1</v>
      </c>
      <c r="D12" s="16">
        <v>2</v>
      </c>
      <c r="E12" s="16">
        <v>3</v>
      </c>
      <c r="F12" s="16">
        <v>4</v>
      </c>
      <c r="G12" s="17">
        <v>5</v>
      </c>
      <c r="H12" s="1" t="s">
        <v>13</v>
      </c>
    </row>
    <row r="13" spans="1:12" x14ac:dyDescent="0.6">
      <c r="A13" s="18" t="s">
        <v>0</v>
      </c>
      <c r="B13" s="8">
        <v>0</v>
      </c>
      <c r="C13" s="21">
        <f>I$14*I$16/1000</f>
        <v>13000</v>
      </c>
      <c r="D13" s="21">
        <f t="shared" ref="D13:F13" si="6">J$14*J$16/1000</f>
        <v>23400</v>
      </c>
      <c r="E13" s="21">
        <f t="shared" si="6"/>
        <v>31590</v>
      </c>
      <c r="F13" s="21">
        <f t="shared" si="6"/>
        <v>37908</v>
      </c>
      <c r="G13" s="9">
        <v>0</v>
      </c>
      <c r="I13" s="2" t="s">
        <v>10</v>
      </c>
    </row>
    <row r="14" spans="1:12" x14ac:dyDescent="0.6">
      <c r="A14" s="19" t="s">
        <v>1</v>
      </c>
      <c r="B14" s="3">
        <v>0</v>
      </c>
      <c r="C14" s="12">
        <f>I$16*I$18/1000</f>
        <v>-6000</v>
      </c>
      <c r="D14" s="12">
        <f t="shared" ref="D14:F14" si="7">J$16*J$18/1000</f>
        <v>-9600</v>
      </c>
      <c r="E14" s="12">
        <f t="shared" si="7"/>
        <v>-11520.000000000002</v>
      </c>
      <c r="F14" s="12">
        <f t="shared" si="7"/>
        <v>-12288.000000000002</v>
      </c>
      <c r="G14" s="12">
        <v>0</v>
      </c>
      <c r="I14" s="2">
        <v>260</v>
      </c>
      <c r="J14" s="2">
        <f>I14*0.9</f>
        <v>234</v>
      </c>
      <c r="K14" s="2">
        <f>J14*0.9</f>
        <v>210.6</v>
      </c>
      <c r="L14" s="2">
        <f>K14*0.9</f>
        <v>189.54</v>
      </c>
    </row>
    <row r="15" spans="1:12" x14ac:dyDescent="0.6">
      <c r="A15" s="20" t="s">
        <v>2</v>
      </c>
      <c r="B15" s="8">
        <v>0</v>
      </c>
      <c r="C15" s="8">
        <f>SUM(C13:C14)</f>
        <v>7000</v>
      </c>
      <c r="D15" s="8">
        <f t="shared" ref="D15" si="8">SUM(D13:D14)</f>
        <v>13800</v>
      </c>
      <c r="E15" s="8">
        <f t="shared" ref="E15" si="9">SUM(E13:E14)</f>
        <v>20070</v>
      </c>
      <c r="F15" s="8">
        <f t="shared" ref="F15" si="10">SUM(F13:F14)</f>
        <v>25620</v>
      </c>
      <c r="G15" s="9">
        <v>0</v>
      </c>
      <c r="I15" s="2" t="s">
        <v>11</v>
      </c>
    </row>
    <row r="16" spans="1:12" x14ac:dyDescent="0.6">
      <c r="A16" s="18" t="s">
        <v>3</v>
      </c>
      <c r="B16" s="8">
        <v>0</v>
      </c>
      <c r="C16" s="8">
        <v>-2800</v>
      </c>
      <c r="D16" s="8">
        <v>-2800</v>
      </c>
      <c r="E16" s="8">
        <v>-2800</v>
      </c>
      <c r="F16" s="8">
        <v>-2800</v>
      </c>
      <c r="G16" s="9">
        <v>0</v>
      </c>
      <c r="I16" s="14">
        <v>50000</v>
      </c>
      <c r="J16" s="14">
        <f>I16+50000</f>
        <v>100000</v>
      </c>
      <c r="K16" s="14">
        <f t="shared" ref="K16:L16" si="11">J16+50000</f>
        <v>150000</v>
      </c>
      <c r="L16" s="14">
        <f t="shared" si="11"/>
        <v>200000</v>
      </c>
    </row>
    <row r="17" spans="1:12" x14ac:dyDescent="0.6">
      <c r="A17" s="18" t="s">
        <v>9</v>
      </c>
      <c r="B17" s="8">
        <v>-15000</v>
      </c>
      <c r="C17" s="8">
        <v>0</v>
      </c>
      <c r="D17" s="8">
        <v>0</v>
      </c>
      <c r="E17" s="8">
        <v>0</v>
      </c>
      <c r="F17" s="8">
        <v>0</v>
      </c>
      <c r="G17" s="9">
        <v>0</v>
      </c>
      <c r="I17" s="2" t="s">
        <v>12</v>
      </c>
    </row>
    <row r="18" spans="1:12" x14ac:dyDescent="0.6">
      <c r="A18" s="19" t="s">
        <v>4</v>
      </c>
      <c r="B18" s="13">
        <v>0</v>
      </c>
      <c r="C18" s="3">
        <v>-7500</v>
      </c>
      <c r="D18" s="3">
        <v>0</v>
      </c>
      <c r="E18" s="3">
        <v>0</v>
      </c>
      <c r="F18" s="3">
        <v>0</v>
      </c>
      <c r="G18" s="12">
        <v>0</v>
      </c>
      <c r="I18" s="2">
        <v>-120</v>
      </c>
      <c r="J18" s="2">
        <f>I18*0.8</f>
        <v>-96</v>
      </c>
      <c r="K18" s="2">
        <f>J18*0.8</f>
        <v>-76.800000000000011</v>
      </c>
      <c r="L18" s="2">
        <f>K18*0.8</f>
        <v>-61.440000000000012</v>
      </c>
    </row>
    <row r="19" spans="1:12" x14ac:dyDescent="0.6">
      <c r="A19" s="20" t="s">
        <v>5</v>
      </c>
      <c r="B19" s="8">
        <f>SUM(B15:B18)</f>
        <v>-15000</v>
      </c>
      <c r="C19" s="8">
        <f>SUM(C15:C18)</f>
        <v>-3300</v>
      </c>
      <c r="D19" s="8">
        <f t="shared" ref="D19" si="12">SUM(D15:D18)</f>
        <v>11000</v>
      </c>
      <c r="E19" s="8">
        <f t="shared" ref="E19" si="13">SUM(E15:E18)</f>
        <v>17270</v>
      </c>
      <c r="F19" s="8">
        <f t="shared" ref="F19" si="14">SUM(F15:F18)</f>
        <v>22820</v>
      </c>
      <c r="G19" s="21">
        <f t="shared" ref="G19" si="15">SUM(G15:G18)</f>
        <v>0</v>
      </c>
    </row>
    <row r="20" spans="1:12" x14ac:dyDescent="0.6">
      <c r="A20" s="19" t="s">
        <v>6</v>
      </c>
      <c r="B20" s="3">
        <f>B19*0.2</f>
        <v>-3000</v>
      </c>
      <c r="C20" s="3">
        <f t="shared" ref="C20" si="16">C19*0.2</f>
        <v>-660</v>
      </c>
      <c r="D20" s="3">
        <f t="shared" ref="D20" si="17">D19*0.2</f>
        <v>2200</v>
      </c>
      <c r="E20" s="3">
        <f t="shared" ref="E20" si="18">E19*0.2</f>
        <v>3454</v>
      </c>
      <c r="F20" s="3">
        <f t="shared" ref="F20" si="19">F19*0.2</f>
        <v>4564</v>
      </c>
      <c r="G20" s="3">
        <f t="shared" ref="G20" si="20">G19*0.2</f>
        <v>0</v>
      </c>
    </row>
    <row r="21" spans="1:12" x14ac:dyDescent="0.6">
      <c r="A21" s="19" t="s">
        <v>7</v>
      </c>
      <c r="B21" s="3">
        <f>B19-B20</f>
        <v>-12000</v>
      </c>
      <c r="C21" s="3">
        <f t="shared" ref="C21" si="21">C19-C20</f>
        <v>-2640</v>
      </c>
      <c r="D21" s="3">
        <f t="shared" ref="D21" si="22">D19-D20</f>
        <v>8800</v>
      </c>
      <c r="E21" s="3">
        <f t="shared" ref="E21" si="23">E19-E20</f>
        <v>13816</v>
      </c>
      <c r="F21" s="3">
        <f t="shared" ref="F21" si="24">F19-F20</f>
        <v>18256</v>
      </c>
      <c r="G21" s="3">
        <f t="shared" ref="G21" si="25">G19-G20</f>
        <v>0</v>
      </c>
    </row>
    <row r="23" spans="1:12" x14ac:dyDescent="0.6">
      <c r="A23" s="2" t="s">
        <v>14</v>
      </c>
      <c r="C23" s="2">
        <f>0.2*I16</f>
        <v>10000</v>
      </c>
      <c r="D23" s="2">
        <f>0.2*J16</f>
        <v>20000</v>
      </c>
      <c r="E23" s="2">
        <f>0.2*K16</f>
        <v>30000</v>
      </c>
      <c r="F23" s="2">
        <f>0.2*L16</f>
        <v>40000</v>
      </c>
    </row>
    <row r="24" spans="1:12" x14ac:dyDescent="0.6">
      <c r="A24" s="2" t="s">
        <v>16</v>
      </c>
      <c r="C24" s="2">
        <f>C23*100/1000</f>
        <v>1000</v>
      </c>
      <c r="D24" s="2">
        <f>D23*100/1000</f>
        <v>2000</v>
      </c>
      <c r="E24" s="2">
        <f>E23*100/1000</f>
        <v>3000</v>
      </c>
      <c r="F24" s="2">
        <f>F23*100/1000</f>
        <v>4000</v>
      </c>
    </row>
    <row r="25" spans="1:12" x14ac:dyDescent="0.6">
      <c r="A25" s="2" t="s">
        <v>18</v>
      </c>
      <c r="C25" s="2">
        <f>C24*0.6</f>
        <v>600</v>
      </c>
      <c r="D25" s="2">
        <f>D24*0.6</f>
        <v>1200</v>
      </c>
      <c r="E25" s="2">
        <f>E24*0.6</f>
        <v>1800</v>
      </c>
      <c r="F25" s="2">
        <f>F24*0.6</f>
        <v>2400</v>
      </c>
    </row>
    <row r="27" spans="1:12" x14ac:dyDescent="0.6">
      <c r="A27" s="15" t="s">
        <v>8</v>
      </c>
      <c r="B27" s="16">
        <v>0</v>
      </c>
      <c r="C27" s="16">
        <v>1</v>
      </c>
      <c r="D27" s="16">
        <v>2</v>
      </c>
      <c r="E27" s="16">
        <v>3</v>
      </c>
      <c r="F27" s="16">
        <v>4</v>
      </c>
      <c r="G27" s="17">
        <v>5</v>
      </c>
    </row>
    <row r="28" spans="1:12" x14ac:dyDescent="0.6">
      <c r="A28" s="18" t="s">
        <v>0</v>
      </c>
      <c r="B28" s="8">
        <v>0</v>
      </c>
      <c r="C28" s="21">
        <f>I$14*I$16/1000</f>
        <v>13000</v>
      </c>
      <c r="D28" s="21">
        <f t="shared" ref="D28:F28" si="26">J$14*J$16/1000</f>
        <v>23400</v>
      </c>
      <c r="E28" s="21">
        <f t="shared" si="26"/>
        <v>31590</v>
      </c>
      <c r="F28" s="21">
        <f t="shared" si="26"/>
        <v>37908</v>
      </c>
      <c r="G28" s="9">
        <v>0</v>
      </c>
      <c r="I28" s="2">
        <f>SQRT(0.045)</f>
        <v>0.21213203435596426</v>
      </c>
    </row>
    <row r="29" spans="1:12" x14ac:dyDescent="0.6">
      <c r="A29" s="19" t="s">
        <v>1</v>
      </c>
      <c r="B29" s="3">
        <v>0</v>
      </c>
      <c r="C29" s="12">
        <f>I$16*I$18/1000</f>
        <v>-6000</v>
      </c>
      <c r="D29" s="12">
        <f t="shared" ref="D29:F29" si="27">J$16*J$18/1000</f>
        <v>-9600</v>
      </c>
      <c r="E29" s="12">
        <f t="shared" si="27"/>
        <v>-11520.000000000002</v>
      </c>
      <c r="F29" s="12">
        <f t="shared" si="27"/>
        <v>-12288.000000000002</v>
      </c>
      <c r="G29" s="12">
        <v>0</v>
      </c>
    </row>
    <row r="30" spans="1:12" x14ac:dyDescent="0.6">
      <c r="A30" s="22" t="s">
        <v>15</v>
      </c>
      <c r="B30" s="23">
        <v>0</v>
      </c>
      <c r="C30" s="23">
        <v>-1000</v>
      </c>
      <c r="D30" s="23">
        <v>-1000</v>
      </c>
      <c r="E30" s="23">
        <v>-1000</v>
      </c>
      <c r="F30" s="23">
        <v>-1000</v>
      </c>
      <c r="G30" s="21"/>
      <c r="I30" s="2">
        <f>0.35^2*0.5</f>
        <v>6.1249999999999992E-2</v>
      </c>
    </row>
    <row r="31" spans="1:12" x14ac:dyDescent="0.6">
      <c r="A31" s="19" t="s">
        <v>17</v>
      </c>
      <c r="B31" s="3">
        <v>0</v>
      </c>
      <c r="C31" s="3">
        <v>600</v>
      </c>
      <c r="D31" s="3">
        <v>600</v>
      </c>
      <c r="E31" s="3">
        <v>600</v>
      </c>
      <c r="F31" s="3">
        <v>600</v>
      </c>
      <c r="G31" s="12"/>
    </row>
    <row r="32" spans="1:12" x14ac:dyDescent="0.6">
      <c r="A32" s="20" t="s">
        <v>2</v>
      </c>
      <c r="B32" s="8">
        <v>0</v>
      </c>
      <c r="C32" s="8">
        <f>SUM(C28:C31)</f>
        <v>6600</v>
      </c>
      <c r="D32" s="8">
        <f t="shared" ref="D32:F32" si="28">SUM(D28:D31)</f>
        <v>13400</v>
      </c>
      <c r="E32" s="8">
        <f t="shared" si="28"/>
        <v>19670</v>
      </c>
      <c r="F32" s="8">
        <f t="shared" si="28"/>
        <v>25220</v>
      </c>
      <c r="G32" s="9">
        <v>0</v>
      </c>
    </row>
    <row r="33" spans="1:7" x14ac:dyDescent="0.6">
      <c r="A33" s="18" t="s">
        <v>3</v>
      </c>
      <c r="B33" s="8">
        <v>0</v>
      </c>
      <c r="C33" s="8">
        <v>-2800</v>
      </c>
      <c r="D33" s="8">
        <v>-2800</v>
      </c>
      <c r="E33" s="8">
        <v>-2800</v>
      </c>
      <c r="F33" s="8">
        <v>-2800</v>
      </c>
      <c r="G33" s="9">
        <v>0</v>
      </c>
    </row>
    <row r="34" spans="1:7" x14ac:dyDescent="0.6">
      <c r="A34" s="18" t="s">
        <v>9</v>
      </c>
      <c r="B34" s="8">
        <v>-15000</v>
      </c>
      <c r="C34" s="8">
        <v>0</v>
      </c>
      <c r="D34" s="8">
        <v>0</v>
      </c>
      <c r="E34" s="8">
        <v>0</v>
      </c>
      <c r="F34" s="8">
        <v>0</v>
      </c>
      <c r="G34" s="9">
        <v>0</v>
      </c>
    </row>
    <row r="35" spans="1:7" x14ac:dyDescent="0.6">
      <c r="A35" s="19" t="s">
        <v>4</v>
      </c>
      <c r="B35" s="13">
        <v>0</v>
      </c>
      <c r="C35" s="3">
        <v>-7500</v>
      </c>
      <c r="D35" s="3">
        <v>0</v>
      </c>
      <c r="E35" s="3">
        <v>0</v>
      </c>
      <c r="F35" s="3">
        <v>0</v>
      </c>
      <c r="G35" s="12">
        <v>0</v>
      </c>
    </row>
    <row r="36" spans="1:7" x14ac:dyDescent="0.6">
      <c r="A36" s="20" t="s">
        <v>5</v>
      </c>
      <c r="B36" s="8">
        <f>SUM(B32:B35)</f>
        <v>-15000</v>
      </c>
      <c r="C36" s="8">
        <f>SUM(C32:C35)</f>
        <v>-3700</v>
      </c>
      <c r="D36" s="8">
        <f t="shared" ref="D36" si="29">SUM(D32:D35)</f>
        <v>10600</v>
      </c>
      <c r="E36" s="8">
        <f t="shared" ref="E36" si="30">SUM(E32:E35)</f>
        <v>16870</v>
      </c>
      <c r="F36" s="8">
        <f t="shared" ref="F36" si="31">SUM(F32:F35)</f>
        <v>22420</v>
      </c>
      <c r="G36" s="21">
        <f t="shared" ref="G36" si="32">SUM(G32:G35)</f>
        <v>0</v>
      </c>
    </row>
    <row r="37" spans="1:7" x14ac:dyDescent="0.6">
      <c r="A37" s="19" t="s">
        <v>6</v>
      </c>
      <c r="B37" s="3">
        <f>B36*0.2</f>
        <v>-3000</v>
      </c>
      <c r="C37" s="3">
        <f t="shared" ref="C37" si="33">C36*0.2</f>
        <v>-740</v>
      </c>
      <c r="D37" s="3">
        <f t="shared" ref="D37" si="34">D36*0.2</f>
        <v>2120</v>
      </c>
      <c r="E37" s="3">
        <f t="shared" ref="E37" si="35">E36*0.2</f>
        <v>3374</v>
      </c>
      <c r="F37" s="3">
        <f t="shared" ref="F37" si="36">F36*0.2</f>
        <v>4484</v>
      </c>
      <c r="G37" s="3">
        <f t="shared" ref="G37" si="37">G36*0.2</f>
        <v>0</v>
      </c>
    </row>
    <row r="38" spans="1:7" x14ac:dyDescent="0.6">
      <c r="A38" s="19" t="s">
        <v>7</v>
      </c>
      <c r="B38" s="3">
        <f>B36-B37</f>
        <v>-12000</v>
      </c>
      <c r="C38" s="3">
        <f t="shared" ref="C38" si="38">C36-C37</f>
        <v>-2960</v>
      </c>
      <c r="D38" s="3">
        <f t="shared" ref="D38" si="39">D36-D37</f>
        <v>8480</v>
      </c>
      <c r="E38" s="3">
        <f t="shared" ref="E38" si="40">E36-E37</f>
        <v>13496</v>
      </c>
      <c r="F38" s="3">
        <f t="shared" ref="F38" si="41">F36-F37</f>
        <v>17936</v>
      </c>
      <c r="G38" s="3">
        <f t="shared" ref="G38" si="42">G36-G37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최지우</dc:creator>
  <cp:lastModifiedBy>최지우</cp:lastModifiedBy>
  <dcterms:created xsi:type="dcterms:W3CDTF">2024-05-07T06:42:18Z</dcterms:created>
  <dcterms:modified xsi:type="dcterms:W3CDTF">2024-05-07T16:00:21Z</dcterms:modified>
</cp:coreProperties>
</file>