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15e7d62b1a9632/Documentos/UNI/Semestre 1-2025/Estadistica 3/tarea1/Estadistica3/tarea1/src/"/>
    </mc:Choice>
  </mc:AlternateContent>
  <xr:revisionPtr revIDLastSave="0" documentId="8_{8F5F6551-3011-40A3-AA61-4C625601C3E4}" xr6:coauthVersionLast="47" xr6:coauthVersionMax="47" xr10:uidLastSave="{00000000-0000-0000-0000-000000000000}"/>
  <bookViews>
    <workbookView xWindow="-120" yWindow="-120" windowWidth="29040" windowHeight="15720" xr2:uid="{01FB45FD-DA47-4C0D-8BC7-68D8FE95B8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1" l="1"/>
  <c r="CJ4" i="1"/>
  <c r="CJ5" i="1"/>
  <c r="CJ6" i="1"/>
  <c r="CJ8" i="1"/>
  <c r="CJ11" i="1"/>
  <c r="CJ12" i="1"/>
  <c r="CJ15" i="1"/>
  <c r="CJ16" i="1"/>
  <c r="CJ17" i="1"/>
  <c r="CJ18" i="1"/>
  <c r="CJ19" i="1"/>
  <c r="CJ20" i="1"/>
  <c r="CJ21" i="1"/>
  <c r="CJ22" i="1"/>
  <c r="CJ24" i="1"/>
  <c r="CJ25" i="1"/>
  <c r="CJ26" i="1"/>
  <c r="CJ29" i="1"/>
  <c r="CI3" i="1"/>
  <c r="CI4" i="1"/>
  <c r="CI5" i="1"/>
  <c r="CI6" i="1"/>
  <c r="CI8" i="1"/>
  <c r="CI11" i="1"/>
  <c r="CI12" i="1"/>
  <c r="CI15" i="1"/>
  <c r="CI16" i="1"/>
  <c r="CI17" i="1"/>
  <c r="CI18" i="1"/>
  <c r="CI19" i="1"/>
  <c r="CI20" i="1"/>
  <c r="CI21" i="1"/>
  <c r="CI22" i="1"/>
  <c r="CI24" i="1"/>
  <c r="CI25" i="1"/>
  <c r="CI26" i="1"/>
  <c r="CI29" i="1"/>
  <c r="CH3" i="1"/>
  <c r="CH4" i="1"/>
  <c r="CH5" i="1"/>
  <c r="CH6" i="1"/>
  <c r="CH8" i="1"/>
  <c r="CH11" i="1"/>
  <c r="CH12" i="1"/>
  <c r="CH15" i="1"/>
  <c r="CH16" i="1"/>
  <c r="CH17" i="1"/>
  <c r="CH18" i="1"/>
  <c r="CH19" i="1"/>
  <c r="CH20" i="1"/>
  <c r="CH21" i="1"/>
  <c r="CH22" i="1"/>
  <c r="CH24" i="1"/>
  <c r="CH25" i="1"/>
  <c r="CH26" i="1"/>
  <c r="CH29" i="1"/>
  <c r="CG3" i="1"/>
  <c r="CG4" i="1"/>
  <c r="CG5" i="1"/>
  <c r="CG6" i="1"/>
  <c r="CG8" i="1"/>
  <c r="CG11" i="1"/>
  <c r="CG12" i="1"/>
  <c r="CG15" i="1"/>
  <c r="CG16" i="1"/>
  <c r="CG17" i="1"/>
  <c r="CG18" i="1"/>
  <c r="CG19" i="1"/>
  <c r="CG20" i="1"/>
  <c r="CG21" i="1"/>
  <c r="CG22" i="1"/>
  <c r="CG24" i="1"/>
  <c r="CG25" i="1"/>
  <c r="CG26" i="1"/>
  <c r="CG29" i="1"/>
  <c r="CJ2" i="1"/>
  <c r="CI2" i="1"/>
  <c r="CH2" i="1"/>
  <c r="CG2" i="1"/>
  <c r="BY11" i="1"/>
  <c r="BZ11" i="1"/>
  <c r="CA11" i="1"/>
  <c r="CB11" i="1"/>
  <c r="CC11" i="1"/>
  <c r="CD11" i="1"/>
  <c r="BY8" i="1"/>
  <c r="BZ8" i="1"/>
  <c r="CA8" i="1"/>
  <c r="CB8" i="1"/>
  <c r="CC8" i="1"/>
  <c r="CD8" i="1"/>
  <c r="BY5" i="1"/>
  <c r="BZ5" i="1"/>
  <c r="CA5" i="1"/>
  <c r="CB5" i="1"/>
  <c r="CC5" i="1"/>
  <c r="CD5" i="1"/>
  <c r="BY2" i="1"/>
  <c r="BZ2" i="1"/>
  <c r="CA2" i="1"/>
  <c r="CB2" i="1"/>
  <c r="CC2" i="1"/>
  <c r="CD2" i="1"/>
  <c r="CE11" i="1"/>
  <c r="CE8" i="1"/>
  <c r="CE5" i="1"/>
  <c r="CE2" i="1"/>
  <c r="BS15" i="1"/>
  <c r="BT15" i="1"/>
  <c r="BU15" i="1"/>
  <c r="BV15" i="1"/>
  <c r="BV3" i="1"/>
  <c r="BV4" i="1"/>
  <c r="BV5" i="1"/>
  <c r="BV6" i="1"/>
  <c r="BV8" i="1"/>
  <c r="BV11" i="1"/>
  <c r="BV12" i="1"/>
  <c r="BV16" i="1"/>
  <c r="BV17" i="1"/>
  <c r="BV18" i="1"/>
  <c r="BV19" i="1"/>
  <c r="BV20" i="1"/>
  <c r="BV21" i="1"/>
  <c r="BV22" i="1"/>
  <c r="BV24" i="1"/>
  <c r="BV25" i="1"/>
  <c r="BV26" i="1"/>
  <c r="BV29" i="1"/>
  <c r="BU3" i="1"/>
  <c r="BU4" i="1"/>
  <c r="BU5" i="1"/>
  <c r="BU6" i="1"/>
  <c r="BU8" i="1"/>
  <c r="BU11" i="1"/>
  <c r="BU12" i="1"/>
  <c r="BU16" i="1"/>
  <c r="BU17" i="1"/>
  <c r="BU18" i="1"/>
  <c r="BU19" i="1"/>
  <c r="BU20" i="1"/>
  <c r="BU21" i="1"/>
  <c r="BU22" i="1"/>
  <c r="BU24" i="1"/>
  <c r="BU25" i="1"/>
  <c r="BU26" i="1"/>
  <c r="BU29" i="1"/>
  <c r="BT3" i="1"/>
  <c r="BT4" i="1"/>
  <c r="BT5" i="1"/>
  <c r="BT6" i="1"/>
  <c r="BT8" i="1"/>
  <c r="BT11" i="1"/>
  <c r="BT12" i="1"/>
  <c r="BT16" i="1"/>
  <c r="BT17" i="1"/>
  <c r="BT18" i="1"/>
  <c r="BT19" i="1"/>
  <c r="BT20" i="1"/>
  <c r="BT21" i="1"/>
  <c r="BT22" i="1"/>
  <c r="BT24" i="1"/>
  <c r="BT25" i="1"/>
  <c r="BT26" i="1"/>
  <c r="BT29" i="1"/>
  <c r="BS3" i="1"/>
  <c r="BS4" i="1"/>
  <c r="BS5" i="1"/>
  <c r="BS6" i="1"/>
  <c r="BS8" i="1"/>
  <c r="BS11" i="1"/>
  <c r="BS12" i="1"/>
  <c r="BS16" i="1"/>
  <c r="BS17" i="1"/>
  <c r="BS18" i="1"/>
  <c r="BS19" i="1"/>
  <c r="BS20" i="1"/>
  <c r="BS21" i="1"/>
  <c r="BS22" i="1"/>
  <c r="BS24" i="1"/>
  <c r="BS25" i="1"/>
  <c r="BS26" i="1"/>
  <c r="BS29" i="1"/>
  <c r="BV2" i="1"/>
  <c r="BU2" i="1"/>
  <c r="BT2" i="1"/>
  <c r="BS2" i="1"/>
  <c r="BK2" i="1"/>
  <c r="BL2" i="1"/>
  <c r="BM2" i="1"/>
  <c r="BN2" i="1"/>
  <c r="BO2" i="1"/>
  <c r="BP2" i="1"/>
  <c r="BK5" i="1"/>
  <c r="BL5" i="1"/>
  <c r="BM5" i="1"/>
  <c r="BN5" i="1"/>
  <c r="BO5" i="1"/>
  <c r="BP5" i="1"/>
  <c r="BK8" i="1"/>
  <c r="BL8" i="1"/>
  <c r="BM8" i="1"/>
  <c r="BN8" i="1"/>
  <c r="BO8" i="1"/>
  <c r="BP8" i="1"/>
  <c r="BK11" i="1"/>
  <c r="BL11" i="1"/>
  <c r="BM11" i="1"/>
  <c r="BN11" i="1"/>
  <c r="BO11" i="1"/>
  <c r="BP11" i="1"/>
  <c r="BQ11" i="1"/>
  <c r="BQ8" i="1"/>
  <c r="BQ5" i="1"/>
  <c r="BQ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H2" i="1"/>
  <c r="BG2" i="1"/>
  <c r="BF2" i="1"/>
  <c r="BE2" i="1"/>
  <c r="AW2" i="1"/>
  <c r="AX2" i="1"/>
  <c r="AY2" i="1"/>
  <c r="AZ2" i="1"/>
  <c r="BA2" i="1"/>
  <c r="BB2" i="1"/>
  <c r="AW5" i="1"/>
  <c r="AX5" i="1"/>
  <c r="AY5" i="1"/>
  <c r="AZ5" i="1"/>
  <c r="BA5" i="1"/>
  <c r="BB5" i="1"/>
  <c r="AW8" i="1"/>
  <c r="AX8" i="1"/>
  <c r="AY8" i="1"/>
  <c r="AZ8" i="1"/>
  <c r="BA8" i="1"/>
  <c r="BB8" i="1"/>
  <c r="AW11" i="1"/>
  <c r="AX11" i="1"/>
  <c r="AY11" i="1"/>
  <c r="AZ11" i="1"/>
  <c r="BA11" i="1"/>
  <c r="BB11" i="1"/>
  <c r="BC11" i="1"/>
  <c r="BC8" i="1"/>
  <c r="BC5" i="1"/>
  <c r="BC2" i="1"/>
  <c r="AT3" i="1"/>
  <c r="AT4" i="1"/>
  <c r="AT5" i="1"/>
  <c r="AT6" i="1"/>
  <c r="AT8" i="1"/>
  <c r="AT11" i="1"/>
  <c r="AT12" i="1"/>
  <c r="AT15" i="1"/>
  <c r="AT16" i="1"/>
  <c r="AT17" i="1"/>
  <c r="AT18" i="1"/>
  <c r="AT19" i="1"/>
  <c r="AT20" i="1"/>
  <c r="AT21" i="1"/>
  <c r="AT22" i="1"/>
  <c r="AT24" i="1"/>
  <c r="AT25" i="1"/>
  <c r="AT26" i="1"/>
  <c r="AT29" i="1"/>
  <c r="AS3" i="1"/>
  <c r="AS4" i="1"/>
  <c r="AS5" i="1"/>
  <c r="AS6" i="1"/>
  <c r="AS8" i="1"/>
  <c r="AS11" i="1"/>
  <c r="AS12" i="1"/>
  <c r="AS15" i="1"/>
  <c r="AS16" i="1"/>
  <c r="AS17" i="1"/>
  <c r="AS18" i="1"/>
  <c r="AS19" i="1"/>
  <c r="AS20" i="1"/>
  <c r="AS21" i="1"/>
  <c r="AS22" i="1"/>
  <c r="AS24" i="1"/>
  <c r="AS25" i="1"/>
  <c r="AS26" i="1"/>
  <c r="AS29" i="1"/>
  <c r="AR3" i="1"/>
  <c r="AR4" i="1"/>
  <c r="AR5" i="1"/>
  <c r="AR6" i="1"/>
  <c r="AR8" i="1"/>
  <c r="AR11" i="1"/>
  <c r="AR12" i="1"/>
  <c r="AR15" i="1"/>
  <c r="AR16" i="1"/>
  <c r="AR17" i="1"/>
  <c r="AR18" i="1"/>
  <c r="AR19" i="1"/>
  <c r="AR20" i="1"/>
  <c r="AR21" i="1"/>
  <c r="AR22" i="1"/>
  <c r="AR24" i="1"/>
  <c r="AR25" i="1"/>
  <c r="AR26" i="1"/>
  <c r="AR29" i="1"/>
  <c r="AQ3" i="1"/>
  <c r="AQ4" i="1"/>
  <c r="AQ5" i="1"/>
  <c r="AQ6" i="1"/>
  <c r="AQ8" i="1"/>
  <c r="AQ11" i="1"/>
  <c r="AQ12" i="1"/>
  <c r="AQ15" i="1"/>
  <c r="AQ16" i="1"/>
  <c r="AQ17" i="1"/>
  <c r="AQ18" i="1"/>
  <c r="AQ19" i="1"/>
  <c r="AQ20" i="1"/>
  <c r="AQ21" i="1"/>
  <c r="AQ22" i="1"/>
  <c r="AQ24" i="1"/>
  <c r="AQ25" i="1"/>
  <c r="AQ26" i="1"/>
  <c r="AQ29" i="1"/>
  <c r="AT2" i="1"/>
  <c r="AS2" i="1"/>
  <c r="AR2" i="1"/>
  <c r="AQ2" i="1"/>
  <c r="AI11" i="1"/>
  <c r="AJ11" i="1"/>
  <c r="AK11" i="1"/>
  <c r="AL11" i="1"/>
  <c r="AM11" i="1"/>
  <c r="AN11" i="1"/>
  <c r="AI8" i="1"/>
  <c r="AJ8" i="1"/>
  <c r="AK8" i="1"/>
  <c r="AL8" i="1"/>
  <c r="AM8" i="1"/>
  <c r="AN8" i="1"/>
  <c r="AI5" i="1"/>
  <c r="AJ5" i="1"/>
  <c r="AK5" i="1"/>
  <c r="AL5" i="1"/>
  <c r="AM5" i="1"/>
  <c r="AN5" i="1"/>
  <c r="AI2" i="1"/>
  <c r="AJ2" i="1"/>
  <c r="AK2" i="1"/>
  <c r="AL2" i="1"/>
  <c r="AM2" i="1"/>
  <c r="AN2" i="1"/>
  <c r="AO11" i="1"/>
  <c r="R6" i="1"/>
  <c r="AO8" i="1"/>
  <c r="AO5" i="1"/>
  <c r="AO2" i="1"/>
  <c r="AF12" i="1"/>
  <c r="AC12" i="1"/>
  <c r="AC8" i="1"/>
  <c r="AC2" i="1"/>
  <c r="U2" i="1"/>
  <c r="D34" i="1"/>
  <c r="D33" i="1"/>
  <c r="H33" i="1"/>
  <c r="C34" i="1"/>
  <c r="E34" i="1"/>
  <c r="O9" i="1" s="1"/>
  <c r="F34" i="1"/>
  <c r="G34" i="1"/>
  <c r="Q12" i="1" s="1"/>
  <c r="H34" i="1"/>
  <c r="R18" i="1" s="1"/>
  <c r="E33" i="1"/>
  <c r="F33" i="1"/>
  <c r="P7" i="1" s="1"/>
  <c r="G33" i="1"/>
  <c r="C33" i="1"/>
  <c r="B34" i="1"/>
  <c r="L22" i="1" s="1"/>
  <c r="B33" i="1"/>
  <c r="L6" i="1" s="1"/>
  <c r="CK24" i="1" l="1"/>
  <c r="CK22" i="1"/>
  <c r="CK12" i="1"/>
  <c r="CK18" i="1"/>
  <c r="CK15" i="1"/>
  <c r="BW15" i="1"/>
  <c r="BW29" i="1"/>
  <c r="BW25" i="1"/>
  <c r="BW5" i="1"/>
  <c r="BW4" i="1"/>
  <c r="BW17" i="1"/>
  <c r="BW2" i="1"/>
  <c r="BW24" i="1"/>
  <c r="BW8" i="1"/>
  <c r="BW6" i="1"/>
  <c r="BW11" i="1"/>
  <c r="L21" i="1"/>
  <c r="AU6" i="1"/>
  <c r="L20" i="1"/>
  <c r="M17" i="1"/>
  <c r="N3" i="1"/>
  <c r="Q15" i="1"/>
  <c r="O3" i="1"/>
  <c r="P20" i="1"/>
  <c r="P21" i="1"/>
  <c r="Q30" i="1"/>
  <c r="O16" i="1"/>
  <c r="Q28" i="1"/>
  <c r="O15" i="1"/>
  <c r="O8" i="1"/>
  <c r="P17" i="1"/>
  <c r="Q19" i="1"/>
  <c r="P16" i="1"/>
  <c r="Q18" i="1"/>
  <c r="L7" i="1"/>
  <c r="O2" i="1"/>
  <c r="O6" i="1"/>
  <c r="P15" i="1"/>
  <c r="Q17" i="1"/>
  <c r="P29" i="1"/>
  <c r="P3" i="1"/>
  <c r="O20" i="1"/>
  <c r="O19" i="1"/>
  <c r="P18" i="1"/>
  <c r="Q20" i="1"/>
  <c r="P14" i="1"/>
  <c r="O4" i="1"/>
  <c r="P13" i="1"/>
  <c r="O22" i="1"/>
  <c r="P30" i="1"/>
  <c r="P4" i="1"/>
  <c r="Q4" i="1"/>
  <c r="O21" i="1"/>
  <c r="Q3" i="1"/>
  <c r="P23" i="1"/>
  <c r="P22" i="1"/>
  <c r="Q31" i="1"/>
  <c r="O18" i="1"/>
  <c r="O17" i="1"/>
  <c r="Q29" i="1"/>
  <c r="P19" i="1"/>
  <c r="O7" i="1"/>
  <c r="O5" i="1"/>
  <c r="Q16" i="1"/>
  <c r="M9" i="1"/>
  <c r="Q5" i="1"/>
  <c r="O31" i="1"/>
  <c r="Q14" i="1"/>
  <c r="Q2" i="1"/>
  <c r="R3" i="1"/>
  <c r="P8" i="1"/>
  <c r="O24" i="1"/>
  <c r="P2" i="1"/>
  <c r="Y8" i="1" s="1"/>
  <c r="P6" i="1"/>
  <c r="Q13" i="1"/>
  <c r="O10" i="1"/>
  <c r="O23" i="1"/>
  <c r="P31" i="1"/>
  <c r="P5" i="1"/>
  <c r="L2" i="1"/>
  <c r="M31" i="1"/>
  <c r="M15" i="1"/>
  <c r="Q27" i="1"/>
  <c r="Q11" i="1"/>
  <c r="R25" i="1"/>
  <c r="R9" i="1"/>
  <c r="R2" i="1"/>
  <c r="R13" i="1"/>
  <c r="R12" i="1"/>
  <c r="M30" i="1"/>
  <c r="M14" i="1"/>
  <c r="O30" i="1"/>
  <c r="O14" i="1"/>
  <c r="P28" i="1"/>
  <c r="P12" i="1"/>
  <c r="Q26" i="1"/>
  <c r="Q10" i="1"/>
  <c r="R24" i="1"/>
  <c r="R8" i="1"/>
  <c r="R27" i="1"/>
  <c r="M2" i="1"/>
  <c r="M29" i="1"/>
  <c r="M13" i="1"/>
  <c r="O29" i="1"/>
  <c r="O13" i="1"/>
  <c r="P27" i="1"/>
  <c r="P11" i="1"/>
  <c r="Q25" i="1"/>
  <c r="Q9" i="1"/>
  <c r="R23" i="1"/>
  <c r="R7" i="1"/>
  <c r="M24" i="1"/>
  <c r="M8" i="1"/>
  <c r="M23" i="1"/>
  <c r="M7" i="1"/>
  <c r="R17" i="1"/>
  <c r="M22" i="1"/>
  <c r="M6" i="1"/>
  <c r="R16" i="1"/>
  <c r="M21" i="1"/>
  <c r="M5" i="1"/>
  <c r="R15" i="1"/>
  <c r="M20" i="1"/>
  <c r="M4" i="1"/>
  <c r="R14" i="1"/>
  <c r="M19" i="1"/>
  <c r="M3" i="1"/>
  <c r="R11" i="1"/>
  <c r="M16" i="1"/>
  <c r="R10" i="1"/>
  <c r="M28" i="1"/>
  <c r="M12" i="1"/>
  <c r="O28" i="1"/>
  <c r="O12" i="1"/>
  <c r="P26" i="1"/>
  <c r="P10" i="1"/>
  <c r="Q24" i="1"/>
  <c r="Q8" i="1"/>
  <c r="R22" i="1"/>
  <c r="R31" i="1"/>
  <c r="R30" i="1"/>
  <c r="R29" i="1"/>
  <c r="L19" i="1"/>
  <c r="M18" i="1"/>
  <c r="R28" i="1"/>
  <c r="M27" i="1"/>
  <c r="M11" i="1"/>
  <c r="O27" i="1"/>
  <c r="O11" i="1"/>
  <c r="P25" i="1"/>
  <c r="P9" i="1"/>
  <c r="Q23" i="1"/>
  <c r="Q7" i="1"/>
  <c r="R21" i="1"/>
  <c r="R5" i="1"/>
  <c r="R26" i="1"/>
  <c r="M26" i="1"/>
  <c r="M10" i="1"/>
  <c r="O26" i="1"/>
  <c r="P24" i="1"/>
  <c r="Q22" i="1"/>
  <c r="Q6" i="1"/>
  <c r="R20" i="1"/>
  <c r="R4" i="1"/>
  <c r="M25" i="1"/>
  <c r="O25" i="1"/>
  <c r="Q21" i="1"/>
  <c r="R19" i="1"/>
  <c r="AA2" i="1" s="1"/>
  <c r="N29" i="1"/>
  <c r="N31" i="1"/>
  <c r="N28" i="1"/>
  <c r="N30" i="1"/>
  <c r="N27" i="1"/>
  <c r="N26" i="1"/>
  <c r="N16" i="1"/>
  <c r="N15" i="1"/>
  <c r="N25" i="1"/>
  <c r="N17" i="1"/>
  <c r="N14" i="1"/>
  <c r="N13" i="1"/>
  <c r="N18" i="1"/>
  <c r="N12" i="1"/>
  <c r="N11" i="1"/>
  <c r="W11" i="1" s="1"/>
  <c r="N2" i="1"/>
  <c r="W8" i="1" s="1"/>
  <c r="N10" i="1"/>
  <c r="N8" i="1"/>
  <c r="N6" i="1"/>
  <c r="N21" i="1"/>
  <c r="N5" i="1"/>
  <c r="N9" i="1"/>
  <c r="N24" i="1"/>
  <c r="N7" i="1"/>
  <c r="N22" i="1"/>
  <c r="N20" i="1"/>
  <c r="N4" i="1"/>
  <c r="N23" i="1"/>
  <c r="N19" i="1"/>
  <c r="L5" i="1"/>
  <c r="L17" i="1"/>
  <c r="L15" i="1"/>
  <c r="L30" i="1"/>
  <c r="L29" i="1"/>
  <c r="L13" i="1"/>
  <c r="L28" i="1"/>
  <c r="L12" i="1"/>
  <c r="L18" i="1"/>
  <c r="L3" i="1"/>
  <c r="L31" i="1"/>
  <c r="L11" i="1"/>
  <c r="L26" i="1"/>
  <c r="L10" i="1"/>
  <c r="L14" i="1"/>
  <c r="L25" i="1"/>
  <c r="L9" i="1"/>
  <c r="L4" i="1"/>
  <c r="L27" i="1"/>
  <c r="L24" i="1"/>
  <c r="L8" i="1"/>
  <c r="L16" i="1"/>
  <c r="L23" i="1"/>
  <c r="CK26" i="1" l="1"/>
  <c r="CK19" i="1"/>
  <c r="CK21" i="1"/>
  <c r="CK17" i="1"/>
  <c r="CK20" i="1"/>
  <c r="CK6" i="1"/>
  <c r="CK3" i="1"/>
  <c r="CK2" i="1"/>
  <c r="CK11" i="1"/>
  <c r="CK5" i="1"/>
  <c r="CK7" i="1"/>
  <c r="CK16" i="1"/>
  <c r="CK4" i="1"/>
  <c r="CK25" i="1"/>
  <c r="CK29" i="1"/>
  <c r="CK8" i="1"/>
  <c r="BW12" i="1"/>
  <c r="BW19" i="1"/>
  <c r="BW21" i="1"/>
  <c r="BW26" i="1"/>
  <c r="BW18" i="1"/>
  <c r="BW20" i="1"/>
  <c r="BW16" i="1"/>
  <c r="BW3" i="1"/>
  <c r="BW22" i="1"/>
  <c r="BI19" i="1"/>
  <c r="BI18" i="1"/>
  <c r="BI8" i="1"/>
  <c r="BI22" i="1"/>
  <c r="BI7" i="1"/>
  <c r="BI21" i="1"/>
  <c r="BI23" i="1"/>
  <c r="BI9" i="1"/>
  <c r="BI20" i="1"/>
  <c r="BI16" i="1"/>
  <c r="BI4" i="1"/>
  <c r="BI26" i="1"/>
  <c r="BI13" i="1"/>
  <c r="BI31" i="1"/>
  <c r="BI6" i="1"/>
  <c r="BI14" i="1"/>
  <c r="BI2" i="1"/>
  <c r="AU19" i="1"/>
  <c r="AU11" i="1"/>
  <c r="AU5" i="1"/>
  <c r="AU22" i="1"/>
  <c r="AU20" i="1"/>
  <c r="AU17" i="1"/>
  <c r="AU3" i="1"/>
  <c r="AU8" i="1"/>
  <c r="BI11" i="1"/>
  <c r="BI24" i="1"/>
  <c r="BI29" i="1"/>
  <c r="AU18" i="1"/>
  <c r="AU24" i="1"/>
  <c r="AU15" i="1"/>
  <c r="AU26" i="1"/>
  <c r="BI27" i="1"/>
  <c r="AU25" i="1"/>
  <c r="AU29" i="1"/>
  <c r="BI30" i="1"/>
  <c r="AE19" i="1"/>
  <c r="U5" i="1"/>
  <c r="AD19" i="1" s="1"/>
  <c r="X11" i="1"/>
  <c r="X2" i="1"/>
  <c r="BI17" i="1"/>
  <c r="AU21" i="1"/>
  <c r="AE4" i="1"/>
  <c r="AE24" i="1"/>
  <c r="Y5" i="1"/>
  <c r="BI10" i="1"/>
  <c r="BI15" i="1"/>
  <c r="AU12" i="1"/>
  <c r="BI12" i="1"/>
  <c r="BI3" i="1"/>
  <c r="AU4" i="1"/>
  <c r="BI25" i="1"/>
  <c r="BI28" i="1"/>
  <c r="AC4" i="1"/>
  <c r="AU16" i="1"/>
  <c r="BI5" i="1"/>
  <c r="AU2" i="1"/>
  <c r="AA8" i="1"/>
  <c r="W2" i="1"/>
  <c r="AC17" i="1" s="1"/>
  <c r="V5" i="1"/>
  <c r="AA11" i="1"/>
  <c r="Z11" i="1"/>
  <c r="V8" i="1"/>
  <c r="AE5" i="1" s="1"/>
  <c r="Z8" i="1"/>
  <c r="X5" i="1"/>
  <c r="X8" i="1"/>
  <c r="Z5" i="1"/>
  <c r="U11" i="1"/>
  <c r="U8" i="1"/>
  <c r="Z2" i="1"/>
  <c r="V11" i="1"/>
  <c r="V2" i="1"/>
  <c r="Y2" i="1"/>
  <c r="W5" i="1"/>
  <c r="AA5" i="1"/>
  <c r="Y11" i="1"/>
  <c r="AD24" i="1" l="1"/>
  <c r="AF21" i="1"/>
  <c r="AF6" i="1"/>
  <c r="AF22" i="1"/>
  <c r="AD6" i="1"/>
  <c r="AD22" i="1"/>
  <c r="AE25" i="1"/>
  <c r="AF16" i="1"/>
  <c r="AD21" i="1"/>
  <c r="AF19" i="1"/>
  <c r="AE2" i="1"/>
  <c r="AD18" i="1"/>
  <c r="AF4" i="1"/>
  <c r="AE26" i="1"/>
  <c r="AD25" i="1"/>
  <c r="AE3" i="1"/>
  <c r="AF26" i="1"/>
  <c r="AF25" i="1"/>
  <c r="AD16" i="1"/>
  <c r="AF17" i="1"/>
  <c r="AD2" i="1"/>
  <c r="AG2" i="1" s="1"/>
  <c r="AD3" i="1"/>
  <c r="AE16" i="1"/>
  <c r="AC20" i="1"/>
  <c r="AC18" i="1"/>
  <c r="AC16" i="1"/>
  <c r="AC21" i="1"/>
  <c r="AC29" i="1"/>
  <c r="AC19" i="1"/>
  <c r="AC26" i="1"/>
  <c r="AC6" i="1"/>
  <c r="AC24" i="1"/>
  <c r="AG24" i="1" s="1"/>
  <c r="AC22" i="1"/>
  <c r="AC3" i="1"/>
  <c r="AG3" i="1" s="1"/>
  <c r="AF2" i="1"/>
  <c r="AD26" i="1"/>
  <c r="AE17" i="1"/>
  <c r="AF3" i="1"/>
  <c r="AF24" i="1"/>
  <c r="AF18" i="1"/>
  <c r="AE21" i="1"/>
  <c r="AD17" i="1"/>
  <c r="AG17" i="1" s="1"/>
  <c r="AF11" i="1"/>
  <c r="AE20" i="1"/>
  <c r="AC15" i="1"/>
  <c r="AE11" i="1"/>
  <c r="AF29" i="1"/>
  <c r="AF15" i="1"/>
  <c r="AD5" i="1"/>
  <c r="AD20" i="1"/>
  <c r="AD11" i="1"/>
  <c r="AD29" i="1"/>
  <c r="AE15" i="1"/>
  <c r="AF5" i="1"/>
  <c r="AF20" i="1"/>
  <c r="AE29" i="1"/>
  <c r="AD15" i="1"/>
  <c r="AD8" i="1"/>
  <c r="AD12" i="1"/>
  <c r="AC25" i="1"/>
  <c r="AG25" i="1" s="1"/>
  <c r="AE6" i="1"/>
  <c r="AE22" i="1"/>
  <c r="AF8" i="1"/>
  <c r="AC5" i="1"/>
  <c r="AD4" i="1"/>
  <c r="AG4" i="1" s="1"/>
  <c r="AE8" i="1"/>
  <c r="AE12" i="1"/>
  <c r="AE18" i="1"/>
  <c r="AC11" i="1"/>
  <c r="AG26" i="1" l="1"/>
  <c r="AG22" i="1"/>
  <c r="AG11" i="1"/>
  <c r="AG6" i="1"/>
  <c r="AG8" i="1"/>
  <c r="AG19" i="1"/>
  <c r="AG29" i="1"/>
  <c r="AG5" i="1"/>
  <c r="AG21" i="1"/>
  <c r="AG16" i="1"/>
  <c r="AG15" i="1"/>
  <c r="AG18" i="1"/>
  <c r="AG20" i="1"/>
  <c r="AG12" i="1"/>
</calcChain>
</file>

<file path=xl/sharedStrings.xml><?xml version="1.0" encoding="utf-8"?>
<sst xmlns="http://schemas.openxmlformats.org/spreadsheetml/2006/main" count="166" uniqueCount="60">
  <si>
    <t>City</t>
  </si>
  <si>
    <t>GDP</t>
  </si>
  <si>
    <t>Population</t>
  </si>
  <si>
    <t>Unemployment Rate</t>
  </si>
  <si>
    <t>Average Age</t>
  </si>
  <si>
    <t>Women (%)</t>
  </si>
  <si>
    <t>Men (%)</t>
  </si>
  <si>
    <t>Budget</t>
  </si>
  <si>
    <t>Initial Label</t>
  </si>
  <si>
    <t>Label</t>
  </si>
  <si>
    <t>Bogotá</t>
  </si>
  <si>
    <t>Yes</t>
  </si>
  <si>
    <t>Medellín</t>
  </si>
  <si>
    <t>Cali</t>
  </si>
  <si>
    <t>Barranquilla</t>
  </si>
  <si>
    <t>Cartagena</t>
  </si>
  <si>
    <t>Bucaramanga</t>
  </si>
  <si>
    <t>No</t>
  </si>
  <si>
    <t>Pereira</t>
  </si>
  <si>
    <t>Cúcuta</t>
  </si>
  <si>
    <t>Ibagué</t>
  </si>
  <si>
    <t>Santa Marta</t>
  </si>
  <si>
    <t>Manizales</t>
  </si>
  <si>
    <t>Villavicencio</t>
  </si>
  <si>
    <t>Pasto</t>
  </si>
  <si>
    <t>Montería</t>
  </si>
  <si>
    <t>Valledupar</t>
  </si>
  <si>
    <t>Neiva</t>
  </si>
  <si>
    <t>Popayán</t>
  </si>
  <si>
    <t>Armenia</t>
  </si>
  <si>
    <t>Sincelejo</t>
  </si>
  <si>
    <t>Tunja</t>
  </si>
  <si>
    <t>Florencia</t>
  </si>
  <si>
    <t>Riohacha</t>
  </si>
  <si>
    <t>Quibdó</t>
  </si>
  <si>
    <t>San Andrés</t>
  </si>
  <si>
    <t>Yopal</t>
  </si>
  <si>
    <t>Leticia</t>
  </si>
  <si>
    <t>Arauca</t>
  </si>
  <si>
    <t>Mocoa</t>
  </si>
  <si>
    <t>Mitú</t>
  </si>
  <si>
    <t>Puerto Carreño</t>
  </si>
  <si>
    <t>c_0</t>
  </si>
  <si>
    <t>c_1</t>
  </si>
  <si>
    <t>c_3</t>
  </si>
  <si>
    <t>c_2</t>
  </si>
  <si>
    <t>d_c_0</t>
  </si>
  <si>
    <t>d_c_1</t>
  </si>
  <si>
    <t>d_c_2</t>
  </si>
  <si>
    <t>d_c_3</t>
  </si>
  <si>
    <t>C_0</t>
  </si>
  <si>
    <t>C_3</t>
  </si>
  <si>
    <t>C_1</t>
  </si>
  <si>
    <t>C_2</t>
  </si>
  <si>
    <t>new_label</t>
  </si>
  <si>
    <t>MEDIA</t>
  </si>
  <si>
    <t>DESVIACION ESTANDAR</t>
  </si>
  <si>
    <t>Numero cluster</t>
  </si>
  <si>
    <t>new-label</t>
  </si>
  <si>
    <t>DATOS NORMALIZADOS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</si>
</sst>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"/>
    <numFmt numFmtId="167" formatCode="0.00000"/>
    <numFmt numFmtId="168" formatCode="0.0000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0" xfId="0" applyFill="1" applyBorder="1"/>
    <xf numFmtId="167" fontId="0" fillId="4" borderId="1" xfId="0" applyNumberFormat="1" applyFill="1" applyBorder="1"/>
    <xf numFmtId="167" fontId="0" fillId="0" borderId="1" xfId="0" applyNumberFormat="1" applyFill="1" applyBorder="1"/>
    <xf numFmtId="0" fontId="0" fillId="0" borderId="4" xfId="0" applyBorder="1"/>
    <xf numFmtId="167" fontId="0" fillId="0" borderId="5" xfId="0" applyNumberFormat="1" applyFill="1" applyBorder="1"/>
    <xf numFmtId="0" fontId="0" fillId="4" borderId="5" xfId="0" applyFill="1" applyBorder="1"/>
    <xf numFmtId="167" fontId="0" fillId="5" borderId="0" xfId="0" applyNumberFormat="1" applyFill="1" applyBorder="1"/>
    <xf numFmtId="0" fontId="0" fillId="5" borderId="0" xfId="0" applyFill="1" applyBorder="1"/>
    <xf numFmtId="167" fontId="0" fillId="6" borderId="0" xfId="0" applyNumberFormat="1" applyFill="1" applyBorder="1"/>
    <xf numFmtId="167" fontId="0" fillId="3" borderId="0" xfId="0" applyNumberFormat="1" applyFill="1" applyBorder="1"/>
    <xf numFmtId="167" fontId="0" fillId="7" borderId="0" xfId="0" applyNumberFormat="1" applyFill="1" applyBorder="1"/>
    <xf numFmtId="0" fontId="2" fillId="2" borderId="1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168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</cellXfs>
  <cellStyles count="2">
    <cellStyle name="Normal" xfId="0" builtinId="0"/>
    <cellStyle name="Normal 2" xfId="1" xr:uid="{A958E9BE-5367-4A3A-9CA9-293B38CF71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5C5C-BCD0-49D9-B157-9A82F7F8BCF5}">
  <dimension ref="A1:DG34"/>
  <sheetViews>
    <sheetView tabSelected="1" workbookViewId="0">
      <selection activeCell="O25" sqref="O25"/>
    </sheetView>
  </sheetViews>
  <sheetFormatPr baseColWidth="10" defaultRowHeight="15" x14ac:dyDescent="0.25"/>
  <cols>
    <col min="1" max="1" width="21.5703125" bestFit="1" customWidth="1"/>
    <col min="2" max="2" width="8.5703125" bestFit="1" customWidth="1"/>
    <col min="3" max="3" width="10.7109375" bestFit="1" customWidth="1"/>
    <col min="4" max="4" width="18.7109375" bestFit="1" customWidth="1"/>
    <col min="5" max="8" width="12" bestFit="1" customWidth="1"/>
    <col min="9" max="9" width="11.28515625" bestFit="1" customWidth="1"/>
    <col min="10" max="10" width="5.7109375" bestFit="1" customWidth="1"/>
    <col min="11" max="11" width="23.7109375" bestFit="1" customWidth="1"/>
    <col min="12" max="12" width="8.28515625" bestFit="1" customWidth="1"/>
    <col min="13" max="13" width="10.7109375" bestFit="1" customWidth="1"/>
    <col min="14" max="14" width="18.7109375" bestFit="1" customWidth="1"/>
    <col min="15" max="15" width="11.42578125" bestFit="1" customWidth="1"/>
    <col min="16" max="16" width="11.140625" bestFit="1" customWidth="1"/>
    <col min="17" max="18" width="8.28515625" bestFit="1" customWidth="1"/>
    <col min="19" max="19" width="11.28515625" bestFit="1" customWidth="1"/>
    <col min="20" max="20" width="14.5703125" bestFit="1" customWidth="1"/>
    <col min="21" max="21" width="8.28515625" bestFit="1" customWidth="1"/>
    <col min="22" max="22" width="12.7109375" bestFit="1" customWidth="1"/>
    <col min="23" max="23" width="18.7109375" bestFit="1" customWidth="1"/>
    <col min="24" max="25" width="12" bestFit="1" customWidth="1"/>
    <col min="26" max="26" width="12.7109375" bestFit="1" customWidth="1"/>
    <col min="27" max="27" width="11.7109375" bestFit="1" customWidth="1"/>
    <col min="29" max="32" width="8.5703125" bestFit="1" customWidth="1"/>
    <col min="33" max="33" width="9.85546875" bestFit="1" customWidth="1"/>
    <col min="34" max="34" width="14.5703125" bestFit="1" customWidth="1"/>
    <col min="35" max="35" width="8.28515625" bestFit="1" customWidth="1"/>
    <col min="36" max="36" width="10.7109375" bestFit="1" customWidth="1"/>
    <col min="37" max="37" width="18.7109375" bestFit="1" customWidth="1"/>
    <col min="39" max="39" width="11.140625" bestFit="1" customWidth="1"/>
    <col min="40" max="41" width="8.28515625" bestFit="1" customWidth="1"/>
    <col min="43" max="46" width="8.5703125" bestFit="1" customWidth="1"/>
    <col min="47" max="47" width="9.7109375" bestFit="1" customWidth="1"/>
    <col min="48" max="48" width="14.5703125" bestFit="1" customWidth="1"/>
    <col min="49" max="49" width="8.28515625" bestFit="1" customWidth="1"/>
    <col min="50" max="50" width="10.7109375" bestFit="1" customWidth="1"/>
    <col min="51" max="51" width="18.7109375" bestFit="1" customWidth="1"/>
    <col min="53" max="53" width="11.140625" bestFit="1" customWidth="1"/>
    <col min="54" max="55" width="8.28515625" bestFit="1" customWidth="1"/>
    <col min="57" max="60" width="8.5703125" bestFit="1" customWidth="1"/>
    <col min="61" max="61" width="9.7109375" bestFit="1" customWidth="1"/>
    <col min="62" max="62" width="14.5703125" bestFit="1" customWidth="1"/>
    <col min="63" max="63" width="8.28515625" bestFit="1" customWidth="1"/>
    <col min="64" max="64" width="10.7109375" bestFit="1" customWidth="1"/>
    <col min="65" max="65" width="18.7109375" bestFit="1" customWidth="1"/>
    <col min="67" max="67" width="11.140625" bestFit="1" customWidth="1"/>
    <col min="68" max="69" width="8.28515625" bestFit="1" customWidth="1"/>
    <col min="71" max="74" width="8.5703125" bestFit="1" customWidth="1"/>
    <col min="75" max="75" width="9.7109375" bestFit="1" customWidth="1"/>
    <col min="76" max="76" width="14.5703125" bestFit="1" customWidth="1"/>
    <col min="77" max="77" width="8.28515625" bestFit="1" customWidth="1"/>
    <col min="78" max="78" width="10.7109375" bestFit="1" customWidth="1"/>
    <col min="79" max="79" width="18.7109375" bestFit="1" customWidth="1"/>
    <col min="81" max="81" width="11.140625" bestFit="1" customWidth="1"/>
    <col min="82" max="83" width="8.28515625" bestFit="1" customWidth="1"/>
    <col min="85" max="88" width="8.5703125" bestFit="1" customWidth="1"/>
    <col min="89" max="89" width="9.85546875" bestFit="1" customWidth="1"/>
  </cols>
  <sheetData>
    <row r="1" spans="1:111" x14ac:dyDescent="0.25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" t="s">
        <v>9</v>
      </c>
      <c r="K1" s="2" t="s">
        <v>59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9" t="s">
        <v>57</v>
      </c>
      <c r="U1" s="18" t="s">
        <v>1</v>
      </c>
      <c r="V1" s="18" t="s">
        <v>2</v>
      </c>
      <c r="W1" s="18" t="s">
        <v>3</v>
      </c>
      <c r="X1" s="18" t="s">
        <v>4</v>
      </c>
      <c r="Y1" s="18" t="s">
        <v>5</v>
      </c>
      <c r="Z1" s="18" t="s">
        <v>6</v>
      </c>
      <c r="AA1" s="18" t="s">
        <v>7</v>
      </c>
      <c r="AC1" s="4" t="s">
        <v>46</v>
      </c>
      <c r="AD1" s="4" t="s">
        <v>47</v>
      </c>
      <c r="AE1" s="4" t="s">
        <v>48</v>
      </c>
      <c r="AF1" s="4" t="s">
        <v>49</v>
      </c>
      <c r="AG1" s="4" t="s">
        <v>54</v>
      </c>
      <c r="AH1" s="4" t="s">
        <v>57</v>
      </c>
      <c r="AI1" s="4" t="s">
        <v>1</v>
      </c>
      <c r="AJ1" s="4" t="s">
        <v>2</v>
      </c>
      <c r="AK1" s="4" t="s">
        <v>3</v>
      </c>
      <c r="AL1" s="4" t="s">
        <v>4</v>
      </c>
      <c r="AM1" s="4" t="s">
        <v>5</v>
      </c>
      <c r="AN1" s="4" t="s">
        <v>6</v>
      </c>
      <c r="AO1" s="4" t="s">
        <v>7</v>
      </c>
      <c r="AQ1" s="4" t="s">
        <v>46</v>
      </c>
      <c r="AR1" s="4" t="s">
        <v>47</v>
      </c>
      <c r="AS1" s="4" t="s">
        <v>48</v>
      </c>
      <c r="AT1" s="4" t="s">
        <v>49</v>
      </c>
      <c r="AU1" s="4" t="s">
        <v>58</v>
      </c>
      <c r="AV1" s="19" t="s">
        <v>57</v>
      </c>
      <c r="AW1" s="4" t="s">
        <v>1</v>
      </c>
      <c r="AX1" s="4" t="s">
        <v>2</v>
      </c>
      <c r="AY1" s="4" t="s">
        <v>3</v>
      </c>
      <c r="AZ1" s="4" t="s">
        <v>4</v>
      </c>
      <c r="BA1" s="4" t="s">
        <v>5</v>
      </c>
      <c r="BB1" s="4" t="s">
        <v>6</v>
      </c>
      <c r="BC1" s="4" t="s">
        <v>7</v>
      </c>
      <c r="BE1" s="20" t="s">
        <v>46</v>
      </c>
      <c r="BF1" s="20" t="s">
        <v>47</v>
      </c>
      <c r="BG1" s="20" t="s">
        <v>48</v>
      </c>
      <c r="BH1" s="20" t="s">
        <v>49</v>
      </c>
      <c r="BI1" s="21" t="s">
        <v>58</v>
      </c>
      <c r="BJ1" s="4" t="s">
        <v>57</v>
      </c>
      <c r="BK1" s="4" t="s">
        <v>1</v>
      </c>
      <c r="BL1" s="4" t="s">
        <v>2</v>
      </c>
      <c r="BM1" s="4" t="s">
        <v>3</v>
      </c>
      <c r="BN1" s="4" t="s">
        <v>4</v>
      </c>
      <c r="BO1" s="4" t="s">
        <v>5</v>
      </c>
      <c r="BP1" s="4" t="s">
        <v>6</v>
      </c>
      <c r="BQ1" s="4" t="s">
        <v>7</v>
      </c>
      <c r="BS1" s="4" t="s">
        <v>46</v>
      </c>
      <c r="BT1" s="4" t="s">
        <v>47</v>
      </c>
      <c r="BU1" s="4" t="s">
        <v>48</v>
      </c>
      <c r="BV1" s="4" t="s">
        <v>49</v>
      </c>
      <c r="BW1" s="4" t="s">
        <v>58</v>
      </c>
      <c r="BX1" s="19" t="s">
        <v>57</v>
      </c>
      <c r="BY1" s="4" t="s">
        <v>1</v>
      </c>
      <c r="BZ1" s="4" t="s">
        <v>2</v>
      </c>
      <c r="CA1" s="4" t="s">
        <v>3</v>
      </c>
      <c r="CB1" s="4" t="s">
        <v>4</v>
      </c>
      <c r="CC1" s="4" t="s">
        <v>5</v>
      </c>
      <c r="CD1" s="4" t="s">
        <v>6</v>
      </c>
      <c r="CE1" s="4" t="s">
        <v>7</v>
      </c>
      <c r="CG1" s="4" t="s">
        <v>46</v>
      </c>
      <c r="CH1" s="4" t="s">
        <v>47</v>
      </c>
      <c r="CI1" s="4" t="s">
        <v>48</v>
      </c>
      <c r="CJ1" s="4" t="s">
        <v>49</v>
      </c>
      <c r="CK1" s="4" t="s">
        <v>54</v>
      </c>
    </row>
    <row r="2" spans="1:111" s="6" customFormat="1" x14ac:dyDescent="0.25">
      <c r="A2" s="5" t="s">
        <v>10</v>
      </c>
      <c r="B2" s="5">
        <v>103.5</v>
      </c>
      <c r="C2" s="5">
        <v>7.18</v>
      </c>
      <c r="D2" s="5">
        <v>10.5</v>
      </c>
      <c r="E2" s="5">
        <v>32</v>
      </c>
      <c r="F2" s="5">
        <v>52</v>
      </c>
      <c r="G2" s="5">
        <v>48</v>
      </c>
      <c r="H2" s="5">
        <v>18</v>
      </c>
      <c r="I2" s="5">
        <v>2</v>
      </c>
      <c r="J2" s="5" t="s">
        <v>11</v>
      </c>
      <c r="K2" s="7"/>
      <c r="L2" s="8">
        <f>STANDARDIZE(B2,$B$33,$B$34)</f>
        <v>4.7578556914973147</v>
      </c>
      <c r="M2" s="8">
        <f>STANDARDIZE(C2,$C$33,$C$34)</f>
        <v>4.7670372207077163</v>
      </c>
      <c r="N2" s="8">
        <f>STANDARDIZE(D2,$D$33,$D$34)</f>
        <v>-1.1318417940615753</v>
      </c>
      <c r="O2" s="8">
        <f>STANDARDIZE(E2,$E$33,$E$34)</f>
        <v>1.2357295174064422</v>
      </c>
      <c r="P2" s="8">
        <f>STANDARDIZE(F2,$F$33,$F$34)</f>
        <v>0.64365030434678916</v>
      </c>
      <c r="Q2" s="8">
        <f>STANDARDIZE(G2,$G$33,$G$34)</f>
        <v>-0.64365030434678916</v>
      </c>
      <c r="R2" s="8">
        <f>STANDARDIZE(H2,$H$33,$H$34)</f>
        <v>4.7375008684374835</v>
      </c>
      <c r="S2" s="5">
        <v>2</v>
      </c>
      <c r="T2" s="7" t="s">
        <v>50</v>
      </c>
      <c r="U2" s="13">
        <f>AVERAGE(L19,L26,L29)</f>
        <v>-0.37242669880673801</v>
      </c>
      <c r="V2" s="14">
        <f t="shared" ref="U2:Z2" si="0">AVERAGE(M19,M26,M29)</f>
        <v>-0.4196136034974538</v>
      </c>
      <c r="W2" s="14">
        <f t="shared" si="0"/>
        <v>-0.1924131049904679</v>
      </c>
      <c r="X2" s="14">
        <f t="shared" si="0"/>
        <v>0.19354799670221348</v>
      </c>
      <c r="Y2" s="14">
        <f t="shared" si="0"/>
        <v>0.64365030434678916</v>
      </c>
      <c r="Z2" s="14">
        <f t="shared" si="0"/>
        <v>-0.64365030434678916</v>
      </c>
      <c r="AA2" s="14">
        <f>AVERAGE(R19,R26,R29)</f>
        <v>-0.40082830996973601</v>
      </c>
      <c r="AB2" s="2"/>
      <c r="AC2" s="8">
        <f>ABS(L2-$U$2)+ABS(M2-$V$2)+ABS(N2-$W$2)+ABS(O2-$X$2)+ABS(P2-$Y$2)+ABS(Q2-$Z$2)+ABS(R2-$AA$2)</f>
        <v>17.436872602691778</v>
      </c>
      <c r="AD2" s="8">
        <f>ABS(L2-$U$5)+ABS(M2-$V$5)+ABS(N2-$W$5)+ABS(O2-$X$5)+ABS(P2-$Y$5)+ABS(Q2-$Z$5)+ABS(R2-$AA$5)</f>
        <v>18.331070364319309</v>
      </c>
      <c r="AE2" s="8">
        <f>ABS(L2-$U$8)+ABS(M2-$V$8)+ABS(N2-$W$8)+ABS(O2-$X$8)+ABS(P2-$Y$8)+ABS(Q2-$Z$8)+ABS(R2-AA8)</f>
        <v>15.560781839733409</v>
      </c>
      <c r="AF2" s="8">
        <f>ABS(L2-$U$11)+ABS(M2-$V$11)+ABS(N2-$W$11)+ABS(O2-$X$11)+ABS(P2-$Y$11)+ABS(Q2-$Z$11)+ABS(R2-$AA$11)</f>
        <v>16.309851906254096</v>
      </c>
      <c r="AG2" s="12">
        <f>IF(MIN(AC2:AF2)=AC2, 0, IF(MIN(AC2:AF2)=AD2, 1, IF(MIN(AC2:AF2)=AE2, 2, 3)))</f>
        <v>2</v>
      </c>
      <c r="AH2" s="7" t="s">
        <v>50</v>
      </c>
      <c r="AI2" s="14">
        <f t="shared" ref="AI2:AN2" si="1">AVERAGE(L8,L12,L17,L18,L19,L21,L24,L29)</f>
        <v>-0.3088212401341266</v>
      </c>
      <c r="AJ2" s="14">
        <f t="shared" si="1"/>
        <v>-0.32690683995316905</v>
      </c>
      <c r="AK2" s="14">
        <f t="shared" si="1"/>
        <v>-9.1962145767503278E-2</v>
      </c>
      <c r="AL2" s="14">
        <f t="shared" si="1"/>
        <v>0.45409337687827067</v>
      </c>
      <c r="AM2" s="14">
        <f t="shared" si="1"/>
        <v>0.96547545652018352</v>
      </c>
      <c r="AN2" s="14">
        <f t="shared" si="1"/>
        <v>-0.96547545652018352</v>
      </c>
      <c r="AO2" s="14">
        <f>AVERAGE(R8,R12,R17,R18,R19,R21,R24,R29)</f>
        <v>-0.3151090027171719</v>
      </c>
      <c r="AP2" s="2"/>
      <c r="AQ2" s="8">
        <f>ABS(L2-$AI$2)+ABS(M2-$AJ$2)+ABS(N2-$AK$2)+ABS(O2-$AL$2)+ABS(P2-$AM$2)+ABS(Q2-$AN$2)+ABS(R2-$AO$2)</f>
        <v>17.678396956616012</v>
      </c>
      <c r="AR2" s="8">
        <f>ABS(L2-$AI$5)+ABS(M2-$AJ$5)+ABS(N2-$AK$5)+ABS(O2-$AL$5)+ABS(P2-$AM$5)+ABS(Q2-$AN$5)+ABS(R2-$AO$5)</f>
        <v>21.024658908747565</v>
      </c>
      <c r="AS2" s="8">
        <f>ABS(L2-$AI$8)+ABS(M2-$AJ$8)+ABS(N2-$AK$8)+ABS(O2-$AL$8)+ABS(P2-$AM$8)+ABS(Q2-$AN$8)+ABS(R2-$AO$8)</f>
        <v>8.8118858518095422</v>
      </c>
      <c r="AT2" s="8">
        <f>ABS(L2-$AI$11)+ABS(M2-$AJ$11)+ABS(N2-$AK$11)+ABS(O2-$AL$11)+ABS(P2-$AM$11)+ABS(Q2-$AN$11)+ABS(R2-$AO$11)</f>
        <v>17.426431886904723</v>
      </c>
      <c r="AU2" s="5">
        <f>IF(MIN(AQ2:AT2)=AQ2, 0, IF(MIN(AQ2:AT2)=AR2, 1, IF(MIN(AQ2:AT2)=AS2, 2, 3)))</f>
        <v>2</v>
      </c>
      <c r="AV2" s="2" t="s">
        <v>42</v>
      </c>
      <c r="AW2" s="14">
        <f t="shared" ref="AW2:BB2" si="2">AVERAGE(L4,L8,L12,L17,L18,L19,L21,L24,L29)</f>
        <v>-0.19834860138695939</v>
      </c>
      <c r="AX2" s="14">
        <f t="shared" si="2"/>
        <v>-0.16746763310458174</v>
      </c>
      <c r="AY2" s="14">
        <f t="shared" si="2"/>
        <v>-8.3001731564515763E-2</v>
      </c>
      <c r="AZ2" s="14">
        <f t="shared" si="2"/>
        <v>0.44168645401274415</v>
      </c>
      <c r="BA2" s="14">
        <f t="shared" si="2"/>
        <v>0.92971710627869542</v>
      </c>
      <c r="BB2" s="14">
        <f t="shared" si="2"/>
        <v>-0.92971710627869542</v>
      </c>
      <c r="BC2" s="14">
        <f>AVERAGE(R4,R8,R12,R17,R18,R19,R21,R24,R29)</f>
        <v>-0.19799952661155626</v>
      </c>
      <c r="BD2" s="2"/>
      <c r="BE2" s="8">
        <f>ABS(L2-$AW$2)+ABS(M2-$AX$2)+ABS(N2-$AY$2)+ABS(O2-$AZ$2)+ABS(P2-$BA$2)+ABS(Q2-$BB$2)+ABS(R2-$BC$2)</f>
        <v>17.241226271500182</v>
      </c>
      <c r="BF2" s="8">
        <f>ABS(L2-$AW$5)+ABS(M2-$AX$5)+ABS(N2-$AY$5)+ABS(O2-$AZ$5)+ABS(P2-$BA$5)+ABS(Q2-$BB$5)+ABS(R2-$BC$5)</f>
        <v>21.335059293044836</v>
      </c>
      <c r="BG2" s="8">
        <f>ABS(L2-$AW$8)+ABS(M2-$AX$8)+ABS(N2-$AY$8)+ABS(O2-$AZ$8)+ABS(P2-$BA$8)+ABS(Q2-$BB$8)+ABS(R2-$BC$8)</f>
        <v>6.3458983824275546</v>
      </c>
      <c r="BH2" s="8">
        <f>ABS(L2-$AW$11)+ABS(M2-$AX$11)+ABS(N2-$AY$11)+ABS(O2-$AZ$11)+ABS(P2-$BA$11)+ABS(Q2-$BB$11)+ABS(R2-$BC$11)</f>
        <v>18.00504012559114</v>
      </c>
      <c r="BI2" s="5">
        <f>IF(MIN(BE2:BH2)=BE2, 0, IF(MIN(BE2:BH2)=BF2, 1, IF(MIN(BE2:BH2)=BG2, 2, 3)))</f>
        <v>2</v>
      </c>
      <c r="BJ2" s="2" t="s">
        <v>50</v>
      </c>
      <c r="BK2" s="14">
        <f t="shared" ref="BK2:BP2" si="3">AVERAGE(L4,L8,L12,L17,L18,L19,L21,L24,L29)</f>
        <v>-0.19834860138695939</v>
      </c>
      <c r="BL2" s="14">
        <f t="shared" si="3"/>
        <v>-0.16746763310458174</v>
      </c>
      <c r="BM2" s="14">
        <f t="shared" si="3"/>
        <v>-8.3001731564515763E-2</v>
      </c>
      <c r="BN2" s="14">
        <f t="shared" si="3"/>
        <v>0.44168645401274415</v>
      </c>
      <c r="BO2" s="14">
        <f t="shared" si="3"/>
        <v>0.92971710627869542</v>
      </c>
      <c r="BP2" s="14">
        <f t="shared" si="3"/>
        <v>-0.92971710627869542</v>
      </c>
      <c r="BQ2" s="14">
        <f>AVERAGE(R4,R8,R12,R17,R18,R19,R21,R24,R29)</f>
        <v>-0.19799952661155626</v>
      </c>
      <c r="BR2" s="2"/>
      <c r="BS2" s="8">
        <f>ABS(L2-$BK$2)+ABS(M2-$BL$2)+ABS(N2-$BM$2)+ABS(O2-$BN$2)+ABS(P2-$BO$2)+ABS(Q2-$BP$2)+ABS(R2-$BQ$2)</f>
        <v>17.241226271500182</v>
      </c>
      <c r="BT2" s="8">
        <f>ABS(L2-$BK$5)+ABS(M2-$BL$5)+ABS(N2-$BM$5)+ABS(O2-$BN$5)+ABS(P2-$BO$5)+ABS(Q2-$BP$5)+ABS(R2-$BQ$5)</f>
        <v>21.652020449943073</v>
      </c>
      <c r="BU2" s="8">
        <f>ABS(L2-$BK$8)+ABS(M2-$BL$8)+ABS(N2-$BM$8)+ABS(O2-$BN$8)+ABS(P2-$BO$8)+ABS(Q2-$BP$8)+ABS(R2-$BQ$8)</f>
        <v>6.3458983824275546</v>
      </c>
      <c r="BV2" s="8">
        <f>ABS(L2-$BK$11)+ABS(M2-$BL$11)+ABS(N2-$BM$11)+ABS(O2-$BN$11)+ABS(P2-$BO$11)+ABS(Q2-$BP$11)+ABS(R2-$BQ$11)</f>
        <v>18.441343471331759</v>
      </c>
      <c r="BW2" s="5">
        <f>IF(MIN(BS2:BV2)=BS2, 0, IF(MIN(BS2:BV2)=BT2, 1, IF(MIN(BS2:BV2)=BU2, 2, 3)))</f>
        <v>2</v>
      </c>
      <c r="BX2" s="2" t="s">
        <v>50</v>
      </c>
      <c r="BY2" s="14">
        <f t="shared" ref="BY2:CD2" si="4">AVERAGE(L4,L8,L12,L17,L18,L19,L21,L24,L29)</f>
        <v>-0.19834860138695939</v>
      </c>
      <c r="BZ2" s="14">
        <f t="shared" si="4"/>
        <v>-0.16746763310458174</v>
      </c>
      <c r="CA2" s="14">
        <f t="shared" si="4"/>
        <v>-8.3001731564515763E-2</v>
      </c>
      <c r="CB2" s="14">
        <f t="shared" si="4"/>
        <v>0.44168645401274415</v>
      </c>
      <c r="CC2" s="14">
        <f t="shared" si="4"/>
        <v>0.92971710627869542</v>
      </c>
      <c r="CD2" s="14">
        <f t="shared" si="4"/>
        <v>-0.92971710627869542</v>
      </c>
      <c r="CE2" s="14">
        <f>AVERAGE(R4,R8,R12,R17,R18,R19,R21,R24,R29)</f>
        <v>-0.19799952661155626</v>
      </c>
      <c r="CF2" s="2"/>
      <c r="CG2" s="8">
        <f>ABS(L2-$BY$2)+ABS(M2-$BZ$2)+ABS(N2-$CA$2)+ABS(O2-$CB$2)+ABS(P2-$CC$2)+ABS(Q2-$CD$2)+ABS(HR2-$CE$2)</f>
        <v>12.503725403062697</v>
      </c>
      <c r="CH2" s="8">
        <f>ABS(L2-$BY$5)+ABS(M2-$BZ$5)+ABS(N2-$CA$5)+ABS(O2-$CB$5)+ABS(P2-$CC$5)+ABS(Q2-$CD$5)+ABS(R2-$CE$5)</f>
        <v>22.080588550786537</v>
      </c>
      <c r="CI2" s="8">
        <f>ABS(L2-$BY$8)+ABS(M2-$BZ$8)+ABS(N2-$CA$8)+ABS(O2-$CB$8)+ABS(P2-$CC$8)+ABS(Q2-$CD$8)+ABS(R2-$CE$8)</f>
        <v>6.3458983824275546</v>
      </c>
      <c r="CJ2" s="8">
        <f>ABS(L2-$BY$11)+ABS(M2-$BZ$11)+ABS(N2-$CA$11)+ABS(O2-$CB$11)+ABS(P2-$CC$11)+ABS(Q2-$CD$11)+ABS(R2-$CE$11)</f>
        <v>18.740624386379249</v>
      </c>
      <c r="CK2" s="5">
        <f>IF(MIN(CG2:CJ2)=CG2, 0, IF(MIN(CG2:CJ2)=CH2, 1, IF(MIN(CG2:CJ2)=CI2, 2, 3)))</f>
        <v>2</v>
      </c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s="6" customFormat="1" x14ac:dyDescent="0.25">
      <c r="A3" s="5" t="s">
        <v>12</v>
      </c>
      <c r="B3" s="5">
        <v>44.1</v>
      </c>
      <c r="C3" s="5">
        <v>2.57</v>
      </c>
      <c r="D3" s="5">
        <v>11.2</v>
      </c>
      <c r="E3" s="5">
        <v>31</v>
      </c>
      <c r="F3" s="5">
        <v>53</v>
      </c>
      <c r="G3" s="5">
        <v>47</v>
      </c>
      <c r="H3" s="5">
        <v>7.5</v>
      </c>
      <c r="I3" s="5">
        <v>3</v>
      </c>
      <c r="J3" s="5" t="s">
        <v>11</v>
      </c>
      <c r="K3" s="7"/>
      <c r="L3" s="8">
        <f>STANDARDIZE(B3,$B$33,$B$34)</f>
        <v>1.7750944453238002</v>
      </c>
      <c r="M3" s="8">
        <f t="shared" ref="M3:M31" si="5">STANDARDIZE(C3,$C$33,$C$34)</f>
        <v>1.3593706696978587</v>
      </c>
      <c r="N3" s="8">
        <f t="shared" ref="N3:N31" si="6">STANDARDIZE(D3,$D$33,$D$34)</f>
        <v>-0.89415501730864477</v>
      </c>
      <c r="O3" s="8">
        <f t="shared" ref="O3:O31" si="7">STANDARDIZE(E3,$E$33,$E$34)</f>
        <v>0.78908029424748694</v>
      </c>
      <c r="P3" s="8">
        <f t="shared" ref="P3:P31" si="8">STANDARDIZE(F3,$F$33,$F$34)</f>
        <v>1.9309509130403675</v>
      </c>
      <c r="Q3" s="8">
        <f t="shared" ref="Q3:Q31" si="9">STANDARDIZE(G3,$G$33,$G$34)</f>
        <v>-1.9309509130403675</v>
      </c>
      <c r="R3" s="8">
        <f t="shared" ref="R3:R31" si="10">STANDARDIZE(H3,$H$33,$H$34)</f>
        <v>1.6950691180647874</v>
      </c>
      <c r="S3" s="5">
        <v>3</v>
      </c>
      <c r="T3" s="7"/>
      <c r="U3" s="7"/>
      <c r="V3" s="7"/>
      <c r="W3" s="7"/>
      <c r="X3" s="7"/>
      <c r="Y3" s="7"/>
      <c r="Z3" s="7"/>
      <c r="AA3" s="7"/>
      <c r="AB3" s="2"/>
      <c r="AC3" s="8">
        <f t="shared" ref="AC3:AC31" si="11">ABS(L3-$U$2)+ABS(M3-$V$2)+ABS(N3-$W$2)+ABS(O3-$X$2)+ABS(P3-$Y$2)+ABS(Q3-$Z$2)+ABS(R3-$AA$2)</f>
        <v>9.8942782726109808</v>
      </c>
      <c r="AD3" s="8">
        <f t="shared" ref="AD3:AD31" si="12">ABS(L3-$U$5)+ABS(M3-$V$5)+ABS(N3-$W$5)+ABS(O3-$X$5)+ABS(P3-$Y$5)+ABS(Q3-$Z$5)+ABS(R3-$AA$5)</f>
        <v>10.78847603423851</v>
      </c>
      <c r="AE3" s="8">
        <f t="shared" ref="AE3:AE31" si="13">ABS(L3-$U$8)+ABS(M3-$V$8)+ABS(N3-$W$8)+ABS(O3-$X$8)+ABS(P3-$Y$8)+ABS(Q3-$Z$8)+ABS(R3-AA9)</f>
        <v>8.5583743714534783</v>
      </c>
      <c r="AF3" s="8">
        <f t="shared" ref="AF3:AF31" si="14">ABS(L3-$U$11)+ABS(M3-$V$11)+ABS(N3-$W$11)+ABS(O3-$X$11)+ABS(P3-$Y$11)+ABS(Q3-$Z$11)+ABS(R3-$AA$11)</f>
        <v>8.7672575761732983</v>
      </c>
      <c r="AG3" s="5">
        <f t="shared" ref="AG3:AG31" si="15">IF(MIN(AC3:AF3)=AC3, 0, IF(MIN(AC3:AF3)=AD3, 1, IF(MIN(AC3:AF3)=AE3, 2, 3)))</f>
        <v>2</v>
      </c>
      <c r="AH3" s="7"/>
      <c r="AI3" s="7"/>
      <c r="AJ3" s="7"/>
      <c r="AK3" s="7"/>
      <c r="AL3" s="7"/>
      <c r="AM3" s="7"/>
      <c r="AN3" s="7"/>
      <c r="AO3" s="7"/>
      <c r="AP3" s="2"/>
      <c r="AQ3" s="8">
        <f t="shared" ref="AQ3:AQ31" si="16">ABS(L3-$AI$2)+ABS(M3-$AJ$2)+ABS(N3-$AK$2)+ABS(O3-$AL$2)+ABS(P3-$AM$2)+ABS(Q3-$AN$2)+ABS(R3-$AO$2)</f>
        <v>8.8485020178416391</v>
      </c>
      <c r="AR3" s="8">
        <f t="shared" ref="AR3:AR31" si="17">ABS(L3-$AI$5)+ABS(M3-$AJ$5)+ABS(N3-$AK$5)+ABS(O3-$AL$5)+ABS(P3-$AM$5)+ABS(Q3-$AN$5)+ABS(R3-$AO$5)</f>
        <v>13.482064578666767</v>
      </c>
      <c r="AS3" s="8">
        <f t="shared" ref="AS3:AS31" si="18">ABS(L3-$AI$8)+ABS(M3-$AJ$8)+ABS(N3-$AK$8)+ABS(O3-$AL$8)+ABS(P3-$AM$8)+ABS(Q3-$AN$8)+ABS(R3-$AO$8)</f>
        <v>4.3100107947889663</v>
      </c>
      <c r="AT3" s="8">
        <f t="shared" ref="AT3:AT31" si="19">ABS(L3-$AI$11)+ABS(M3-$AJ$11)+ABS(N3-$AK$11)+ABS(O3-$AL$11)+ABS(P3-$AM$11)+ABS(Q3-$AN$11)+ABS(R3-$AO$11)</f>
        <v>9.8838375568239289</v>
      </c>
      <c r="AU3" s="5">
        <f t="shared" ref="AU3:AU31" si="20">IF(MIN(AQ3:AT3)=AQ3, 0, IF(MIN(AQ3:AT3)=AR3, 1, IF(MIN(AQ3:AT3)=AS3, 2, 3)))</f>
        <v>2</v>
      </c>
      <c r="AV3" s="2"/>
      <c r="AW3" s="2"/>
      <c r="AX3" s="2"/>
      <c r="AY3" s="2"/>
      <c r="AZ3" s="2"/>
      <c r="BA3" s="2"/>
      <c r="BB3" s="2"/>
      <c r="BC3" s="2"/>
      <c r="BD3" s="2"/>
      <c r="BE3" s="8">
        <f t="shared" ref="BE3:BE31" si="21">ABS(L3-$AW$2)+ABS(M3-$AX$2)+ABS(N3-$AY$2)+ABS(O3-$AZ$2)+ABS(P3-$BA$2)+ABS(Q3-$BB$2)+ABS(R3-$BC$2)</f>
        <v>8.5543647336917594</v>
      </c>
      <c r="BF3" s="8">
        <f t="shared" ref="BF3:BF31" si="22">ABS(L3-$AW$5)+ABS(M3-$AX$5)+ABS(N3-$AY$5)+ABS(O3-$AZ$5)+ABS(P3-$BA$5)+ABS(Q3-$BB$5)+ABS(R3-$BC$5)</f>
        <v>13.792464962964036</v>
      </c>
      <c r="BG3" s="8">
        <f t="shared" ref="BG3:BG31" si="23">ABS(L3-$AW$8)+ABS(M3-$AX$8)+ABS(N3-$AY$8)+ABS(O3-$AZ$8)+ABS(P3-$BA$8)+ABS(Q3-$BB$8)+ABS(R3-$BC$8)</f>
        <v>6.3458983824275546</v>
      </c>
      <c r="BH3" s="8">
        <f t="shared" ref="BH3:BH31" si="24">ABS(L3-$AW$11)+ABS(M3-$AX$11)+ABS(N3-$AY$11)+ABS(O3-$AZ$11)+ABS(P3-$BA$11)+ABS(Q3-$BB$11)+ABS(R3-$BC$11)</f>
        <v>10.462445795510341</v>
      </c>
      <c r="BI3" s="5">
        <f t="shared" ref="BI3:BI31" si="25">IF(MIN(BE3:BH3)=BE3, 0, IF(MIN(BE3:BH3)=BF3, 1, IF(MIN(BE3:BH3)=BG3, 2, 3)))</f>
        <v>2</v>
      </c>
      <c r="BJ3" s="2"/>
      <c r="BK3" s="2"/>
      <c r="BL3" s="2"/>
      <c r="BM3" s="2"/>
      <c r="BN3" s="2"/>
      <c r="BO3" s="2"/>
      <c r="BP3" s="2"/>
      <c r="BQ3" s="2"/>
      <c r="BR3" s="2"/>
      <c r="BS3" s="8">
        <f t="shared" ref="BS3:BS31" si="26">ABS(L3-$BK$2)+ABS(M3-$BL$2)+ABS(N3-$BM$2)+ABS(O3-$BN$2)+ABS(P3-$BO$2)+ABS(Q3-$BP$2)+ABS(R3-$BQ$2)</f>
        <v>8.5543647336917594</v>
      </c>
      <c r="BT3" s="8">
        <f t="shared" ref="BT3:BT31" si="27">ABS(L3-$BK$5)+ABS(M3-$BL$5)+ABS(N3-$BM$5)+ABS(O3-$BN$5)+ABS(P3-$BO$5)+ABS(Q3-$BP$5)+ABS(R3-$BQ$5)</f>
        <v>14.109426119862277</v>
      </c>
      <c r="BU3" s="8">
        <f t="shared" ref="BU3:BU31" si="28">ABS(L3-$BK$8)+ABS(M3-$BL$8)+ABS(N3-$BM$8)+ABS(O3-$BN$8)+ABS(P3-$BO$8)+ABS(Q3-$BP$8)+ABS(R3-$BQ$8)</f>
        <v>6.3458983824275546</v>
      </c>
      <c r="BV3" s="8">
        <f t="shared" ref="BV3:BV31" si="29">ABS(L3-$BK$11)+ABS(M3-$BL$11)+ABS(N3-$BM$11)+ABS(O3-$BN$11)+ABS(P3-$BO$11)+ABS(Q3-$BP$11)+ABS(R3-$BQ$11)</f>
        <v>10.898749141250963</v>
      </c>
      <c r="BW3" s="5">
        <f t="shared" ref="BW3:BW31" si="30">IF(MIN(BS3:BV3)=BS3, 0, IF(MIN(BS3:BV3)=BT3, 1, IF(MIN(BS3:BV3)=BU3, 2, 3)))</f>
        <v>2</v>
      </c>
      <c r="BX3" s="2"/>
      <c r="BY3" s="2"/>
      <c r="BZ3" s="2"/>
      <c r="CA3" s="2"/>
      <c r="CB3" s="2"/>
      <c r="CC3" s="2"/>
      <c r="CD3" s="2"/>
      <c r="CE3" s="2"/>
      <c r="CF3" s="2"/>
      <c r="CG3" s="8">
        <f t="shared" ref="CG3:CG29" si="31">ABS(L3-$BY$2)+ABS(M3-$BZ$2)+ABS(N3-$CA$2)+ABS(O3-$CB$2)+ABS(P3-$CC$2)+ABS(Q3-$CD$2)+ABS(HR3-$CE$2)</f>
        <v>6.859295615626972</v>
      </c>
      <c r="CH3" s="8">
        <f t="shared" ref="CH3:CH29" si="32">ABS(L3-$BY$5)+ABS(M3-$BZ$5)+ABS(N3-$CA$5)+ABS(O3-$CB$5)+ABS(P3-$CC$5)+ABS(Q3-$CD$5)+ABS(R3-$CE$5)</f>
        <v>14.537994220705741</v>
      </c>
      <c r="CI3" s="8">
        <f t="shared" ref="CI3:CI29" si="33">ABS(L3-$BY$8)+ABS(M3-$BZ$8)+ABS(N3-$CA$8)+ABS(O3-$CB$8)+ABS(P3-$CC$8)+ABS(Q3-$CD$8)+ABS(R3-$CE$8)</f>
        <v>6.3458983824275546</v>
      </c>
      <c r="CJ3" s="8">
        <f t="shared" ref="CJ3:CJ29" si="34">ABS(L3-$BY$11)+ABS(M3-$BZ$11)+ABS(N3-$CA$11)+ABS(O3-$CB$11)+ABS(P3-$CC$11)+ABS(Q3-$CD$11)+ABS(R3-$CE$11)</f>
        <v>11.198030056298453</v>
      </c>
      <c r="CK3" s="5">
        <f t="shared" ref="CK3:CK31" si="35">IF(MIN(CG3:CJ3)=CG3, 0, IF(MIN(CG3:CJ3)=CH3, 1, IF(MIN(CG3:CJ3)=CI3, 2, 3)))</f>
        <v>2</v>
      </c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s="6" customFormat="1" x14ac:dyDescent="0.25">
      <c r="A4" s="5" t="s">
        <v>13</v>
      </c>
      <c r="B4" s="5">
        <v>22.4</v>
      </c>
      <c r="C4" s="5">
        <v>2.23</v>
      </c>
      <c r="D4" s="5">
        <v>13.8</v>
      </c>
      <c r="E4" s="5">
        <v>30</v>
      </c>
      <c r="F4" s="5">
        <v>52</v>
      </c>
      <c r="G4" s="5">
        <v>48</v>
      </c>
      <c r="H4" s="5">
        <v>4.2</v>
      </c>
      <c r="I4" s="5">
        <v>2</v>
      </c>
      <c r="J4" s="5" t="s">
        <v>11</v>
      </c>
      <c r="K4" s="7"/>
      <c r="L4" s="8">
        <f>STANDARDIZE(B4,$B$33,$B$34)</f>
        <v>0.68543250859037819</v>
      </c>
      <c r="M4" s="8">
        <f t="shared" si="5"/>
        <v>1.1080460216841166</v>
      </c>
      <c r="N4" s="8">
        <f t="shared" si="6"/>
        <v>-1.1318417940615711E-2</v>
      </c>
      <c r="O4" s="8">
        <f t="shared" si="7"/>
        <v>0.34243107108853182</v>
      </c>
      <c r="P4" s="8">
        <f t="shared" si="8"/>
        <v>0.64365030434678916</v>
      </c>
      <c r="Q4" s="8">
        <f t="shared" si="9"/>
        <v>-0.64365030434678916</v>
      </c>
      <c r="R4" s="8">
        <f t="shared" si="10"/>
        <v>0.7388762822333691</v>
      </c>
      <c r="S4" s="5">
        <v>2</v>
      </c>
      <c r="T4" s="7"/>
      <c r="U4" s="7"/>
      <c r="V4" s="7"/>
      <c r="W4" s="7"/>
      <c r="X4" s="7"/>
      <c r="Y4" s="7"/>
      <c r="Z4" s="7"/>
      <c r="AA4" s="7"/>
      <c r="AB4" s="2"/>
      <c r="AC4" s="8">
        <f t="shared" si="11"/>
        <v>4.0552011862179622</v>
      </c>
      <c r="AD4" s="8">
        <f t="shared" si="12"/>
        <v>4.5872095737457865</v>
      </c>
      <c r="AE4" s="8">
        <f t="shared" si="13"/>
        <v>2.871287468834443</v>
      </c>
      <c r="AF4" s="8">
        <f t="shared" si="14"/>
        <v>3.4080814104623878</v>
      </c>
      <c r="AG4" s="5">
        <f t="shared" si="15"/>
        <v>2</v>
      </c>
      <c r="AH4" s="7"/>
      <c r="AI4" s="7"/>
      <c r="AJ4" s="7"/>
      <c r="AK4" s="7"/>
      <c r="AL4" s="7"/>
      <c r="AM4" s="7"/>
      <c r="AN4" s="7"/>
      <c r="AO4" s="7"/>
      <c r="AP4" s="2"/>
      <c r="AQ4" s="8">
        <f t="shared" si="16"/>
        <v>4.3191482332757456</v>
      </c>
      <c r="AR4" s="8">
        <f t="shared" si="17"/>
        <v>7.2807981181740438</v>
      </c>
      <c r="AS4" s="8">
        <f t="shared" si="18"/>
        <v>6.6483757503554148</v>
      </c>
      <c r="AT4" s="8">
        <f t="shared" si="19"/>
        <v>5.1426470106706379</v>
      </c>
      <c r="AU4" s="5">
        <f t="shared" si="20"/>
        <v>0</v>
      </c>
      <c r="AV4" s="2"/>
      <c r="AW4" s="2"/>
      <c r="AX4" s="2"/>
      <c r="AY4" s="2"/>
      <c r="AZ4" s="2"/>
      <c r="BA4" s="2"/>
      <c r="BB4" s="2"/>
      <c r="BC4" s="2"/>
      <c r="BD4" s="2"/>
      <c r="BE4" s="8">
        <f t="shared" si="21"/>
        <v>3.8392428740228857</v>
      </c>
      <c r="BF4" s="8">
        <f t="shared" si="22"/>
        <v>7.5911985024713129</v>
      </c>
      <c r="BG4" s="8">
        <f t="shared" si="23"/>
        <v>9.9725636255331214</v>
      </c>
      <c r="BH4" s="8">
        <f t="shared" si="24"/>
        <v>5.7325736672976655</v>
      </c>
      <c r="BI4" s="5">
        <f t="shared" si="25"/>
        <v>0</v>
      </c>
      <c r="BJ4" s="2"/>
      <c r="BK4" s="2"/>
      <c r="BL4" s="2"/>
      <c r="BM4" s="2"/>
      <c r="BN4" s="2"/>
      <c r="BO4" s="2"/>
      <c r="BP4" s="2"/>
      <c r="BQ4" s="2"/>
      <c r="BR4" s="2"/>
      <c r="BS4" s="8">
        <f t="shared" si="26"/>
        <v>3.8392428740228857</v>
      </c>
      <c r="BT4" s="8">
        <f t="shared" si="27"/>
        <v>7.908159659369554</v>
      </c>
      <c r="BU4" s="8">
        <f t="shared" si="28"/>
        <v>9.9725636255331214</v>
      </c>
      <c r="BV4" s="8">
        <f t="shared" si="29"/>
        <v>6.1915138489195201</v>
      </c>
      <c r="BW4" s="5">
        <f t="shared" si="30"/>
        <v>0</v>
      </c>
      <c r="BX4" s="2"/>
      <c r="BY4" s="2"/>
      <c r="BZ4" s="2"/>
      <c r="CA4" s="2"/>
      <c r="CB4" s="2"/>
      <c r="CC4" s="2"/>
      <c r="CD4" s="2"/>
      <c r="CE4" s="2"/>
      <c r="CF4" s="2"/>
      <c r="CG4" s="8">
        <f t="shared" si="31"/>
        <v>3.1003665917895167</v>
      </c>
      <c r="CH4" s="8">
        <f t="shared" si="32"/>
        <v>8.3367277602130176</v>
      </c>
      <c r="CI4" s="8">
        <f t="shared" si="33"/>
        <v>9.9725636255331214</v>
      </c>
      <c r="CJ4" s="8">
        <f t="shared" si="34"/>
        <v>6.2327348349209712</v>
      </c>
      <c r="CK4" s="5">
        <f t="shared" si="35"/>
        <v>0</v>
      </c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s="6" customFormat="1" x14ac:dyDescent="0.25">
      <c r="A5" s="5" t="s">
        <v>14</v>
      </c>
      <c r="B5" s="5">
        <v>16.8</v>
      </c>
      <c r="C5" s="5">
        <v>1.23</v>
      </c>
      <c r="D5" s="5">
        <v>12.4</v>
      </c>
      <c r="E5" s="5">
        <v>29</v>
      </c>
      <c r="F5" s="5">
        <v>51</v>
      </c>
      <c r="G5" s="5">
        <v>49</v>
      </c>
      <c r="H5" s="5">
        <v>3.1</v>
      </c>
      <c r="I5" s="5">
        <v>3</v>
      </c>
      <c r="J5" s="5" t="s">
        <v>11</v>
      </c>
      <c r="K5" s="7"/>
      <c r="L5" s="8">
        <f t="shared" ref="L5:L31" si="36">STANDARDIZE(B5,$B$33,$B$34)</f>
        <v>0.40422942814304358</v>
      </c>
      <c r="M5" s="8">
        <f t="shared" si="5"/>
        <v>0.36885588046722767</v>
      </c>
      <c r="N5" s="8">
        <f t="shared" si="6"/>
        <v>-0.48669197144647736</v>
      </c>
      <c r="O5" s="8">
        <f t="shared" si="7"/>
        <v>-0.10421815207042329</v>
      </c>
      <c r="P5" s="8">
        <f t="shared" si="8"/>
        <v>-0.64365030434678916</v>
      </c>
      <c r="Q5" s="8">
        <f t="shared" si="9"/>
        <v>0.64365030434678916</v>
      </c>
      <c r="R5" s="8">
        <f t="shared" si="10"/>
        <v>0.42014533695622946</v>
      </c>
      <c r="S5" s="5">
        <v>3</v>
      </c>
      <c r="T5" s="7" t="s">
        <v>52</v>
      </c>
      <c r="U5" s="15">
        <f>AVERAGE(L6,L8,L18,L20,L24)</f>
        <v>-0.21542164555697613</v>
      </c>
      <c r="V5" s="15">
        <f t="shared" ref="U5:Z5" si="37">AVERAGE(M6,M8,M18,M20,M24)</f>
        <v>-0.2077124296819457</v>
      </c>
      <c r="W5" s="15">
        <f t="shared" si="37"/>
        <v>0.24674151110542306</v>
      </c>
      <c r="X5" s="15">
        <f t="shared" si="37"/>
        <v>0.16377138182494982</v>
      </c>
      <c r="Y5" s="15">
        <f t="shared" si="37"/>
        <v>0.12873006086935784</v>
      </c>
      <c r="Z5" s="15">
        <f t="shared" si="37"/>
        <v>-0.12873006086935784</v>
      </c>
      <c r="AA5" s="15">
        <f>AVERAGE(R6,R8,R18,R20,R24)</f>
        <v>-0.16516058073451764</v>
      </c>
      <c r="AB5" s="2"/>
      <c r="AC5" s="8">
        <f t="shared" si="11"/>
        <v>5.5527454904562319</v>
      </c>
      <c r="AD5" s="8">
        <f t="shared" si="12"/>
        <v>4.327709048419508</v>
      </c>
      <c r="AE5" s="8">
        <f t="shared" si="13"/>
        <v>2.5410739477057187</v>
      </c>
      <c r="AF5" s="8">
        <f t="shared" si="14"/>
        <v>2.3064905903542963</v>
      </c>
      <c r="AG5" s="5">
        <f t="shared" si="15"/>
        <v>3</v>
      </c>
      <c r="AH5" s="7" t="s">
        <v>52</v>
      </c>
      <c r="AI5" s="15">
        <f t="shared" ref="AI5:AN5" si="38">AVERAGE(L11,L15,L16,L20,L22,L25,L26)</f>
        <v>-0.32603775526355522</v>
      </c>
      <c r="AJ5" s="15">
        <f t="shared" si="38"/>
        <v>-0.30908707762026194</v>
      </c>
      <c r="AK5" s="15">
        <f t="shared" si="38"/>
        <v>0.12450259734677308</v>
      </c>
      <c r="AL5" s="15">
        <f t="shared" si="38"/>
        <v>-0.35944627958982622</v>
      </c>
      <c r="AM5" s="15">
        <f t="shared" si="38"/>
        <v>-0.82755039130301455</v>
      </c>
      <c r="AN5" s="15">
        <f t="shared" si="38"/>
        <v>0.82755039130301455</v>
      </c>
      <c r="AO5" s="15">
        <f>AVERAGE(R11,R15,R16,R20,R22,R25,R26)</f>
        <v>-0.33321871551700938</v>
      </c>
      <c r="AP5" s="2"/>
      <c r="AQ5" s="8">
        <f t="shared" si="16"/>
        <v>6.3153606047325823</v>
      </c>
      <c r="AR5" s="8">
        <f t="shared" si="17"/>
        <v>3.3957970641924309</v>
      </c>
      <c r="AS5" s="8">
        <f t="shared" si="18"/>
        <v>10.533376804337029</v>
      </c>
      <c r="AT5" s="8">
        <f t="shared" si="19"/>
        <v>0.75354807283625669</v>
      </c>
      <c r="AU5" s="5">
        <f t="shared" si="20"/>
        <v>3</v>
      </c>
      <c r="AV5" s="2" t="s">
        <v>43</v>
      </c>
      <c r="AW5" s="15">
        <f>AVERAGE(L15,L16,L20,L22,L25,L26)</f>
        <v>-0.34062396947043228</v>
      </c>
      <c r="AX5" s="15">
        <f t="shared" ref="AX5:BB5" si="39">AVERAGE(M15,M16,M20,M22,M25,M26)</f>
        <v>-0.33460673725751167</v>
      </c>
      <c r="AY5" s="15">
        <f t="shared" si="39"/>
        <v>0.27164203057477787</v>
      </c>
      <c r="AZ5" s="15">
        <f t="shared" si="39"/>
        <v>-0.40198430084306008</v>
      </c>
      <c r="BA5" s="15">
        <f t="shared" si="39"/>
        <v>-0.85820040579571888</v>
      </c>
      <c r="BB5" s="15">
        <f t="shared" si="39"/>
        <v>0.85820040579571888</v>
      </c>
      <c r="BC5" s="15">
        <f>AVERAGE(R15,R16,R20,R22,R25,R26)</f>
        <v>-0.35253574250350272</v>
      </c>
      <c r="BD5" s="2"/>
      <c r="BE5" s="8">
        <f t="shared" si="21"/>
        <v>5.8533760738856966</v>
      </c>
      <c r="BF5" s="8">
        <f t="shared" si="22"/>
        <v>3.7061974484896987</v>
      </c>
      <c r="BG5" s="8">
        <f t="shared" si="23"/>
        <v>13.857564679514736</v>
      </c>
      <c r="BH5" s="8">
        <f t="shared" si="24"/>
        <v>1.194591655076966</v>
      </c>
      <c r="BI5" s="5">
        <f t="shared" si="25"/>
        <v>3</v>
      </c>
      <c r="BJ5" s="2" t="s">
        <v>52</v>
      </c>
      <c r="BK5" s="15">
        <f t="shared" ref="BK5:BP5" si="40">AVERAGE(L15,L16,L20,L22,L25)</f>
        <v>-0.33192006459944334</v>
      </c>
      <c r="BL5" s="15">
        <f t="shared" si="40"/>
        <v>-0.31563419029961154</v>
      </c>
      <c r="BM5" s="15">
        <f t="shared" si="40"/>
        <v>0.48442828785835401</v>
      </c>
      <c r="BN5" s="15">
        <f t="shared" si="40"/>
        <v>-0.4615375305975874</v>
      </c>
      <c r="BO5" s="15">
        <f t="shared" si="40"/>
        <v>-0.90111042608550496</v>
      </c>
      <c r="BP5" s="15">
        <f t="shared" si="40"/>
        <v>0.90111042608550496</v>
      </c>
      <c r="BQ5" s="15">
        <f>AVERAGE(R15,R16,R20,R22,R25)</f>
        <v>-0.3390138236129574</v>
      </c>
      <c r="BR5" s="2"/>
      <c r="BS5" s="8">
        <f t="shared" si="26"/>
        <v>5.8533760738856966</v>
      </c>
      <c r="BT5" s="8">
        <f t="shared" si="27"/>
        <v>4.0231586053879402</v>
      </c>
      <c r="BU5" s="8">
        <f t="shared" si="28"/>
        <v>13.857564679514736</v>
      </c>
      <c r="BV5" s="8">
        <f t="shared" si="29"/>
        <v>1.5790902995056606</v>
      </c>
      <c r="BW5" s="5">
        <f t="shared" si="30"/>
        <v>3</v>
      </c>
      <c r="BX5" s="2" t="s">
        <v>52</v>
      </c>
      <c r="BY5" s="15">
        <f t="shared" ref="BY5:CD5" si="41">AVERAGE(L16,L20,L22,L25)</f>
        <v>-0.34271625429518926</v>
      </c>
      <c r="BZ5" s="15">
        <f t="shared" si="41"/>
        <v>-0.35000653186619685</v>
      </c>
      <c r="CA5" s="15">
        <f t="shared" si="41"/>
        <v>0.63383140467448185</v>
      </c>
      <c r="CB5" s="15">
        <f t="shared" si="41"/>
        <v>-0.55086737522937845</v>
      </c>
      <c r="CC5" s="15">
        <f t="shared" si="41"/>
        <v>-0.96547545652018374</v>
      </c>
      <c r="CD5" s="15">
        <f t="shared" si="41"/>
        <v>0.96547545652018374</v>
      </c>
      <c r="CE5" s="15">
        <f>AVERAGE(R16,R20,R22,R25)</f>
        <v>-0.35495037087681436</v>
      </c>
      <c r="CF5" s="2"/>
      <c r="CG5" s="8">
        <f t="shared" si="31"/>
        <v>5.4332307369294668</v>
      </c>
      <c r="CH5" s="8">
        <f t="shared" si="32"/>
        <v>4.4517267062314048</v>
      </c>
      <c r="CI5" s="8">
        <f t="shared" si="33"/>
        <v>13.857564679514736</v>
      </c>
      <c r="CJ5" s="8">
        <f t="shared" si="34"/>
        <v>1.5756463631912165</v>
      </c>
      <c r="CK5" s="5">
        <f t="shared" si="35"/>
        <v>3</v>
      </c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s="6" customFormat="1" x14ac:dyDescent="0.25">
      <c r="A6" s="5" t="s">
        <v>15</v>
      </c>
      <c r="B6" s="5">
        <v>10.5</v>
      </c>
      <c r="C6" s="5">
        <v>1.03</v>
      </c>
      <c r="D6" s="5">
        <v>10.9</v>
      </c>
      <c r="E6" s="5">
        <v>30</v>
      </c>
      <c r="F6" s="5">
        <v>51</v>
      </c>
      <c r="G6" s="5">
        <v>49</v>
      </c>
      <c r="H6" s="5">
        <v>2.8</v>
      </c>
      <c r="I6" s="5">
        <v>1</v>
      </c>
      <c r="J6" s="5" t="s">
        <v>11</v>
      </c>
      <c r="K6" s="7"/>
      <c r="L6" s="8">
        <f t="shared" si="36"/>
        <v>8.7875962639791999E-2</v>
      </c>
      <c r="M6" s="8">
        <f t="shared" si="5"/>
        <v>0.2210178522238499</v>
      </c>
      <c r="N6" s="8">
        <f t="shared" si="6"/>
        <v>-0.99602077877418616</v>
      </c>
      <c r="O6" s="8">
        <f t="shared" si="7"/>
        <v>0.34243107108853182</v>
      </c>
      <c r="P6" s="8">
        <f t="shared" si="8"/>
        <v>-0.64365030434678916</v>
      </c>
      <c r="Q6" s="8">
        <f t="shared" si="9"/>
        <v>0.64365030434678916</v>
      </c>
      <c r="R6" s="8">
        <f>STANDARDIZE(H6,$H$33,$H$34)</f>
        <v>0.33321871551700954</v>
      </c>
      <c r="S6" s="5">
        <v>1</v>
      </c>
      <c r="T6" s="7"/>
      <c r="U6" s="7"/>
      <c r="V6" s="7"/>
      <c r="W6" s="7"/>
      <c r="X6" s="7"/>
      <c r="Y6" s="7"/>
      <c r="Z6" s="7"/>
      <c r="AA6" s="7"/>
      <c r="AB6" s="2"/>
      <c r="AC6" s="8">
        <f t="shared" si="11"/>
        <v>5.3620731082117725</v>
      </c>
      <c r="AD6" s="8">
        <f t="shared" si="12"/>
        <v>4.1965898959295762</v>
      </c>
      <c r="AE6" s="8">
        <f t="shared" si="13"/>
        <v>3.4999239500669184</v>
      </c>
      <c r="AF6" s="8">
        <f t="shared" si="14"/>
        <v>2.5378664227154677</v>
      </c>
      <c r="AG6" s="5">
        <f t="shared" si="15"/>
        <v>3</v>
      </c>
      <c r="AH6" s="7"/>
      <c r="AI6" s="7"/>
      <c r="AJ6" s="7"/>
      <c r="AK6" s="7"/>
      <c r="AL6" s="7"/>
      <c r="AM6" s="7"/>
      <c r="AN6" s="7"/>
      <c r="AO6" s="7"/>
      <c r="AP6" s="2"/>
      <c r="AQ6" s="8">
        <f t="shared" si="16"/>
        <v>5.8269220737154859</v>
      </c>
      <c r="AR6" s="8">
        <f t="shared" si="17"/>
        <v>3.8006569794932457</v>
      </c>
      <c r="AS6" s="8">
        <f t="shared" si="18"/>
        <v>10.762348293710694</v>
      </c>
      <c r="AT6" s="8">
        <f t="shared" si="19"/>
        <v>0.75354807283625658</v>
      </c>
      <c r="AU6" s="5">
        <f t="shared" si="20"/>
        <v>3</v>
      </c>
      <c r="AV6" s="2"/>
      <c r="AW6" s="2"/>
      <c r="AX6" s="2"/>
      <c r="AY6" s="2"/>
      <c r="AZ6" s="2"/>
      <c r="BA6" s="2"/>
      <c r="BB6" s="2"/>
      <c r="BC6" s="2"/>
      <c r="BD6" s="2"/>
      <c r="BE6" s="8">
        <f t="shared" si="21"/>
        <v>5.3649375428686001</v>
      </c>
      <c r="BF6" s="8">
        <f t="shared" si="22"/>
        <v>4.111057363790513</v>
      </c>
      <c r="BG6" s="8">
        <f t="shared" si="23"/>
        <v>13.452704764213919</v>
      </c>
      <c r="BH6" s="8">
        <f t="shared" si="24"/>
        <v>0.78103819633681926</v>
      </c>
      <c r="BI6" s="5">
        <f t="shared" si="25"/>
        <v>3</v>
      </c>
      <c r="BJ6" s="2"/>
      <c r="BK6" s="2"/>
      <c r="BL6" s="2"/>
      <c r="BM6" s="2"/>
      <c r="BN6" s="2"/>
      <c r="BO6" s="2"/>
      <c r="BP6" s="2"/>
      <c r="BQ6" s="2"/>
      <c r="BR6" s="2"/>
      <c r="BS6" s="8">
        <f t="shared" si="26"/>
        <v>5.3649375428686001</v>
      </c>
      <c r="BT6" s="8">
        <f t="shared" si="27"/>
        <v>4.428018520688755</v>
      </c>
      <c r="BU6" s="8">
        <f t="shared" si="28"/>
        <v>13.452704764213919</v>
      </c>
      <c r="BV6" s="8">
        <f t="shared" si="29"/>
        <v>1.2173415420774414</v>
      </c>
      <c r="BW6" s="5">
        <f t="shared" si="30"/>
        <v>3</v>
      </c>
      <c r="BX6" s="2"/>
      <c r="BY6" s="2"/>
      <c r="BZ6" s="2"/>
      <c r="CA6" s="2"/>
      <c r="CB6" s="2"/>
      <c r="CC6" s="2"/>
      <c r="CD6" s="2"/>
      <c r="CE6" s="2"/>
      <c r="CF6" s="2"/>
      <c r="CG6" s="8">
        <f t="shared" si="31"/>
        <v>5.0317188273515905</v>
      </c>
      <c r="CH6" s="8">
        <f t="shared" si="32"/>
        <v>4.8565866215322187</v>
      </c>
      <c r="CI6" s="8">
        <f t="shared" si="33"/>
        <v>13.452704764213919</v>
      </c>
      <c r="CJ6" s="8">
        <f t="shared" si="34"/>
        <v>1.516622457124932</v>
      </c>
      <c r="CK6" s="5">
        <f t="shared" si="35"/>
        <v>3</v>
      </c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x14ac:dyDescent="0.25">
      <c r="A7" s="1" t="s">
        <v>16</v>
      </c>
      <c r="B7" s="1">
        <v>7.3</v>
      </c>
      <c r="C7" s="1">
        <v>0.57999999999999996</v>
      </c>
      <c r="D7" s="1">
        <v>9.1999999999999993</v>
      </c>
      <c r="E7" s="1">
        <v>33</v>
      </c>
      <c r="F7" s="1">
        <v>52</v>
      </c>
      <c r="G7" s="1">
        <v>48</v>
      </c>
      <c r="H7" s="1">
        <v>1.5</v>
      </c>
      <c r="I7" s="1">
        <v>2</v>
      </c>
      <c r="J7" s="1" t="s">
        <v>17</v>
      </c>
      <c r="K7" s="7"/>
      <c r="L7" s="9">
        <f t="shared" si="36"/>
        <v>-7.2811511901542114E-2</v>
      </c>
      <c r="M7" s="9">
        <f t="shared" si="5"/>
        <v>-0.11161771132375016</v>
      </c>
      <c r="N7" s="9">
        <f t="shared" si="6"/>
        <v>-1.5732600937455898</v>
      </c>
      <c r="O7" s="9">
        <f t="shared" si="7"/>
        <v>1.6823787405653972</v>
      </c>
      <c r="P7" s="9">
        <f t="shared" si="8"/>
        <v>0.64365030434678916</v>
      </c>
      <c r="Q7" s="9">
        <f t="shared" si="9"/>
        <v>-0.64365030434678916</v>
      </c>
      <c r="R7" s="9">
        <f t="shared" si="10"/>
        <v>-4.3463310719609842E-2</v>
      </c>
      <c r="S7" s="1">
        <v>2</v>
      </c>
      <c r="T7" s="7"/>
      <c r="U7" s="7"/>
      <c r="V7" s="7"/>
      <c r="W7" s="7"/>
      <c r="X7" s="7"/>
      <c r="Y7" s="7"/>
      <c r="Z7" s="7"/>
      <c r="AA7" s="7"/>
      <c r="AB7" s="2"/>
      <c r="AC7" s="9"/>
      <c r="AD7" s="9"/>
      <c r="AE7" s="9"/>
      <c r="AF7" s="9"/>
      <c r="AG7" s="3"/>
      <c r="AH7" s="7"/>
      <c r="AI7" s="7"/>
      <c r="AJ7" s="7"/>
      <c r="AK7" s="7"/>
      <c r="AL7" s="7"/>
      <c r="AM7" s="7"/>
      <c r="AN7" s="7"/>
      <c r="AO7" s="7"/>
      <c r="AP7" s="2"/>
      <c r="AQ7" s="9"/>
      <c r="AR7" s="9"/>
      <c r="AS7" s="9"/>
      <c r="AT7" s="9"/>
      <c r="AU7" s="3"/>
      <c r="AV7" s="2"/>
      <c r="AW7" s="2"/>
      <c r="AX7" s="2"/>
      <c r="AY7" s="2"/>
      <c r="AZ7" s="2"/>
      <c r="BA7" s="2"/>
      <c r="BB7" s="2"/>
      <c r="BC7" s="2"/>
      <c r="BD7" s="2"/>
      <c r="BE7" s="9">
        <f t="shared" si="21"/>
        <v>3.6390074797557346</v>
      </c>
      <c r="BF7" s="9">
        <f t="shared" si="22"/>
        <v>7.7328405013003838</v>
      </c>
      <c r="BG7" s="9">
        <f t="shared" si="23"/>
        <v>12.291392672301875</v>
      </c>
      <c r="BH7" s="9">
        <f t="shared" si="24"/>
        <v>5.6742977567565269</v>
      </c>
      <c r="BI7" s="3">
        <f t="shared" si="25"/>
        <v>0</v>
      </c>
      <c r="BJ7" s="2"/>
      <c r="BK7" s="2"/>
      <c r="BL7" s="2"/>
      <c r="BM7" s="2"/>
      <c r="BN7" s="2"/>
      <c r="BO7" s="2"/>
      <c r="BP7" s="2"/>
      <c r="BQ7" s="2"/>
      <c r="BR7" s="2"/>
      <c r="BS7" s="9"/>
      <c r="BT7" s="9"/>
      <c r="BU7" s="9"/>
      <c r="BV7" s="9"/>
      <c r="BW7" s="3"/>
      <c r="BX7" s="2"/>
      <c r="BY7" s="2"/>
      <c r="BZ7" s="2"/>
      <c r="CA7" s="2"/>
      <c r="CB7" s="2"/>
      <c r="CC7" s="2"/>
      <c r="CD7" s="2"/>
      <c r="CE7" s="2"/>
      <c r="CF7" s="2"/>
      <c r="CG7" s="8"/>
      <c r="CH7" s="8"/>
      <c r="CI7" s="8"/>
      <c r="CJ7" s="8"/>
      <c r="CK7" s="3">
        <f t="shared" si="35"/>
        <v>0</v>
      </c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s="6" customFormat="1" ht="15.75" customHeight="1" x14ac:dyDescent="0.25">
      <c r="A8" s="5" t="s">
        <v>18</v>
      </c>
      <c r="B8" s="5">
        <v>6.2</v>
      </c>
      <c r="C8" s="5">
        <v>0.48</v>
      </c>
      <c r="D8" s="5">
        <v>12</v>
      </c>
      <c r="E8" s="5">
        <v>32</v>
      </c>
      <c r="F8" s="5">
        <v>52</v>
      </c>
      <c r="G8" s="5">
        <v>48</v>
      </c>
      <c r="H8" s="5">
        <v>1.3</v>
      </c>
      <c r="I8" s="5">
        <v>1</v>
      </c>
      <c r="J8" s="5" t="s">
        <v>11</v>
      </c>
      <c r="K8" s="7"/>
      <c r="L8" s="8">
        <f t="shared" si="36"/>
        <v>-0.1280478312751257</v>
      </c>
      <c r="M8" s="8">
        <f t="shared" si="5"/>
        <v>-0.18553672544543903</v>
      </c>
      <c r="N8" s="8">
        <f t="shared" si="6"/>
        <v>-0.62251298673386646</v>
      </c>
      <c r="O8" s="8">
        <f t="shared" si="7"/>
        <v>1.2357295174064422</v>
      </c>
      <c r="P8" s="8">
        <f t="shared" si="8"/>
        <v>0.64365030434678916</v>
      </c>
      <c r="Q8" s="8">
        <f t="shared" si="9"/>
        <v>-0.64365030434678916</v>
      </c>
      <c r="R8" s="8">
        <f t="shared" si="10"/>
        <v>-0.10141439167908974</v>
      </c>
      <c r="S8" s="5">
        <v>1</v>
      </c>
      <c r="T8" s="7" t="s">
        <v>53</v>
      </c>
      <c r="U8" s="16">
        <f t="shared" ref="U8:Z8" si="42">AVERAGE(L2,L4,L12,L16,L21,L22,L25)</f>
        <v>0.54483096836671074</v>
      </c>
      <c r="V8" s="16">
        <f t="shared" si="42"/>
        <v>0.60434073974060798</v>
      </c>
      <c r="W8" s="16">
        <f t="shared" si="42"/>
        <v>-0.26840819687745943</v>
      </c>
      <c r="X8" s="16">
        <f t="shared" si="42"/>
        <v>0.21481700732883041</v>
      </c>
      <c r="Y8" s="16">
        <f t="shared" si="42"/>
        <v>9.1950043478112739E-2</v>
      </c>
      <c r="Z8" s="16">
        <f t="shared" si="42"/>
        <v>-9.1950043478112739E-2</v>
      </c>
      <c r="AA8" s="16">
        <f>AVERAGE(R2,R4,R12,R16,R21,R22,R25)</f>
        <v>0.54018686180086639</v>
      </c>
      <c r="AB8" s="2"/>
      <c r="AC8" s="8">
        <f>ABS(L8-$U$2)+ABS(M8-$V$2)+ABS(N8-$W$2)+ABS(O8-$X$2)+ABS(P8-$Y$2)+ABS(Q8-$Z$2)+ABS(R8-$AA$2)</f>
        <v>2.2501510663219007</v>
      </c>
      <c r="AD8" s="8">
        <f t="shared" si="12"/>
        <v>3.1443488279494294</v>
      </c>
      <c r="AE8" s="8">
        <f t="shared" si="13"/>
        <v>4.0425884781783443</v>
      </c>
      <c r="AF8" s="8">
        <f t="shared" si="14"/>
        <v>3.4607657179931808</v>
      </c>
      <c r="AG8" s="5">
        <f t="shared" si="15"/>
        <v>0</v>
      </c>
      <c r="AH8" s="7" t="s">
        <v>53</v>
      </c>
      <c r="AI8" s="16">
        <f t="shared" ref="AI8:AN8" si="43">AVERAGE(L2,L3,L4)</f>
        <v>2.4061275484704976</v>
      </c>
      <c r="AJ8" s="16">
        <f t="shared" si="43"/>
        <v>2.4114846373632308</v>
      </c>
      <c r="AK8" s="16">
        <f t="shared" si="43"/>
        <v>-0.67910507643694518</v>
      </c>
      <c r="AL8" s="16">
        <f t="shared" si="43"/>
        <v>0.78908029424748705</v>
      </c>
      <c r="AM8" s="16">
        <f t="shared" si="43"/>
        <v>1.0727505072446486</v>
      </c>
      <c r="AN8" s="16">
        <f t="shared" si="43"/>
        <v>-1.0727505072446486</v>
      </c>
      <c r="AO8" s="16">
        <f>AVERAGE(R2,R3,R4)</f>
        <v>2.3904820895785468</v>
      </c>
      <c r="AP8" s="2"/>
      <c r="AQ8" s="8">
        <f t="shared" si="16"/>
        <v>2.4916754202461364</v>
      </c>
      <c r="AR8" s="8">
        <f t="shared" si="17"/>
        <v>5.8379373723776871</v>
      </c>
      <c r="AS8" s="8">
        <f t="shared" si="18"/>
        <v>8.9845349424696828</v>
      </c>
      <c r="AT8" s="8">
        <f t="shared" si="19"/>
        <v>5.1427382000342403</v>
      </c>
      <c r="AU8" s="5">
        <f t="shared" si="20"/>
        <v>0</v>
      </c>
      <c r="AV8" s="2" t="s">
        <v>45</v>
      </c>
      <c r="AW8" s="16">
        <f t="shared" ref="AW8:BB8" si="44">AVERAGE(L2,L3)</f>
        <v>3.2664750684105575</v>
      </c>
      <c r="AX8" s="16">
        <f t="shared" si="44"/>
        <v>3.0632039452027877</v>
      </c>
      <c r="AY8" s="16">
        <f t="shared" si="44"/>
        <v>-1.01299840568511</v>
      </c>
      <c r="AZ8" s="16">
        <f t="shared" si="44"/>
        <v>1.0124049058269646</v>
      </c>
      <c r="BA8" s="16">
        <f t="shared" si="44"/>
        <v>1.2873006086935783</v>
      </c>
      <c r="BB8" s="16">
        <f t="shared" si="44"/>
        <v>-1.2873006086935783</v>
      </c>
      <c r="BC8" s="16">
        <f>AVERAGE(R2,R3)</f>
        <v>3.2162849932511355</v>
      </c>
      <c r="BD8" s="2"/>
      <c r="BE8" s="8">
        <f t="shared" si="21"/>
        <v>2.0906429198120189</v>
      </c>
      <c r="BF8" s="8">
        <f t="shared" si="22"/>
        <v>6.1483377566749535</v>
      </c>
      <c r="BG8" s="8">
        <f t="shared" si="23"/>
        <v>11.862073594488434</v>
      </c>
      <c r="BH8" s="8">
        <f t="shared" si="24"/>
        <v>4.7130130357341464</v>
      </c>
      <c r="BI8" s="5">
        <f t="shared" si="25"/>
        <v>0</v>
      </c>
      <c r="BJ8" s="2" t="s">
        <v>53</v>
      </c>
      <c r="BK8" s="16">
        <f t="shared" ref="BK8:BP8" si="45">AVERAGE(L2,L3)</f>
        <v>3.2664750684105575</v>
      </c>
      <c r="BL8" s="16">
        <f t="shared" si="45"/>
        <v>3.0632039452027877</v>
      </c>
      <c r="BM8" s="16">
        <f t="shared" si="45"/>
        <v>-1.01299840568511</v>
      </c>
      <c r="BN8" s="16">
        <f t="shared" si="45"/>
        <v>1.0124049058269646</v>
      </c>
      <c r="BO8" s="16">
        <f t="shared" si="45"/>
        <v>1.2873006086935783</v>
      </c>
      <c r="BP8" s="16">
        <f t="shared" si="45"/>
        <v>-1.2873006086935783</v>
      </c>
      <c r="BQ8" s="16">
        <f>AVERAGE(R2,R3)</f>
        <v>3.2162849932511355</v>
      </c>
      <c r="BR8" s="2"/>
      <c r="BS8" s="8">
        <f t="shared" si="26"/>
        <v>2.0906429198120189</v>
      </c>
      <c r="BT8" s="8">
        <f t="shared" si="27"/>
        <v>6.4652989135731964</v>
      </c>
      <c r="BU8" s="8">
        <f t="shared" si="28"/>
        <v>11.862073594488434</v>
      </c>
      <c r="BV8" s="8">
        <f t="shared" si="29"/>
        <v>4.3511512271866835</v>
      </c>
      <c r="BW8" s="5">
        <f t="shared" si="30"/>
        <v>0</v>
      </c>
      <c r="BX8" s="2" t="s">
        <v>53</v>
      </c>
      <c r="BY8" s="16">
        <f>AVERAGE(L2,L3)</f>
        <v>3.2664750684105575</v>
      </c>
      <c r="BZ8" s="16">
        <f t="shared" ref="BZ8:CD8" si="46">AVERAGE(M2,M3)</f>
        <v>3.0632039452027877</v>
      </c>
      <c r="CA8" s="16">
        <f t="shared" si="46"/>
        <v>-1.01299840568511</v>
      </c>
      <c r="CB8" s="16">
        <f t="shared" si="46"/>
        <v>1.0124049058269646</v>
      </c>
      <c r="CC8" s="16">
        <f t="shared" si="46"/>
        <v>1.2873006086935783</v>
      </c>
      <c r="CD8" s="16">
        <f t="shared" si="46"/>
        <v>-1.2873006086935783</v>
      </c>
      <c r="CE8" s="16">
        <f>AVERAGE(R2,R3)</f>
        <v>3.2162849932511355</v>
      </c>
      <c r="CF8" s="2"/>
      <c r="CG8" s="8">
        <f t="shared" si="31"/>
        <v>2.1920573114911086</v>
      </c>
      <c r="CH8" s="8">
        <f t="shared" si="32"/>
        <v>6.8938670144166609</v>
      </c>
      <c r="CI8" s="8">
        <f t="shared" si="33"/>
        <v>11.862073594488434</v>
      </c>
      <c r="CJ8" s="8">
        <f t="shared" si="34"/>
        <v>4.0965352344550885</v>
      </c>
      <c r="CK8" s="5">
        <f t="shared" si="35"/>
        <v>0</v>
      </c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x14ac:dyDescent="0.25">
      <c r="A9" s="1" t="s">
        <v>19</v>
      </c>
      <c r="B9" s="1">
        <v>5.0999999999999996</v>
      </c>
      <c r="C9" s="1">
        <v>0.76</v>
      </c>
      <c r="D9" s="1">
        <v>16.3</v>
      </c>
      <c r="E9" s="1">
        <v>28</v>
      </c>
      <c r="F9" s="1">
        <v>51</v>
      </c>
      <c r="G9" s="1">
        <v>49</v>
      </c>
      <c r="H9" s="1">
        <v>1.2</v>
      </c>
      <c r="I9" s="1">
        <v>1</v>
      </c>
      <c r="J9" s="1" t="s">
        <v>17</v>
      </c>
      <c r="K9" s="7"/>
      <c r="L9" s="9">
        <f t="shared" si="36"/>
        <v>-0.18328415064870932</v>
      </c>
      <c r="M9" s="9">
        <f t="shared" si="5"/>
        <v>2.143651409528988E-2</v>
      </c>
      <c r="N9" s="9">
        <f t="shared" si="6"/>
        <v>0.83756292760556561</v>
      </c>
      <c r="O9" s="9">
        <f t="shared" si="7"/>
        <v>-0.55086737522937845</v>
      </c>
      <c r="P9" s="9">
        <f t="shared" si="8"/>
        <v>-0.64365030434678916</v>
      </c>
      <c r="Q9" s="9">
        <f t="shared" si="9"/>
        <v>0.64365030434678916</v>
      </c>
      <c r="R9" s="9">
        <f t="shared" si="10"/>
        <v>-0.13038993215882971</v>
      </c>
      <c r="S9" s="1">
        <v>1</v>
      </c>
      <c r="T9" s="7"/>
      <c r="U9" s="7"/>
      <c r="V9" s="7"/>
      <c r="W9" s="7"/>
      <c r="X9" s="7"/>
      <c r="Y9" s="7"/>
      <c r="Z9" s="7"/>
      <c r="AA9" s="7"/>
      <c r="AB9" s="2"/>
      <c r="AC9" s="9"/>
      <c r="AD9" s="9"/>
      <c r="AE9" s="9"/>
      <c r="AF9" s="9"/>
      <c r="AG9" s="3"/>
      <c r="AH9" s="7"/>
      <c r="AI9" s="7"/>
      <c r="AJ9" s="7"/>
      <c r="AK9" s="7"/>
      <c r="AL9" s="7"/>
      <c r="AM9" s="7"/>
      <c r="AN9" s="7"/>
      <c r="AO9" s="7"/>
      <c r="AP9" s="2"/>
      <c r="AQ9" s="9"/>
      <c r="AR9" s="9"/>
      <c r="AS9" s="9"/>
      <c r="AT9" s="9"/>
      <c r="AU9" s="3"/>
      <c r="AV9" s="2"/>
      <c r="AW9" s="2"/>
      <c r="AX9" s="2"/>
      <c r="AY9" s="2"/>
      <c r="AZ9" s="2"/>
      <c r="BA9" s="2"/>
      <c r="BB9" s="2"/>
      <c r="BC9" s="2"/>
      <c r="BD9" s="2"/>
      <c r="BE9" s="9">
        <f t="shared" si="21"/>
        <v>5.3314315020540208</v>
      </c>
      <c r="BF9" s="9">
        <f t="shared" si="22"/>
        <v>1.8794330548341629</v>
      </c>
      <c r="BG9" s="9">
        <f t="shared" si="23"/>
        <v>17.113937016004485</v>
      </c>
      <c r="BH9" s="9">
        <f t="shared" si="24"/>
        <v>2.8801940554537433</v>
      </c>
      <c r="BI9" s="3">
        <f t="shared" si="25"/>
        <v>1</v>
      </c>
      <c r="BJ9" s="2"/>
      <c r="BK9" s="2"/>
      <c r="BL9" s="2"/>
      <c r="BM9" s="2"/>
      <c r="BN9" s="2"/>
      <c r="BO9" s="2"/>
      <c r="BP9" s="2"/>
      <c r="BQ9" s="2"/>
      <c r="BR9" s="2"/>
      <c r="BS9" s="9"/>
      <c r="BT9" s="9"/>
      <c r="BU9" s="9"/>
      <c r="BV9" s="9"/>
      <c r="BW9" s="3"/>
      <c r="BX9" s="2"/>
      <c r="BY9" s="2"/>
      <c r="BZ9" s="2"/>
      <c r="CA9" s="2"/>
      <c r="CB9" s="2"/>
      <c r="CC9" s="2"/>
      <c r="CD9" s="2"/>
      <c r="CE9" s="2"/>
      <c r="CF9" s="2"/>
      <c r="CG9" s="8"/>
      <c r="CH9" s="8"/>
      <c r="CI9" s="8"/>
      <c r="CJ9" s="8"/>
      <c r="CK9" s="3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x14ac:dyDescent="0.25">
      <c r="A10" s="1" t="s">
        <v>20</v>
      </c>
      <c r="B10" s="1">
        <v>4.8</v>
      </c>
      <c r="C10" s="1">
        <v>0.53</v>
      </c>
      <c r="D10" s="1">
        <v>13.4</v>
      </c>
      <c r="E10" s="1">
        <v>31</v>
      </c>
      <c r="F10" s="1">
        <v>52</v>
      </c>
      <c r="G10" s="1">
        <v>48</v>
      </c>
      <c r="H10" s="1">
        <v>1.1000000000000001</v>
      </c>
      <c r="I10" s="1">
        <v>3</v>
      </c>
      <c r="J10" s="1" t="s">
        <v>17</v>
      </c>
      <c r="K10" s="7"/>
      <c r="L10" s="9">
        <f t="shared" si="36"/>
        <v>-0.19834860138695939</v>
      </c>
      <c r="M10" s="9">
        <f t="shared" si="5"/>
        <v>-0.14857721838459456</v>
      </c>
      <c r="N10" s="9">
        <f t="shared" si="6"/>
        <v>-0.14713943322800485</v>
      </c>
      <c r="O10" s="9">
        <f t="shared" si="7"/>
        <v>0.78908029424748694</v>
      </c>
      <c r="P10" s="9">
        <f t="shared" si="8"/>
        <v>0.64365030434678916</v>
      </c>
      <c r="Q10" s="9">
        <f t="shared" si="9"/>
        <v>-0.64365030434678916</v>
      </c>
      <c r="R10" s="9">
        <f t="shared" si="10"/>
        <v>-0.15936547263856965</v>
      </c>
      <c r="S10" s="1">
        <v>3</v>
      </c>
      <c r="T10" s="7"/>
      <c r="U10" s="7"/>
      <c r="V10" s="7"/>
      <c r="W10" s="7"/>
      <c r="X10" s="7"/>
      <c r="Y10" s="7"/>
      <c r="Z10" s="7"/>
      <c r="AA10" s="7"/>
      <c r="AB10" s="2"/>
      <c r="AC10" s="9"/>
      <c r="AD10" s="9"/>
      <c r="AE10" s="9"/>
      <c r="AF10" s="9"/>
      <c r="AG10" s="3"/>
      <c r="AH10" s="7"/>
      <c r="AI10" s="7"/>
      <c r="AJ10" s="7"/>
      <c r="AK10" s="7"/>
      <c r="AL10" s="7"/>
      <c r="AM10" s="7"/>
      <c r="AN10" s="7"/>
      <c r="AO10" s="7"/>
      <c r="AP10" s="2"/>
      <c r="AQ10" s="9"/>
      <c r="AR10" s="9"/>
      <c r="AS10" s="9"/>
      <c r="AT10" s="9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9">
        <f t="shared" si="21"/>
        <v>1.0411896144550181</v>
      </c>
      <c r="BF10" s="9">
        <f t="shared" si="22"/>
        <v>5.1350226359996691</v>
      </c>
      <c r="BG10" s="9">
        <f t="shared" si="23"/>
        <v>12.428739492004766</v>
      </c>
      <c r="BH10" s="9">
        <f t="shared" si="24"/>
        <v>4.8330297100915223</v>
      </c>
      <c r="BI10" s="3">
        <f t="shared" si="25"/>
        <v>0</v>
      </c>
      <c r="BJ10" s="2"/>
      <c r="BK10" s="2"/>
      <c r="BL10" s="2"/>
      <c r="BM10" s="2"/>
      <c r="BN10" s="2"/>
      <c r="BO10" s="2"/>
      <c r="BP10" s="2"/>
      <c r="BQ10" s="2"/>
      <c r="BR10" s="2"/>
      <c r="BS10" s="9"/>
      <c r="BT10" s="9"/>
      <c r="BU10" s="9"/>
      <c r="BV10" s="9"/>
      <c r="BW10" s="3"/>
      <c r="BX10" s="2"/>
      <c r="BY10" s="2"/>
      <c r="BZ10" s="2"/>
      <c r="CA10" s="2"/>
      <c r="CB10" s="2"/>
      <c r="CC10" s="2"/>
      <c r="CD10" s="2"/>
      <c r="CE10" s="2"/>
      <c r="CF10" s="2"/>
      <c r="CG10" s="8"/>
      <c r="CH10" s="8"/>
      <c r="CI10" s="8"/>
      <c r="CJ10" s="8"/>
      <c r="CK10" s="3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s="6" customFormat="1" x14ac:dyDescent="0.25">
      <c r="A11" s="5" t="s">
        <v>21</v>
      </c>
      <c r="B11" s="5">
        <v>4</v>
      </c>
      <c r="C11" s="5">
        <v>0.52</v>
      </c>
      <c r="D11" s="5">
        <v>11.6</v>
      </c>
      <c r="E11" s="5">
        <v>29</v>
      </c>
      <c r="F11" s="5">
        <v>51</v>
      </c>
      <c r="G11" s="5">
        <v>49</v>
      </c>
      <c r="H11" s="5">
        <v>0.9</v>
      </c>
      <c r="I11" s="5">
        <v>3</v>
      </c>
      <c r="J11" s="5" t="s">
        <v>11</v>
      </c>
      <c r="K11" s="7"/>
      <c r="L11" s="8">
        <f t="shared" si="36"/>
        <v>-0.2385204700222929</v>
      </c>
      <c r="M11" s="8">
        <f t="shared" si="5"/>
        <v>-0.15596911979676345</v>
      </c>
      <c r="N11" s="8">
        <f t="shared" si="6"/>
        <v>-0.75833400202125567</v>
      </c>
      <c r="O11" s="8">
        <f t="shared" si="7"/>
        <v>-0.10421815207042329</v>
      </c>
      <c r="P11" s="8">
        <f t="shared" si="8"/>
        <v>-0.64365030434678916</v>
      </c>
      <c r="Q11" s="8">
        <f t="shared" si="9"/>
        <v>0.64365030434678916</v>
      </c>
      <c r="R11" s="8">
        <f t="shared" si="10"/>
        <v>-0.21731655359804958</v>
      </c>
      <c r="S11" s="5">
        <v>3</v>
      </c>
      <c r="T11" s="7" t="s">
        <v>51</v>
      </c>
      <c r="U11" s="17">
        <f t="shared" ref="U11:Z11" si="47">AVERAGE(L3,L5,L11,L15,L17)</f>
        <v>0.26764507478290955</v>
      </c>
      <c r="V11" s="17">
        <f t="shared" si="47"/>
        <v>0.22249623250628367</v>
      </c>
      <c r="W11" s="17">
        <f t="shared" si="47"/>
        <v>-0.43236356533152198</v>
      </c>
      <c r="X11" s="17">
        <f t="shared" si="47"/>
        <v>0.16377138182494977</v>
      </c>
      <c r="Y11" s="17">
        <f t="shared" si="47"/>
        <v>0.12873006086935784</v>
      </c>
      <c r="Z11" s="17">
        <f t="shared" si="47"/>
        <v>-0.12873006086935784</v>
      </c>
      <c r="AA11" s="17">
        <f>AVERAGE(R3,R5,R11,R15,R17)</f>
        <v>0.26367741836563363</v>
      </c>
      <c r="AB11" s="2"/>
      <c r="AC11" s="8">
        <f t="shared" si="11"/>
        <v>4.0193507320474033</v>
      </c>
      <c r="AD11" s="8">
        <f t="shared" si="12"/>
        <v>2.9448238846683763</v>
      </c>
      <c r="AE11" s="8">
        <f t="shared" si="13"/>
        <v>4.0411395117172786</v>
      </c>
      <c r="AF11" s="8">
        <f t="shared" si="14"/>
        <v>3.5043455700893333</v>
      </c>
      <c r="AG11" s="5">
        <f t="shared" si="15"/>
        <v>1</v>
      </c>
      <c r="AH11" s="7" t="s">
        <v>51</v>
      </c>
      <c r="AI11" s="17">
        <f t="shared" ref="AI11:AN11" si="48">AVERAGE(L5,L6)</f>
        <v>0.24605269539141778</v>
      </c>
      <c r="AJ11" s="17">
        <f t="shared" si="48"/>
        <v>0.29493686634553878</v>
      </c>
      <c r="AK11" s="17">
        <f t="shared" si="48"/>
        <v>-0.74135637511033181</v>
      </c>
      <c r="AL11" s="17">
        <f t="shared" si="48"/>
        <v>0.11910645950905427</v>
      </c>
      <c r="AM11" s="17">
        <f t="shared" si="48"/>
        <v>-0.64365030434678916</v>
      </c>
      <c r="AN11" s="17">
        <f t="shared" si="48"/>
        <v>0.64365030434678916</v>
      </c>
      <c r="AO11" s="17">
        <f>AVERAGE(R5,R6)</f>
        <v>0.3766820262366195</v>
      </c>
      <c r="AP11" s="2"/>
      <c r="AQ11" s="8">
        <f t="shared" si="16"/>
        <v>4.7819658463237538</v>
      </c>
      <c r="AR11" s="8">
        <f t="shared" si="17"/>
        <v>1.8624023057836028</v>
      </c>
      <c r="AS11" s="8">
        <f t="shared" si="18"/>
        <v>12.225229413914477</v>
      </c>
      <c r="AT11" s="8">
        <f t="shared" si="19"/>
        <v>1.7697799698810832</v>
      </c>
      <c r="AU11" s="5">
        <f t="shared" si="20"/>
        <v>3</v>
      </c>
      <c r="AV11" s="2" t="s">
        <v>44</v>
      </c>
      <c r="AW11" s="17">
        <f t="shared" ref="AW11:BB11" si="49">AVERAGE(L5,L6,L11)</f>
        <v>8.4528306920180873E-2</v>
      </c>
      <c r="AX11" s="17">
        <f t="shared" si="49"/>
        <v>0.14463487096477137</v>
      </c>
      <c r="AY11" s="17">
        <f t="shared" si="49"/>
        <v>-0.74701558408063973</v>
      </c>
      <c r="AZ11" s="17">
        <f t="shared" si="49"/>
        <v>4.4664922315895084E-2</v>
      </c>
      <c r="BA11" s="17">
        <f t="shared" si="49"/>
        <v>-0.64365030434678916</v>
      </c>
      <c r="BB11" s="17">
        <f t="shared" si="49"/>
        <v>0.64365030434678916</v>
      </c>
      <c r="BC11" s="17">
        <f>AVERAGE(R5,R6,R11)</f>
        <v>0.17868249962506313</v>
      </c>
      <c r="BD11" s="2"/>
      <c r="BE11" s="8">
        <f t="shared" si="21"/>
        <v>4.438959106720521</v>
      </c>
      <c r="BF11" s="8">
        <f t="shared" si="22"/>
        <v>2.1728026900808706</v>
      </c>
      <c r="BG11" s="8">
        <f t="shared" si="23"/>
        <v>15.390959437923566</v>
      </c>
      <c r="BH11" s="8">
        <f t="shared" si="24"/>
        <v>1.1798533132540556</v>
      </c>
      <c r="BI11" s="5">
        <f t="shared" si="25"/>
        <v>3</v>
      </c>
      <c r="BJ11" s="2" t="s">
        <v>51</v>
      </c>
      <c r="BK11" s="17">
        <f t="shared" ref="BK11:BP11" si="50">AVERAGE(L5,L6,L11,L26)</f>
        <v>-3.2639643266208593E-2</v>
      </c>
      <c r="BL11" s="17">
        <f t="shared" si="50"/>
        <v>1.1087852118254471E-3</v>
      </c>
      <c r="BM11" s="17">
        <f t="shared" si="50"/>
        <v>-0.75833400202125545</v>
      </c>
      <c r="BN11" s="17">
        <f t="shared" si="50"/>
        <v>7.4441537193154911E-3</v>
      </c>
      <c r="BO11" s="17">
        <f t="shared" si="50"/>
        <v>-0.64365030434678916</v>
      </c>
      <c r="BP11" s="17">
        <f t="shared" si="50"/>
        <v>0.64365030434678916</v>
      </c>
      <c r="BQ11" s="17">
        <f>AVERAGE(R5,R6,R11,R26)</f>
        <v>2.8975540479740033E-2</v>
      </c>
      <c r="BR11" s="2"/>
      <c r="BS11" s="8">
        <f t="shared" si="26"/>
        <v>4.438959106720521</v>
      </c>
      <c r="BT11" s="8">
        <f t="shared" si="27"/>
        <v>2.4897638469791121</v>
      </c>
      <c r="BU11" s="8">
        <f t="shared" si="28"/>
        <v>15.390959437923566</v>
      </c>
      <c r="BV11" s="8">
        <f t="shared" si="29"/>
        <v>0.72091313163220183</v>
      </c>
      <c r="BW11" s="5">
        <f t="shared" si="30"/>
        <v>3</v>
      </c>
      <c r="BX11" s="2" t="s">
        <v>51</v>
      </c>
      <c r="BY11" s="17">
        <f t="shared" ref="BY11:CD11" si="51">AVERAGE(L5,L6,L11,L15,L26)</f>
        <v>-8.3858775776258845E-2</v>
      </c>
      <c r="BZ11" s="17">
        <f t="shared" si="51"/>
        <v>-3.4741936637193674E-2</v>
      </c>
      <c r="CA11" s="17">
        <f t="shared" si="51"/>
        <v>-0.62930403749823594</v>
      </c>
      <c r="CB11" s="17">
        <f t="shared" si="51"/>
        <v>-1.4888307438632264E-2</v>
      </c>
      <c r="CC11" s="17">
        <f t="shared" si="51"/>
        <v>-0.64365030434678916</v>
      </c>
      <c r="CD11" s="17">
        <f t="shared" si="51"/>
        <v>0.64365030434678916</v>
      </c>
      <c r="CE11" s="17">
        <f>AVERAGE(R5,R6,R11,R15,R26)</f>
        <v>-3.1873094527713877E-2</v>
      </c>
      <c r="CF11" s="2"/>
      <c r="CG11" s="8">
        <f t="shared" si="31"/>
        <v>4.6176416063455843</v>
      </c>
      <c r="CH11" s="8">
        <f t="shared" si="32"/>
        <v>2.9183319478225762</v>
      </c>
      <c r="CI11" s="8">
        <f t="shared" si="33"/>
        <v>15.390959437923566</v>
      </c>
      <c r="CJ11" s="8">
        <f t="shared" si="34"/>
        <v>0.67969214563075031</v>
      </c>
      <c r="CK11" s="5">
        <f t="shared" si="35"/>
        <v>3</v>
      </c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s="6" customFormat="1" x14ac:dyDescent="0.25">
      <c r="A12" s="5" t="s">
        <v>22</v>
      </c>
      <c r="B12" s="5">
        <v>3.8</v>
      </c>
      <c r="C12" s="5">
        <v>0.43</v>
      </c>
      <c r="D12" s="5">
        <v>10.7</v>
      </c>
      <c r="E12" s="5">
        <v>32</v>
      </c>
      <c r="F12" s="5">
        <v>53</v>
      </c>
      <c r="G12" s="5">
        <v>47</v>
      </c>
      <c r="H12" s="5">
        <v>0.8</v>
      </c>
      <c r="I12" s="5">
        <v>2</v>
      </c>
      <c r="J12" s="5" t="s">
        <v>11</v>
      </c>
      <c r="K12" s="7"/>
      <c r="L12" s="8">
        <f t="shared" si="36"/>
        <v>-0.24856343718112631</v>
      </c>
      <c r="M12" s="8">
        <f t="shared" si="5"/>
        <v>-0.22249623250628348</v>
      </c>
      <c r="N12" s="8">
        <f t="shared" si="6"/>
        <v>-1.0639312864178812</v>
      </c>
      <c r="O12" s="8">
        <f t="shared" si="7"/>
        <v>1.2357295174064422</v>
      </c>
      <c r="P12" s="8">
        <f t="shared" si="8"/>
        <v>1.9309509130403675</v>
      </c>
      <c r="Q12" s="8">
        <f t="shared" si="9"/>
        <v>-1.9309509130403675</v>
      </c>
      <c r="R12" s="8">
        <f t="shared" si="10"/>
        <v>-0.24629209407778951</v>
      </c>
      <c r="S12" s="5">
        <v>2</v>
      </c>
      <c r="T12" s="2"/>
      <c r="U12" s="2"/>
      <c r="V12" s="2"/>
      <c r="W12" s="2"/>
      <c r="X12" s="2"/>
      <c r="Y12" s="2"/>
      <c r="Z12" s="2"/>
      <c r="AA12" s="2"/>
      <c r="AB12" s="2"/>
      <c r="AC12" s="8">
        <f>ABS(L12-$U$2)+ABS(M12-$V$2)+ABS(N12-$W$2)+ABS(O12-$X$2)+ABS(P12-$Y$2)+ABS(Q12-$Z$2)+ABS(R12-$AA$2)</f>
        <v>4.9638177680275266</v>
      </c>
      <c r="AD12" s="8">
        <f t="shared" si="12"/>
        <v>6.1161297452385757</v>
      </c>
      <c r="AE12" s="8">
        <f t="shared" si="13"/>
        <v>7.3609608106150608</v>
      </c>
      <c r="AF12" s="8">
        <f>ABS(L12-$U$11)+ABS(M12-$V$11)+ABS(N12-$W$11)+ABS(O12-$X$11)+ABS(P12-$Y$11)+ABS(Q12-$Z$11)+ABS(R12-$AA$11)</f>
        <v>6.7791380504298964</v>
      </c>
      <c r="AG12" s="5">
        <f t="shared" si="15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8">
        <f t="shared" si="16"/>
        <v>3.9180415132581858</v>
      </c>
      <c r="AR12" s="8">
        <f t="shared" si="17"/>
        <v>8.551604074083313</v>
      </c>
      <c r="AS12" s="8">
        <f t="shared" si="18"/>
        <v>10.473322283908804</v>
      </c>
      <c r="AT12" s="8">
        <f t="shared" si="19"/>
        <v>8.2234237557180254</v>
      </c>
      <c r="AU12" s="5">
        <f t="shared" si="20"/>
        <v>0</v>
      </c>
      <c r="AV12" s="2"/>
      <c r="AW12" s="2"/>
      <c r="AX12" s="2"/>
      <c r="AY12" s="2"/>
      <c r="AZ12" s="2"/>
      <c r="BA12" s="2"/>
      <c r="BB12" s="2"/>
      <c r="BC12" s="2"/>
      <c r="BD12" s="2"/>
      <c r="BE12" s="8">
        <f t="shared" si="21"/>
        <v>3.9309762344325097</v>
      </c>
      <c r="BF12" s="8">
        <f t="shared" si="22"/>
        <v>8.8620044583805822</v>
      </c>
      <c r="BG12" s="8">
        <f t="shared" si="23"/>
        <v>11.824873871635507</v>
      </c>
      <c r="BH12" s="8">
        <f t="shared" si="24"/>
        <v>7.7823801734773168</v>
      </c>
      <c r="BI12" s="5">
        <f t="shared" si="25"/>
        <v>0</v>
      </c>
      <c r="BJ12" s="2"/>
      <c r="BK12" s="2"/>
      <c r="BL12" s="2"/>
      <c r="BM12" s="2"/>
      <c r="BN12" s="2"/>
      <c r="BO12" s="2"/>
      <c r="BP12" s="2"/>
      <c r="BQ12" s="2"/>
      <c r="BR12" s="2"/>
      <c r="BS12" s="8">
        <f t="shared" si="26"/>
        <v>3.9309762344325097</v>
      </c>
      <c r="BT12" s="8">
        <f t="shared" si="27"/>
        <v>9.1789656152788233</v>
      </c>
      <c r="BU12" s="8">
        <f t="shared" si="28"/>
        <v>11.824873871635507</v>
      </c>
      <c r="BV12" s="8">
        <f t="shared" si="29"/>
        <v>7.3978815290486217</v>
      </c>
      <c r="BW12" s="5">
        <f t="shared" si="30"/>
        <v>0</v>
      </c>
      <c r="BX12" s="2"/>
      <c r="BY12" s="2"/>
      <c r="BZ12" s="2"/>
      <c r="CA12" s="2"/>
      <c r="CB12" s="2"/>
      <c r="CC12" s="2"/>
      <c r="CD12" s="2"/>
      <c r="CE12" s="2"/>
      <c r="CF12" s="2"/>
      <c r="CG12" s="8">
        <f t="shared" si="31"/>
        <v>4.0806831935778325</v>
      </c>
      <c r="CH12" s="8">
        <f t="shared" si="32"/>
        <v>9.6075337161222869</v>
      </c>
      <c r="CI12" s="8">
        <f t="shared" si="33"/>
        <v>11.824873871635507</v>
      </c>
      <c r="CJ12" s="8">
        <f t="shared" si="34"/>
        <v>7.4013254653630662</v>
      </c>
      <c r="CK12" s="5">
        <f t="shared" si="35"/>
        <v>0</v>
      </c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x14ac:dyDescent="0.25">
      <c r="A13" s="1" t="s">
        <v>23</v>
      </c>
      <c r="B13" s="1">
        <v>3.5</v>
      </c>
      <c r="C13" s="1">
        <v>0.5</v>
      </c>
      <c r="D13" s="1">
        <v>13</v>
      </c>
      <c r="E13" s="1">
        <v>30</v>
      </c>
      <c r="F13" s="1">
        <v>51</v>
      </c>
      <c r="G13" s="1">
        <v>49</v>
      </c>
      <c r="H13" s="1">
        <v>0.8</v>
      </c>
      <c r="I13" s="1">
        <v>0</v>
      </c>
      <c r="J13" s="1" t="s">
        <v>17</v>
      </c>
      <c r="K13" s="7"/>
      <c r="L13" s="9">
        <f t="shared" si="36"/>
        <v>-0.26362788791937636</v>
      </c>
      <c r="M13" s="9">
        <f t="shared" si="5"/>
        <v>-0.17075292262110126</v>
      </c>
      <c r="N13" s="9">
        <f t="shared" si="6"/>
        <v>-0.28296044851539398</v>
      </c>
      <c r="O13" s="9">
        <f t="shared" si="7"/>
        <v>0.34243107108853182</v>
      </c>
      <c r="P13" s="9">
        <f t="shared" si="8"/>
        <v>-0.64365030434678916</v>
      </c>
      <c r="Q13" s="9">
        <f t="shared" si="9"/>
        <v>0.64365030434678916</v>
      </c>
      <c r="R13" s="9">
        <f t="shared" si="10"/>
        <v>-0.24629209407778951</v>
      </c>
      <c r="S13" s="1">
        <v>0</v>
      </c>
      <c r="T13" s="2"/>
      <c r="U13" s="2"/>
      <c r="V13" s="2"/>
      <c r="W13" s="2"/>
      <c r="X13" s="2"/>
      <c r="Y13" s="2"/>
      <c r="Z13" s="2"/>
      <c r="AA13" s="2"/>
      <c r="AB13" s="2"/>
      <c r="AC13" s="9"/>
      <c r="AD13" s="9"/>
      <c r="AE13" s="9"/>
      <c r="AF13" s="9"/>
      <c r="AG13" s="3"/>
      <c r="AH13" s="2"/>
      <c r="AI13" s="2"/>
      <c r="AJ13" s="2"/>
      <c r="AK13" s="2"/>
      <c r="AL13" s="2"/>
      <c r="AM13" s="2"/>
      <c r="AN13" s="2"/>
      <c r="AO13" s="2"/>
      <c r="AP13" s="2"/>
      <c r="AQ13" s="9"/>
      <c r="AR13" s="9"/>
      <c r="AS13" s="9"/>
      <c r="AT13" s="9"/>
      <c r="AU13" s="3"/>
      <c r="AV13" s="2"/>
      <c r="AW13" s="2"/>
      <c r="AX13" s="2"/>
      <c r="AY13" s="2"/>
      <c r="AZ13" s="2"/>
      <c r="BA13" s="2"/>
      <c r="BB13" s="2"/>
      <c r="BC13" s="2"/>
      <c r="BD13" s="2"/>
      <c r="BE13" s="9">
        <f t="shared" si="21"/>
        <v>3.562806064641229</v>
      </c>
      <c r="BF13" s="9">
        <f t="shared" si="22"/>
        <v>2.0752115985328028</v>
      </c>
      <c r="BG13" s="9">
        <f t="shared" si="23"/>
        <v>15.488550529471631</v>
      </c>
      <c r="BH13" s="9">
        <f t="shared" si="24"/>
        <v>1.8503398664661652</v>
      </c>
      <c r="BI13" s="3">
        <f t="shared" si="25"/>
        <v>3</v>
      </c>
      <c r="BJ13" s="2"/>
      <c r="BK13" s="2"/>
      <c r="BL13" s="2"/>
      <c r="BM13" s="2"/>
      <c r="BN13" s="2"/>
      <c r="BO13" s="2"/>
      <c r="BP13" s="2"/>
      <c r="BQ13" s="2"/>
      <c r="BR13" s="2"/>
      <c r="BS13" s="9"/>
      <c r="BT13" s="9"/>
      <c r="BU13" s="9"/>
      <c r="BV13" s="9"/>
      <c r="BW13" s="3"/>
      <c r="BX13" s="2"/>
      <c r="BY13" s="2"/>
      <c r="BZ13" s="2"/>
      <c r="CA13" s="2"/>
      <c r="CB13" s="2"/>
      <c r="CC13" s="2"/>
      <c r="CD13" s="2"/>
      <c r="CE13" s="2"/>
      <c r="CF13" s="2"/>
      <c r="CG13" s="8"/>
      <c r="CH13" s="8"/>
      <c r="CI13" s="8"/>
      <c r="CJ13" s="8"/>
      <c r="CK13" s="3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x14ac:dyDescent="0.25">
      <c r="A14" s="1" t="s">
        <v>24</v>
      </c>
      <c r="B14" s="1">
        <v>3.2</v>
      </c>
      <c r="C14" s="1">
        <v>0.45</v>
      </c>
      <c r="D14" s="1">
        <v>12.9</v>
      </c>
      <c r="E14" s="1">
        <v>31</v>
      </c>
      <c r="F14" s="1">
        <v>52</v>
      </c>
      <c r="G14" s="1">
        <v>48</v>
      </c>
      <c r="H14" s="1">
        <v>0.7</v>
      </c>
      <c r="I14" s="1">
        <v>1</v>
      </c>
      <c r="J14" s="1" t="s">
        <v>17</v>
      </c>
      <c r="K14" s="7"/>
      <c r="L14" s="9">
        <f t="shared" si="36"/>
        <v>-0.27869233865762644</v>
      </c>
      <c r="M14" s="9">
        <f t="shared" si="5"/>
        <v>-0.2077124296819457</v>
      </c>
      <c r="N14" s="9">
        <f t="shared" si="6"/>
        <v>-0.31691570233724109</v>
      </c>
      <c r="O14" s="9">
        <f t="shared" si="7"/>
        <v>0.78908029424748694</v>
      </c>
      <c r="P14" s="9">
        <f t="shared" si="8"/>
        <v>0.64365030434678916</v>
      </c>
      <c r="Q14" s="9">
        <f t="shared" si="9"/>
        <v>-0.64365030434678916</v>
      </c>
      <c r="R14" s="9">
        <f t="shared" si="10"/>
        <v>-0.27526763455752951</v>
      </c>
      <c r="S14" s="1">
        <v>1</v>
      </c>
      <c r="T14" s="2"/>
      <c r="U14" s="2"/>
      <c r="V14" s="2"/>
      <c r="W14" s="2"/>
      <c r="X14" s="2"/>
      <c r="Y14" s="2"/>
      <c r="Z14" s="2"/>
      <c r="AA14" s="2"/>
      <c r="AB14" s="2"/>
      <c r="AC14" s="9"/>
      <c r="AD14" s="9"/>
      <c r="AE14" s="9"/>
      <c r="AF14" s="9"/>
      <c r="AG14" s="3"/>
      <c r="AH14" s="2"/>
      <c r="AI14" s="2"/>
      <c r="AJ14" s="2"/>
      <c r="AK14" s="2"/>
      <c r="AL14" s="2"/>
      <c r="AM14" s="2"/>
      <c r="AN14" s="2"/>
      <c r="AO14" s="2"/>
      <c r="AP14" s="2"/>
      <c r="AQ14" s="9"/>
      <c r="AR14" s="9"/>
      <c r="AS14" s="9"/>
      <c r="AT14" s="9"/>
      <c r="AU14" s="3"/>
      <c r="AV14" s="2"/>
      <c r="AW14" s="2"/>
      <c r="AX14" s="2"/>
      <c r="AY14" s="2"/>
      <c r="AZ14" s="2"/>
      <c r="BA14" s="2"/>
      <c r="BB14" s="2"/>
      <c r="BC14" s="2"/>
      <c r="BD14" s="2"/>
      <c r="BE14" s="9">
        <f t="shared" si="21"/>
        <v>1.3512980566652848</v>
      </c>
      <c r="BF14" s="9">
        <f t="shared" si="22"/>
        <v>5.0494177946219265</v>
      </c>
      <c r="BG14" s="9">
        <f t="shared" si="23"/>
        <v>12.514344333382507</v>
      </c>
      <c r="BH14" s="9">
        <f t="shared" si="24"/>
        <v>4.918634551469264</v>
      </c>
      <c r="BI14" s="3">
        <f t="shared" si="25"/>
        <v>0</v>
      </c>
      <c r="BJ14" s="2"/>
      <c r="BK14" s="2"/>
      <c r="BL14" s="2"/>
      <c r="BM14" s="2"/>
      <c r="BN14" s="2"/>
      <c r="BO14" s="2"/>
      <c r="BP14" s="2"/>
      <c r="BQ14" s="2"/>
      <c r="BR14" s="2"/>
      <c r="BS14" s="9"/>
      <c r="BT14" s="9"/>
      <c r="BU14" s="9"/>
      <c r="BV14" s="9"/>
      <c r="BW14" s="3"/>
      <c r="BX14" s="2"/>
      <c r="BY14" s="2"/>
      <c r="BZ14" s="2"/>
      <c r="CA14" s="2"/>
      <c r="CB14" s="2"/>
      <c r="CC14" s="2"/>
      <c r="CD14" s="2"/>
      <c r="CE14" s="2"/>
      <c r="CF14" s="2"/>
      <c r="CG14" s="8"/>
      <c r="CH14" s="8"/>
      <c r="CI14" s="8"/>
      <c r="CJ14" s="8"/>
      <c r="CK14" s="3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s="6" customFormat="1" x14ac:dyDescent="0.25">
      <c r="A15" s="5" t="s">
        <v>25</v>
      </c>
      <c r="B15" s="5">
        <v>3</v>
      </c>
      <c r="C15" s="5">
        <v>0.49</v>
      </c>
      <c r="D15" s="5">
        <v>13.5</v>
      </c>
      <c r="E15" s="5">
        <v>29</v>
      </c>
      <c r="F15" s="5">
        <v>51</v>
      </c>
      <c r="G15" s="5">
        <v>49</v>
      </c>
      <c r="H15" s="5">
        <v>0.7</v>
      </c>
      <c r="I15" s="5">
        <v>3</v>
      </c>
      <c r="J15" s="5" t="s">
        <v>11</v>
      </c>
      <c r="K15" s="7"/>
      <c r="L15" s="8">
        <f t="shared" si="36"/>
        <v>-0.28873530581645984</v>
      </c>
      <c r="M15" s="8">
        <f t="shared" si="5"/>
        <v>-0.17814482403327014</v>
      </c>
      <c r="N15" s="8">
        <f t="shared" si="6"/>
        <v>-0.11318417940615771</v>
      </c>
      <c r="O15" s="8">
        <f t="shared" si="7"/>
        <v>-0.10421815207042329</v>
      </c>
      <c r="P15" s="8">
        <f t="shared" si="8"/>
        <v>-0.64365030434678916</v>
      </c>
      <c r="Q15" s="8">
        <f t="shared" si="9"/>
        <v>0.64365030434678916</v>
      </c>
      <c r="R15" s="8">
        <f t="shared" si="10"/>
        <v>-0.27526763455752951</v>
      </c>
      <c r="S15" s="5">
        <v>3</v>
      </c>
      <c r="T15" s="2"/>
      <c r="U15" s="2"/>
      <c r="V15" s="2"/>
      <c r="W15" s="2"/>
      <c r="X15" s="2"/>
      <c r="Y15" s="2"/>
      <c r="Z15" s="2"/>
      <c r="AA15" s="2"/>
      <c r="AB15" s="2"/>
      <c r="AC15" s="8">
        <f t="shared" si="11"/>
        <v>3.4023171396107719</v>
      </c>
      <c r="AD15" s="8">
        <f t="shared" si="12"/>
        <v>2.3856642745704191</v>
      </c>
      <c r="AE15" s="8">
        <f t="shared" si="13"/>
        <v>3.8367793450349379</v>
      </c>
      <c r="AF15" s="8">
        <f t="shared" si="14"/>
        <v>3.627896140315118</v>
      </c>
      <c r="AG15" s="5">
        <f t="shared" si="15"/>
        <v>1</v>
      </c>
      <c r="AH15" s="2"/>
      <c r="AI15" s="2"/>
      <c r="AJ15" s="2"/>
      <c r="AK15" s="2"/>
      <c r="AL15" s="2"/>
      <c r="AM15" s="2"/>
      <c r="AN15" s="2"/>
      <c r="AO15" s="2"/>
      <c r="AP15" s="2"/>
      <c r="AQ15" s="8">
        <f t="shared" si="16"/>
        <v>4.006474402718502</v>
      </c>
      <c r="AR15" s="8">
        <f t="shared" si="17"/>
        <v>1.0869108621783516</v>
      </c>
      <c r="AS15" s="8">
        <f t="shared" si="18"/>
        <v>12.842263006351107</v>
      </c>
      <c r="AT15" s="8">
        <f t="shared" si="19"/>
        <v>2.5113161596644873</v>
      </c>
      <c r="AU15" s="5">
        <f t="shared" si="20"/>
        <v>1</v>
      </c>
      <c r="AV15" s="2"/>
      <c r="AW15" s="2"/>
      <c r="AX15" s="2"/>
      <c r="AY15" s="2"/>
      <c r="AZ15" s="2"/>
      <c r="BA15" s="2"/>
      <c r="BB15" s="2"/>
      <c r="BC15" s="2"/>
      <c r="BD15" s="2"/>
      <c r="BE15" s="8">
        <f t="shared" si="21"/>
        <v>3.9011538784799402</v>
      </c>
      <c r="BF15" s="8">
        <f t="shared" si="22"/>
        <v>1.397311246475619</v>
      </c>
      <c r="BG15" s="8">
        <f t="shared" si="23"/>
        <v>16.166450881528817</v>
      </c>
      <c r="BH15" s="8">
        <f t="shared" si="24"/>
        <v>1.9327079209780751</v>
      </c>
      <c r="BI15" s="5">
        <f t="shared" si="25"/>
        <v>1</v>
      </c>
      <c r="BJ15" s="2"/>
      <c r="BK15" s="2"/>
      <c r="BL15" s="2"/>
      <c r="BM15" s="2"/>
      <c r="BN15" s="2"/>
      <c r="BO15" s="2"/>
      <c r="BP15" s="2"/>
      <c r="BQ15" s="2"/>
      <c r="BR15" s="2"/>
      <c r="BS15" s="8">
        <f>ABS(L15-$BK$2)+ABS(M15-$BL$2)+ABS(N15-$BM$2)+ABS(O15-$BN$2)+ABS(P15-$BO$2)+ABS(Q15-$BP$2)+ABS(R15-$BQ$2)</f>
        <v>3.9011538784799402</v>
      </c>
      <c r="BT15" s="8">
        <f>ABS(L15-$BK$5)+ABS(M15-$BL$5)+ABS(N15-$BM$5)+ABS(O15-$BN$5)+ABS(P15-$BO$5)+ABS(Q15-$BP$5)+ABS(R15-$BQ$5)</f>
        <v>1.7142724033738603</v>
      </c>
      <c r="BU15" s="8">
        <f>ABS(L15-$BK$8)+ABS(M15-$BL$8)+ABS(N15-$BM$8)+ABS(O15-$BN$8)+ABS(P15-$BO$8)+ABS(Q15-$BP$8)+ABS(R15-$BQ$8)</f>
        <v>16.166450881528817</v>
      </c>
      <c r="BV15" s="8">
        <f>ABS(L15-$BK$11)+ABS(M15-$BL$11)+ABS(N15-$BM$11)+ABS(O15-$BN$11)+ABS(P15-$BO$11)+ABS(Q15-$BP$11)+ABS(R15-$BQ$11)</f>
        <v>1.4964045752374531</v>
      </c>
      <c r="BW15" s="5">
        <f t="shared" si="30"/>
        <v>3</v>
      </c>
      <c r="BX15" s="2"/>
      <c r="BY15" s="2"/>
      <c r="BZ15" s="2"/>
      <c r="CA15" s="2"/>
      <c r="CB15" s="2"/>
      <c r="CC15" s="2"/>
      <c r="CD15" s="2"/>
      <c r="CE15" s="2"/>
      <c r="CF15" s="2"/>
      <c r="CG15" s="8">
        <f t="shared" si="31"/>
        <v>4.0218852971455235</v>
      </c>
      <c r="CH15" s="8">
        <f t="shared" si="32"/>
        <v>2.1428405042173249</v>
      </c>
      <c r="CI15" s="8">
        <f t="shared" si="33"/>
        <v>16.166450881528817</v>
      </c>
      <c r="CJ15" s="8">
        <f t="shared" si="34"/>
        <v>1.1971236601899626</v>
      </c>
      <c r="CK15" s="5">
        <f t="shared" si="35"/>
        <v>3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s="6" customFormat="1" x14ac:dyDescent="0.25">
      <c r="A16" s="5" t="s">
        <v>26</v>
      </c>
      <c r="B16" s="5">
        <v>2.8</v>
      </c>
      <c r="C16" s="5">
        <v>0.47</v>
      </c>
      <c r="D16" s="5">
        <v>14.8</v>
      </c>
      <c r="E16" s="5">
        <v>28</v>
      </c>
      <c r="F16" s="5">
        <v>51</v>
      </c>
      <c r="G16" s="5">
        <v>49</v>
      </c>
      <c r="H16" s="5">
        <v>0.6</v>
      </c>
      <c r="I16" s="5">
        <v>2</v>
      </c>
      <c r="J16" s="5" t="s">
        <v>11</v>
      </c>
      <c r="K16" s="7"/>
      <c r="L16" s="8">
        <f t="shared" si="36"/>
        <v>-0.29877827297529319</v>
      </c>
      <c r="M16" s="8">
        <f t="shared" si="5"/>
        <v>-0.19292862685760795</v>
      </c>
      <c r="N16" s="8">
        <f t="shared" si="6"/>
        <v>0.32823412027785681</v>
      </c>
      <c r="O16" s="8">
        <f t="shared" si="7"/>
        <v>-0.55086737522937845</v>
      </c>
      <c r="P16" s="8">
        <f t="shared" si="8"/>
        <v>-0.64365030434678916</v>
      </c>
      <c r="Q16" s="8">
        <f t="shared" si="9"/>
        <v>0.64365030434678916</v>
      </c>
      <c r="R16" s="8">
        <f t="shared" si="10"/>
        <v>-0.3042431750372695</v>
      </c>
      <c r="S16" s="5">
        <v>2</v>
      </c>
      <c r="T16" s="2"/>
      <c r="U16" s="2"/>
      <c r="V16" s="2"/>
      <c r="W16" s="2"/>
      <c r="X16" s="2"/>
      <c r="Y16" s="2"/>
      <c r="Z16" s="2"/>
      <c r="AA16" s="2"/>
      <c r="AB16" s="2"/>
      <c r="AC16" s="8">
        <f t="shared" si="11"/>
        <v>4.2365823519908297</v>
      </c>
      <c r="AD16" s="8">
        <f t="shared" si="12"/>
        <v>2.5781151212044628</v>
      </c>
      <c r="AE16" s="8">
        <f t="shared" si="13"/>
        <v>4.7786491783408183</v>
      </c>
      <c r="AF16" s="8">
        <f t="shared" si="14"/>
        <v>4.5697659736209983</v>
      </c>
      <c r="AG16" s="5">
        <f t="shared" si="15"/>
        <v>1</v>
      </c>
      <c r="AH16" s="2"/>
      <c r="AI16" s="2"/>
      <c r="AJ16" s="2"/>
      <c r="AK16" s="2"/>
      <c r="AL16" s="2"/>
      <c r="AM16" s="2"/>
      <c r="AN16" s="2"/>
      <c r="AO16" s="2"/>
      <c r="AP16" s="2"/>
      <c r="AQ16" s="8">
        <f t="shared" si="16"/>
        <v>4.798295547821251</v>
      </c>
      <c r="AR16" s="8">
        <f t="shared" si="17"/>
        <v>0.9353462660137426</v>
      </c>
      <c r="AS16" s="8">
        <f t="shared" si="18"/>
        <v>13.784132839656987</v>
      </c>
      <c r="AT16" s="8">
        <f t="shared" si="19"/>
        <v>3.4531859929703681</v>
      </c>
      <c r="AU16" s="5">
        <f t="shared" si="20"/>
        <v>1</v>
      </c>
      <c r="AV16" s="2"/>
      <c r="AW16" s="2"/>
      <c r="AX16" s="2"/>
      <c r="AY16" s="2"/>
      <c r="AZ16" s="2"/>
      <c r="BA16" s="2"/>
      <c r="BB16" s="2"/>
      <c r="BC16" s="2"/>
      <c r="BD16" s="2"/>
      <c r="BE16" s="8">
        <f t="shared" si="21"/>
        <v>4.7826588161025372</v>
      </c>
      <c r="BF16" s="8">
        <f t="shared" si="22"/>
        <v>0.86639174134853281</v>
      </c>
      <c r="BG16" s="8">
        <f t="shared" si="23"/>
        <v>17.108320714834697</v>
      </c>
      <c r="BH16" s="8">
        <f t="shared" si="24"/>
        <v>2.8745777542839561</v>
      </c>
      <c r="BI16" s="5">
        <f t="shared" si="25"/>
        <v>1</v>
      </c>
      <c r="BJ16" s="2"/>
      <c r="BK16" s="2"/>
      <c r="BL16" s="2"/>
      <c r="BM16" s="2"/>
      <c r="BN16" s="2"/>
      <c r="BO16" s="2"/>
      <c r="BP16" s="2"/>
      <c r="BQ16" s="2"/>
      <c r="BR16" s="2"/>
      <c r="BS16" s="8">
        <f t="shared" si="26"/>
        <v>4.7826588161025372</v>
      </c>
      <c r="BT16" s="8">
        <f t="shared" si="27"/>
        <v>0.95106225933156152</v>
      </c>
      <c r="BU16" s="8">
        <f t="shared" si="28"/>
        <v>17.108320714834697</v>
      </c>
      <c r="BV16" s="8">
        <f t="shared" si="29"/>
        <v>2.4382744085433341</v>
      </c>
      <c r="BW16" s="5">
        <f t="shared" si="30"/>
        <v>1</v>
      </c>
      <c r="BX16" s="2"/>
      <c r="BY16" s="2"/>
      <c r="BZ16" s="2"/>
      <c r="CA16" s="2"/>
      <c r="CB16" s="2"/>
      <c r="CC16" s="2"/>
      <c r="CD16" s="2"/>
      <c r="CE16" s="2"/>
      <c r="CF16" s="2"/>
      <c r="CG16" s="8">
        <f t="shared" si="31"/>
        <v>4.8744146942883804</v>
      </c>
      <c r="CH16" s="8">
        <f t="shared" si="32"/>
        <v>1.200970670911444</v>
      </c>
      <c r="CI16" s="8">
        <f t="shared" si="33"/>
        <v>17.108320714834697</v>
      </c>
      <c r="CJ16" s="8">
        <f t="shared" si="34"/>
        <v>2.138993493495843</v>
      </c>
      <c r="CK16" s="5">
        <f t="shared" si="35"/>
        <v>1</v>
      </c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s="6" customFormat="1" x14ac:dyDescent="0.25">
      <c r="A17" s="5" t="s">
        <v>27</v>
      </c>
      <c r="B17" s="5">
        <v>2.5</v>
      </c>
      <c r="C17" s="5">
        <v>0.35</v>
      </c>
      <c r="D17" s="5">
        <v>14.1</v>
      </c>
      <c r="E17" s="5">
        <v>30</v>
      </c>
      <c r="F17" s="5">
        <v>52</v>
      </c>
      <c r="G17" s="5">
        <v>48</v>
      </c>
      <c r="H17" s="5">
        <v>0.6</v>
      </c>
      <c r="I17" s="5">
        <v>3</v>
      </c>
      <c r="J17" s="5" t="s">
        <v>11</v>
      </c>
      <c r="K17" s="7"/>
      <c r="L17" s="8">
        <f t="shared" si="36"/>
        <v>-0.31384272371354327</v>
      </c>
      <c r="M17" s="8">
        <f t="shared" si="5"/>
        <v>-0.28163144380363458</v>
      </c>
      <c r="N17" s="8">
        <f t="shared" si="6"/>
        <v>9.0547343524925689E-2</v>
      </c>
      <c r="O17" s="8">
        <f t="shared" si="7"/>
        <v>0.34243107108853182</v>
      </c>
      <c r="P17" s="8">
        <f t="shared" si="8"/>
        <v>0.64365030434678916</v>
      </c>
      <c r="Q17" s="8">
        <f t="shared" si="9"/>
        <v>-0.64365030434678916</v>
      </c>
      <c r="R17" s="8">
        <f t="shared" si="10"/>
        <v>-0.3042431750372695</v>
      </c>
      <c r="S17" s="5">
        <v>3</v>
      </c>
      <c r="T17" s="2"/>
      <c r="U17" s="2"/>
      <c r="V17" s="2"/>
      <c r="W17" s="2"/>
      <c r="X17" s="2"/>
      <c r="Y17" s="2"/>
      <c r="Z17" s="2"/>
      <c r="AA17" s="2"/>
      <c r="AB17" s="2"/>
      <c r="AC17" s="8">
        <f t="shared" si="11"/>
        <v>0.72499479262119237</v>
      </c>
      <c r="AD17" s="8">
        <f t="shared" si="12"/>
        <v>1.67611703037995</v>
      </c>
      <c r="AE17" s="8">
        <f t="shared" si="13"/>
        <v>3.6388591765612053</v>
      </c>
      <c r="AF17" s="8">
        <f t="shared" si="14"/>
        <v>3.3849471532841666</v>
      </c>
      <c r="AG17" s="5">
        <f t="shared" si="15"/>
        <v>0</v>
      </c>
      <c r="AH17" s="2"/>
      <c r="AI17" s="2"/>
      <c r="AJ17" s="2"/>
      <c r="AK17" s="2"/>
      <c r="AL17" s="2"/>
      <c r="AM17" s="2"/>
      <c r="AN17" s="2"/>
      <c r="AO17" s="2"/>
      <c r="AP17" s="2"/>
      <c r="AQ17" s="8">
        <f t="shared" si="16"/>
        <v>0.9989848068378101</v>
      </c>
      <c r="AR17" s="8">
        <f t="shared" si="17"/>
        <v>3.746860201646192</v>
      </c>
      <c r="AS17" s="8">
        <f t="shared" si="18"/>
        <v>10.182313666883267</v>
      </c>
      <c r="AT17" s="8">
        <f t="shared" si="19"/>
        <v>5.4472184781299156</v>
      </c>
      <c r="AU17" s="5">
        <f t="shared" si="20"/>
        <v>0</v>
      </c>
      <c r="AV17" s="2"/>
      <c r="AW17" s="2"/>
      <c r="AX17" s="2"/>
      <c r="AY17" s="2"/>
      <c r="AZ17" s="2"/>
      <c r="BA17" s="2"/>
      <c r="BB17" s="2"/>
      <c r="BC17" s="2"/>
      <c r="BD17" s="2"/>
      <c r="BE17" s="8">
        <f t="shared" si="21"/>
        <v>1.1808396433288162</v>
      </c>
      <c r="BF17" s="8">
        <f t="shared" si="22"/>
        <v>4.0572605859434594</v>
      </c>
      <c r="BG17" s="8">
        <f t="shared" si="23"/>
        <v>13.506501542060974</v>
      </c>
      <c r="BH17" s="8">
        <f t="shared" si="24"/>
        <v>5.0174933138298217</v>
      </c>
      <c r="BI17" s="5">
        <f t="shared" si="25"/>
        <v>0</v>
      </c>
      <c r="BJ17" s="2"/>
      <c r="BK17" s="2"/>
      <c r="BL17" s="2"/>
      <c r="BM17" s="2"/>
      <c r="BN17" s="2"/>
      <c r="BO17" s="2"/>
      <c r="BP17" s="2"/>
      <c r="BQ17" s="2"/>
      <c r="BR17" s="2"/>
      <c r="BS17" s="8">
        <f t="shared" si="26"/>
        <v>1.1808396433288162</v>
      </c>
      <c r="BT17" s="8">
        <f t="shared" si="27"/>
        <v>4.3742217428417014</v>
      </c>
      <c r="BU17" s="8">
        <f t="shared" si="28"/>
        <v>13.506501542060974</v>
      </c>
      <c r="BV17" s="8">
        <f t="shared" si="29"/>
        <v>4.6556315052823587</v>
      </c>
      <c r="BW17" s="5">
        <f t="shared" si="30"/>
        <v>0</v>
      </c>
      <c r="BX17" s="2"/>
      <c r="BY17" s="2"/>
      <c r="BZ17" s="2"/>
      <c r="CA17" s="2"/>
      <c r="CB17" s="2"/>
      <c r="CC17" s="2"/>
      <c r="CD17" s="2"/>
      <c r="CE17" s="2"/>
      <c r="CF17" s="2"/>
      <c r="CG17" s="8">
        <f t="shared" si="31"/>
        <v>1.2725955215146592</v>
      </c>
      <c r="CH17" s="8">
        <f t="shared" si="32"/>
        <v>4.802789843685165</v>
      </c>
      <c r="CI17" s="8">
        <f t="shared" si="33"/>
        <v>13.506501542060974</v>
      </c>
      <c r="CJ17" s="8">
        <f t="shared" si="34"/>
        <v>4.4010155125507637</v>
      </c>
      <c r="CK17" s="5">
        <f t="shared" si="35"/>
        <v>0</v>
      </c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s="6" customFormat="1" x14ac:dyDescent="0.25">
      <c r="A18" s="5" t="s">
        <v>28</v>
      </c>
      <c r="B18" s="5">
        <v>2.2999999999999998</v>
      </c>
      <c r="C18" s="5">
        <v>0.33</v>
      </c>
      <c r="D18" s="5">
        <v>15.2</v>
      </c>
      <c r="E18" s="5">
        <v>31</v>
      </c>
      <c r="F18" s="5">
        <v>52</v>
      </c>
      <c r="G18" s="5">
        <v>48</v>
      </c>
      <c r="H18" s="5">
        <v>0.5</v>
      </c>
      <c r="I18" s="5">
        <v>1</v>
      </c>
      <c r="J18" s="5" t="s">
        <v>11</v>
      </c>
      <c r="K18" s="7"/>
      <c r="L18" s="8">
        <f t="shared" si="36"/>
        <v>-0.32388569087237667</v>
      </c>
      <c r="M18" s="8">
        <f t="shared" si="5"/>
        <v>-0.29641524662797236</v>
      </c>
      <c r="N18" s="8">
        <f t="shared" si="6"/>
        <v>0.46405513556524536</v>
      </c>
      <c r="O18" s="8">
        <f t="shared" si="7"/>
        <v>0.78908029424748694</v>
      </c>
      <c r="P18" s="8">
        <f t="shared" si="8"/>
        <v>0.64365030434678916</v>
      </c>
      <c r="Q18" s="8">
        <f t="shared" si="9"/>
        <v>-0.64365030434678916</v>
      </c>
      <c r="R18" s="8">
        <f t="shared" si="10"/>
        <v>-0.33321871551700938</v>
      </c>
      <c r="S18" s="5">
        <v>1</v>
      </c>
      <c r="T18" s="2"/>
      <c r="U18" s="2"/>
      <c r="V18" s="2"/>
      <c r="W18" s="2"/>
      <c r="X18" s="2"/>
      <c r="Y18" s="2"/>
      <c r="Z18" s="2"/>
      <c r="AA18" s="2"/>
      <c r="AB18" s="2"/>
      <c r="AC18" s="8">
        <f t="shared" si="11"/>
        <v>1.4913494973575561</v>
      </c>
      <c r="AD18" s="8">
        <f t="shared" si="12"/>
        <v>2.2376880208811412</v>
      </c>
      <c r="AE18" s="8">
        <f t="shared" si="13"/>
        <v>4.512818502223392</v>
      </c>
      <c r="AF18" s="8">
        <f t="shared" si="14"/>
        <v>4.2589064789463524</v>
      </c>
      <c r="AG18" s="5">
        <f t="shared" si="15"/>
        <v>0</v>
      </c>
      <c r="AH18" s="2"/>
      <c r="AI18" s="2"/>
      <c r="AJ18" s="2"/>
      <c r="AK18" s="2"/>
      <c r="AL18" s="2"/>
      <c r="AM18" s="2"/>
      <c r="AN18" s="2"/>
      <c r="AO18" s="2"/>
      <c r="AP18" s="2"/>
      <c r="AQ18" s="8">
        <f t="shared" si="16"/>
        <v>1.5983202599120381</v>
      </c>
      <c r="AR18" s="8">
        <f t="shared" si="17"/>
        <v>4.4453043987388607</v>
      </c>
      <c r="AS18" s="8">
        <f t="shared" si="18"/>
        <v>10.162974546227542</v>
      </c>
      <c r="AT18" s="8">
        <f t="shared" si="19"/>
        <v>6.3211778037921018</v>
      </c>
      <c r="AU18" s="5">
        <f t="shared" si="20"/>
        <v>0</v>
      </c>
      <c r="AV18" s="2"/>
      <c r="AW18" s="2"/>
      <c r="AX18" s="2"/>
      <c r="AY18" s="2"/>
      <c r="AZ18" s="2"/>
      <c r="BA18" s="2"/>
      <c r="BB18" s="2"/>
      <c r="BC18" s="2"/>
      <c r="BD18" s="2"/>
      <c r="BE18" s="8">
        <f t="shared" si="21"/>
        <v>1.8562882031425774</v>
      </c>
      <c r="BF18" s="8">
        <f t="shared" si="22"/>
        <v>4.4614259165801178</v>
      </c>
      <c r="BG18" s="8">
        <f t="shared" si="23"/>
        <v>13.48716242140525</v>
      </c>
      <c r="BH18" s="8">
        <f t="shared" si="24"/>
        <v>5.891452639492007</v>
      </c>
      <c r="BI18" s="5">
        <f t="shared" si="25"/>
        <v>0</v>
      </c>
      <c r="BJ18" s="2"/>
      <c r="BK18" s="2"/>
      <c r="BL18" s="2"/>
      <c r="BM18" s="2"/>
      <c r="BN18" s="2"/>
      <c r="BO18" s="2"/>
      <c r="BP18" s="2"/>
      <c r="BQ18" s="2"/>
      <c r="BR18" s="2"/>
      <c r="BS18" s="8">
        <f t="shared" si="26"/>
        <v>1.8562882031425774</v>
      </c>
      <c r="BT18" s="8">
        <f t="shared" si="27"/>
        <v>4.3935608634974255</v>
      </c>
      <c r="BU18" s="8">
        <f t="shared" si="28"/>
        <v>13.48716242140525</v>
      </c>
      <c r="BV18" s="8">
        <f t="shared" si="29"/>
        <v>5.5295908309445441</v>
      </c>
      <c r="BW18" s="5">
        <f t="shared" si="30"/>
        <v>0</v>
      </c>
      <c r="BX18" s="2"/>
      <c r="BY18" s="2"/>
      <c r="BZ18" s="2"/>
      <c r="CA18" s="2"/>
      <c r="CB18" s="2"/>
      <c r="CC18" s="2"/>
      <c r="CD18" s="2"/>
      <c r="CE18" s="2"/>
      <c r="CF18" s="2"/>
      <c r="CG18" s="8">
        <f t="shared" si="31"/>
        <v>1.9190685408486805</v>
      </c>
      <c r="CH18" s="8">
        <f t="shared" si="32"/>
        <v>4.8221289643408891</v>
      </c>
      <c r="CI18" s="8">
        <f t="shared" si="33"/>
        <v>13.48716242140525</v>
      </c>
      <c r="CJ18" s="8">
        <f t="shared" si="34"/>
        <v>5.2749748382129482</v>
      </c>
      <c r="CK18" s="5">
        <f t="shared" si="35"/>
        <v>0</v>
      </c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s="6" customFormat="1" x14ac:dyDescent="0.25">
      <c r="A19" s="5" t="s">
        <v>29</v>
      </c>
      <c r="B19" s="5">
        <v>2.1</v>
      </c>
      <c r="C19" s="5">
        <v>0.3</v>
      </c>
      <c r="D19" s="5">
        <v>13.3</v>
      </c>
      <c r="E19" s="5">
        <v>32</v>
      </c>
      <c r="F19" s="5">
        <v>53</v>
      </c>
      <c r="G19" s="5">
        <v>47</v>
      </c>
      <c r="H19" s="5">
        <v>0.5</v>
      </c>
      <c r="I19" s="5">
        <v>0</v>
      </c>
      <c r="J19" s="5" t="s">
        <v>11</v>
      </c>
      <c r="K19" s="7"/>
      <c r="L19" s="8">
        <f t="shared" si="36"/>
        <v>-0.33392865803121008</v>
      </c>
      <c r="M19" s="8">
        <f t="shared" si="5"/>
        <v>-0.31859095086447903</v>
      </c>
      <c r="N19" s="8">
        <f t="shared" si="6"/>
        <v>-0.18109468704985199</v>
      </c>
      <c r="O19" s="8">
        <f t="shared" si="7"/>
        <v>1.2357295174064422</v>
      </c>
      <c r="P19" s="8">
        <f t="shared" si="8"/>
        <v>1.9309509130403675</v>
      </c>
      <c r="Q19" s="8">
        <f t="shared" si="9"/>
        <v>-1.9309509130403675</v>
      </c>
      <c r="R19" s="8">
        <f t="shared" si="10"/>
        <v>-0.33321871551700938</v>
      </c>
      <c r="S19" s="5">
        <v>0</v>
      </c>
      <c r="T19" s="2"/>
      <c r="U19" s="2"/>
      <c r="V19" s="2"/>
      <c r="W19" s="2"/>
      <c r="X19" s="2"/>
      <c r="Y19" s="2"/>
      <c r="Z19" s="2"/>
      <c r="AA19" s="2"/>
      <c r="AB19" s="2"/>
      <c r="AC19" s="8">
        <f t="shared" si="11"/>
        <v>3.8352314438932305</v>
      </c>
      <c r="AD19" s="8">
        <f t="shared" si="12"/>
        <v>5.5016797065180461</v>
      </c>
      <c r="AE19" s="8">
        <f t="shared" si="13"/>
        <v>6.9211377915497456</v>
      </c>
      <c r="AF19" s="8">
        <f t="shared" si="14"/>
        <v>6.667225768272707</v>
      </c>
      <c r="AG19" s="5">
        <f t="shared" si="15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8">
        <f t="shared" si="16"/>
        <v>2.8532526146364989</v>
      </c>
      <c r="AR19" s="8">
        <f t="shared" si="17"/>
        <v>7.4351704660915292</v>
      </c>
      <c r="AS19" s="8">
        <f t="shared" si="18"/>
        <v>10.854893023962459</v>
      </c>
      <c r="AT19" s="8">
        <f t="shared" si="19"/>
        <v>8.7294970931184555</v>
      </c>
      <c r="AU19" s="5">
        <f t="shared" si="20"/>
        <v>0</v>
      </c>
      <c r="AV19" s="2"/>
      <c r="AW19" s="2"/>
      <c r="AX19" s="2"/>
      <c r="AY19" s="2"/>
      <c r="AZ19" s="2"/>
      <c r="BA19" s="2"/>
      <c r="BB19" s="2"/>
      <c r="BC19" s="2"/>
      <c r="BD19" s="2"/>
      <c r="BE19" s="8">
        <f t="shared" si="21"/>
        <v>3.31652619571198</v>
      </c>
      <c r="BF19" s="8">
        <f t="shared" si="22"/>
        <v>7.7107812983650534</v>
      </c>
      <c r="BG19" s="8">
        <f t="shared" si="23"/>
        <v>12.874231270185492</v>
      </c>
      <c r="BH19" s="8">
        <f t="shared" si="24"/>
        <v>8.2997719288183625</v>
      </c>
      <c r="BI19" s="5">
        <f t="shared" si="25"/>
        <v>0</v>
      </c>
      <c r="BJ19" s="2"/>
      <c r="BK19" s="2"/>
      <c r="BL19" s="2"/>
      <c r="BM19" s="2"/>
      <c r="BN19" s="2"/>
      <c r="BO19" s="2"/>
      <c r="BP19" s="2"/>
      <c r="BQ19" s="2"/>
      <c r="BR19" s="2"/>
      <c r="BS19" s="8">
        <f t="shared" si="26"/>
        <v>3.31652619571198</v>
      </c>
      <c r="BT19" s="8">
        <f t="shared" si="27"/>
        <v>8.0376731632565619</v>
      </c>
      <c r="BU19" s="8">
        <f t="shared" si="28"/>
        <v>12.874231270185492</v>
      </c>
      <c r="BV19" s="8">
        <f t="shared" si="29"/>
        <v>7.9379101202708995</v>
      </c>
      <c r="BW19" s="5">
        <f t="shared" si="30"/>
        <v>0</v>
      </c>
      <c r="BX19" s="2"/>
      <c r="BY19" s="2"/>
      <c r="BZ19" s="2"/>
      <c r="CA19" s="2"/>
      <c r="CB19" s="2"/>
      <c r="CC19" s="2"/>
      <c r="CD19" s="2"/>
      <c r="CE19" s="2"/>
      <c r="CF19" s="2"/>
      <c r="CG19" s="8">
        <f t="shared" si="31"/>
        <v>3.3793065334180832</v>
      </c>
      <c r="CH19" s="8">
        <f t="shared" si="32"/>
        <v>8.4563105561067573</v>
      </c>
      <c r="CI19" s="8">
        <f t="shared" si="33"/>
        <v>12.874231270185492</v>
      </c>
      <c r="CJ19" s="8">
        <f t="shared" si="34"/>
        <v>7.6832941275393036</v>
      </c>
      <c r="CK19" s="5">
        <f t="shared" si="35"/>
        <v>0</v>
      </c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s="6" customFormat="1" x14ac:dyDescent="0.25">
      <c r="A20" s="5" t="s">
        <v>30</v>
      </c>
      <c r="B20" s="5">
        <v>2</v>
      </c>
      <c r="C20" s="5">
        <v>0.28000000000000003</v>
      </c>
      <c r="D20" s="5">
        <v>16.5</v>
      </c>
      <c r="E20" s="5">
        <v>29</v>
      </c>
      <c r="F20" s="5">
        <v>51</v>
      </c>
      <c r="G20" s="5">
        <v>49</v>
      </c>
      <c r="H20" s="5">
        <v>0.5</v>
      </c>
      <c r="I20" s="5">
        <v>1</v>
      </c>
      <c r="J20" s="5" t="s">
        <v>11</v>
      </c>
      <c r="K20" s="7"/>
      <c r="L20" s="8">
        <f t="shared" si="36"/>
        <v>-0.33895014161062675</v>
      </c>
      <c r="M20" s="8">
        <f t="shared" si="5"/>
        <v>-0.33337475368881681</v>
      </c>
      <c r="N20" s="8">
        <f t="shared" si="6"/>
        <v>0.90547343524925983</v>
      </c>
      <c r="O20" s="8">
        <f t="shared" si="7"/>
        <v>-0.10421815207042329</v>
      </c>
      <c r="P20" s="8">
        <f t="shared" si="8"/>
        <v>-0.64365030434678916</v>
      </c>
      <c r="Q20" s="8">
        <f t="shared" si="9"/>
        <v>0.64365030434678916</v>
      </c>
      <c r="R20" s="8">
        <f t="shared" si="10"/>
        <v>-0.33321871551700938</v>
      </c>
      <c r="S20" s="5">
        <v>1</v>
      </c>
      <c r="T20" s="2"/>
      <c r="U20" s="2"/>
      <c r="V20" s="2"/>
      <c r="W20" s="2"/>
      <c r="X20" s="2"/>
      <c r="Y20" s="2"/>
      <c r="Z20" s="2"/>
      <c r="AA20" s="2"/>
      <c r="AB20" s="2"/>
      <c r="AC20" s="8">
        <f t="shared" si="11"/>
        <v>4.1575789078569958</v>
      </c>
      <c r="AD20" s="8">
        <f t="shared" si="12"/>
        <v>2.8887311433145171</v>
      </c>
      <c r="AE20" s="8">
        <f t="shared" si="13"/>
        <v>5.1188328060995483</v>
      </c>
      <c r="AF20" s="8">
        <f t="shared" si="14"/>
        <v>4.9099496013797292</v>
      </c>
      <c r="AG20" s="5">
        <f t="shared" si="15"/>
        <v>1</v>
      </c>
      <c r="AH20" s="2"/>
      <c r="AI20" s="2"/>
      <c r="AJ20" s="2"/>
      <c r="AK20" s="2"/>
      <c r="AL20" s="2"/>
      <c r="AM20" s="2"/>
      <c r="AN20" s="2"/>
      <c r="AO20" s="2"/>
      <c r="AP20" s="2"/>
      <c r="AQ20" s="8">
        <f t="shared" si="16"/>
        <v>4.8287051597113884</v>
      </c>
      <c r="AR20" s="8">
        <f t="shared" si="17"/>
        <v>1.4411992017499666</v>
      </c>
      <c r="AS20" s="8">
        <f t="shared" si="18"/>
        <v>14.124316467415719</v>
      </c>
      <c r="AT20" s="8">
        <f t="shared" si="19"/>
        <v>3.7933696207290986</v>
      </c>
      <c r="AU20" s="5">
        <f t="shared" si="20"/>
        <v>1</v>
      </c>
      <c r="AV20" s="2"/>
      <c r="AW20" s="2"/>
      <c r="AX20" s="2"/>
      <c r="AY20" s="2"/>
      <c r="AZ20" s="2"/>
      <c r="BA20" s="2"/>
      <c r="BB20" s="2"/>
      <c r="BC20" s="2"/>
      <c r="BD20" s="2"/>
      <c r="BE20" s="8">
        <f t="shared" si="21"/>
        <v>5.1228424438612672</v>
      </c>
      <c r="BF20" s="8">
        <f t="shared" si="22"/>
        <v>1.3829205947599719</v>
      </c>
      <c r="BG20" s="8">
        <f t="shared" si="23"/>
        <v>17.448504342593427</v>
      </c>
      <c r="BH20" s="8">
        <f t="shared" si="24"/>
        <v>3.2147613820426866</v>
      </c>
      <c r="BI20" s="5">
        <f t="shared" si="25"/>
        <v>1</v>
      </c>
      <c r="BJ20" s="2"/>
      <c r="BK20" s="2"/>
      <c r="BL20" s="2"/>
      <c r="BM20" s="2"/>
      <c r="BN20" s="2"/>
      <c r="BO20" s="2"/>
      <c r="BP20" s="2"/>
      <c r="BQ20" s="2"/>
      <c r="BR20" s="2"/>
      <c r="BS20" s="8">
        <f t="shared" si="26"/>
        <v>5.1228424438612672</v>
      </c>
      <c r="BT20" s="8">
        <f t="shared" si="27"/>
        <v>1.3238505178918381</v>
      </c>
      <c r="BU20" s="8">
        <f t="shared" si="28"/>
        <v>17.448504342593427</v>
      </c>
      <c r="BV20" s="8">
        <f t="shared" si="29"/>
        <v>2.7784580363020637</v>
      </c>
      <c r="BW20" s="5">
        <f t="shared" si="30"/>
        <v>1</v>
      </c>
      <c r="BX20" s="2"/>
      <c r="BY20" s="2"/>
      <c r="BZ20" s="2"/>
      <c r="CA20" s="2"/>
      <c r="CB20" s="2"/>
      <c r="CC20" s="2"/>
      <c r="CD20" s="2"/>
      <c r="CE20" s="2"/>
      <c r="CF20" s="2"/>
      <c r="CG20" s="8">
        <f t="shared" si="31"/>
        <v>5.1856227815673703</v>
      </c>
      <c r="CH20" s="8">
        <f t="shared" si="32"/>
        <v>1.4040711043022698</v>
      </c>
      <c r="CI20" s="8">
        <f t="shared" si="33"/>
        <v>17.448504342593427</v>
      </c>
      <c r="CJ20" s="8">
        <f t="shared" si="34"/>
        <v>2.4791771212545735</v>
      </c>
      <c r="CK20" s="5">
        <f t="shared" si="35"/>
        <v>1</v>
      </c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s="6" customFormat="1" x14ac:dyDescent="0.25">
      <c r="A21" s="5" t="s">
        <v>31</v>
      </c>
      <c r="B21" s="5">
        <v>1.8</v>
      </c>
      <c r="C21" s="5">
        <v>0.25</v>
      </c>
      <c r="D21" s="5">
        <v>10</v>
      </c>
      <c r="E21" s="5">
        <v>31</v>
      </c>
      <c r="F21" s="5">
        <v>52</v>
      </c>
      <c r="G21" s="5">
        <v>48</v>
      </c>
      <c r="H21" s="5">
        <v>0.4</v>
      </c>
      <c r="I21" s="5">
        <v>2</v>
      </c>
      <c r="J21" s="5" t="s">
        <v>11</v>
      </c>
      <c r="K21" s="7"/>
      <c r="L21" s="8">
        <f t="shared" si="36"/>
        <v>-0.3489931087694601</v>
      </c>
      <c r="M21" s="8">
        <f t="shared" si="5"/>
        <v>-0.35555045792532347</v>
      </c>
      <c r="N21" s="8">
        <f t="shared" si="6"/>
        <v>-1.3016180631708116</v>
      </c>
      <c r="O21" s="8">
        <f t="shared" si="7"/>
        <v>0.78908029424748694</v>
      </c>
      <c r="P21" s="8">
        <f t="shared" si="8"/>
        <v>0.64365030434678916</v>
      </c>
      <c r="Q21" s="8">
        <f t="shared" si="9"/>
        <v>-0.64365030434678916</v>
      </c>
      <c r="R21" s="8">
        <f t="shared" si="10"/>
        <v>-0.36219425599674931</v>
      </c>
      <c r="S21" s="5">
        <v>2</v>
      </c>
      <c r="T21" s="2"/>
      <c r="U21" s="2"/>
      <c r="V21" s="2"/>
      <c r="W21" s="2"/>
      <c r="X21" s="2"/>
      <c r="Y21" s="2"/>
      <c r="Z21" s="2"/>
      <c r="AA21" s="2"/>
      <c r="AB21" s="2"/>
      <c r="AC21" s="8">
        <f t="shared" si="11"/>
        <v>1.8308680453080122</v>
      </c>
      <c r="AD21" s="8">
        <f t="shared" si="12"/>
        <v>3.6819521403717279</v>
      </c>
      <c r="AE21" s="8">
        <f t="shared" si="13"/>
        <v>4.9267832057482135</v>
      </c>
      <c r="AF21" s="8">
        <f t="shared" si="14"/>
        <v>4.3449604455630491</v>
      </c>
      <c r="AG21" s="5">
        <f t="shared" si="15"/>
        <v>0</v>
      </c>
      <c r="AH21" s="2"/>
      <c r="AI21" s="2"/>
      <c r="AJ21" s="2"/>
      <c r="AK21" s="2"/>
      <c r="AL21" s="2"/>
      <c r="AM21" s="2"/>
      <c r="AN21" s="2"/>
      <c r="AO21" s="2"/>
      <c r="AP21" s="2"/>
      <c r="AQ21" s="8">
        <f t="shared" si="16"/>
        <v>2.3041938790063785</v>
      </c>
      <c r="AR21" s="8">
        <f t="shared" si="17"/>
        <v>5.6154428999452115</v>
      </c>
      <c r="AS21" s="8">
        <f t="shared" si="18"/>
        <v>9.7555454906333932</v>
      </c>
      <c r="AT21" s="8">
        <f t="shared" si="19"/>
        <v>5.7892461508511772</v>
      </c>
      <c r="AU21" s="5">
        <f t="shared" si="20"/>
        <v>0</v>
      </c>
      <c r="AV21" s="2"/>
      <c r="AW21" s="2"/>
      <c r="AX21" s="2"/>
      <c r="AY21" s="2"/>
      <c r="AZ21" s="2"/>
      <c r="BA21" s="2"/>
      <c r="BB21" s="2"/>
      <c r="BC21" s="2"/>
      <c r="BD21" s="2"/>
      <c r="BE21" s="8">
        <f t="shared" si="21"/>
        <v>2.6410658372932865</v>
      </c>
      <c r="BF21" s="8">
        <f t="shared" si="22"/>
        <v>5.8069974825812389</v>
      </c>
      <c r="BG21" s="8">
        <f t="shared" si="23"/>
        <v>12.411946707314771</v>
      </c>
      <c r="BH21" s="8">
        <f t="shared" si="24"/>
        <v>5.3482025686104686</v>
      </c>
      <c r="BI21" s="5">
        <f t="shared" si="25"/>
        <v>0</v>
      </c>
      <c r="BJ21" s="2"/>
      <c r="BK21" s="2"/>
      <c r="BL21" s="2"/>
      <c r="BM21" s="2"/>
      <c r="BN21" s="2"/>
      <c r="BO21" s="2"/>
      <c r="BP21" s="2"/>
      <c r="BQ21" s="2"/>
      <c r="BR21" s="2"/>
      <c r="BS21" s="8">
        <f t="shared" si="26"/>
        <v>2.6410658372932865</v>
      </c>
      <c r="BT21" s="8">
        <f t="shared" si="27"/>
        <v>6.2063553809183487</v>
      </c>
      <c r="BU21" s="8">
        <f t="shared" si="28"/>
        <v>12.411946707314771</v>
      </c>
      <c r="BV21" s="8">
        <f t="shared" si="29"/>
        <v>4.9637039241817744</v>
      </c>
      <c r="BW21" s="5">
        <f t="shared" si="30"/>
        <v>0</v>
      </c>
      <c r="BX21" s="2"/>
      <c r="BY21" s="2"/>
      <c r="BZ21" s="2"/>
      <c r="CA21" s="2"/>
      <c r="CB21" s="2"/>
      <c r="CC21" s="2"/>
      <c r="CD21" s="2"/>
      <c r="CE21" s="2"/>
      <c r="CF21" s="2"/>
      <c r="CG21" s="8">
        <f t="shared" si="31"/>
        <v>2.67487063451965</v>
      </c>
      <c r="CH21" s="8">
        <f t="shared" si="32"/>
        <v>6.512713324709436</v>
      </c>
      <c r="CI21" s="8">
        <f t="shared" si="33"/>
        <v>12.411946707314771</v>
      </c>
      <c r="CJ21" s="8">
        <f t="shared" si="34"/>
        <v>4.967147860496218</v>
      </c>
      <c r="CK21" s="5">
        <f t="shared" si="35"/>
        <v>0</v>
      </c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s="6" customFormat="1" x14ac:dyDescent="0.25">
      <c r="A22" s="5" t="s">
        <v>32</v>
      </c>
      <c r="B22" s="5">
        <v>1.7</v>
      </c>
      <c r="C22" s="5">
        <v>0.2</v>
      </c>
      <c r="D22" s="5">
        <v>17.5</v>
      </c>
      <c r="E22" s="5">
        <v>28</v>
      </c>
      <c r="F22" s="5">
        <v>51</v>
      </c>
      <c r="G22" s="5">
        <v>49</v>
      </c>
      <c r="H22" s="5">
        <v>0.4</v>
      </c>
      <c r="I22" s="5">
        <v>2</v>
      </c>
      <c r="J22" s="5" t="s">
        <v>11</v>
      </c>
      <c r="K22" s="7"/>
      <c r="L22" s="8">
        <f t="shared" si="36"/>
        <v>-0.35401459234887678</v>
      </c>
      <c r="M22" s="8">
        <f t="shared" si="5"/>
        <v>-0.39250996498616797</v>
      </c>
      <c r="N22" s="8">
        <f t="shared" si="6"/>
        <v>1.2450259734677325</v>
      </c>
      <c r="O22" s="8">
        <f t="shared" si="7"/>
        <v>-0.55086737522937845</v>
      </c>
      <c r="P22" s="8">
        <f t="shared" si="8"/>
        <v>-0.64365030434678916</v>
      </c>
      <c r="Q22" s="8">
        <f t="shared" si="9"/>
        <v>0.64365030434678916</v>
      </c>
      <c r="R22" s="8">
        <f t="shared" si="10"/>
        <v>-0.36219425599674931</v>
      </c>
      <c r="S22" s="5">
        <v>2</v>
      </c>
      <c r="T22" s="2"/>
      <c r="U22" s="2"/>
      <c r="V22" s="2"/>
      <c r="W22" s="2"/>
      <c r="X22" s="2"/>
      <c r="Y22" s="2"/>
      <c r="Z22" s="2"/>
      <c r="AA22" s="2"/>
      <c r="AB22" s="2"/>
      <c r="AC22" s="8">
        <f t="shared" si="11"/>
        <v>4.840605466719083</v>
      </c>
      <c r="AD22" s="8">
        <f t="shared" si="12"/>
        <v>3.7781081072072866</v>
      </c>
      <c r="AE22" s="8">
        <f t="shared" si="13"/>
        <v>6.0082097699923178</v>
      </c>
      <c r="AF22" s="8">
        <f t="shared" si="14"/>
        <v>5.7993265652724979</v>
      </c>
      <c r="AG22" s="5">
        <f t="shared" si="15"/>
        <v>1</v>
      </c>
      <c r="AH22" s="2"/>
      <c r="AI22" s="2"/>
      <c r="AJ22" s="2"/>
      <c r="AK22" s="2"/>
      <c r="AL22" s="2"/>
      <c r="AM22" s="2"/>
      <c r="AN22" s="2"/>
      <c r="AO22" s="2"/>
      <c r="AP22" s="2"/>
      <c r="AQ22" s="8">
        <f t="shared" si="16"/>
        <v>5.718082123604157</v>
      </c>
      <c r="AR22" s="8">
        <f t="shared" si="17"/>
        <v>1.8201199106039301</v>
      </c>
      <c r="AS22" s="8">
        <f t="shared" si="18"/>
        <v>15.013693431308488</v>
      </c>
      <c r="AT22" s="8">
        <f t="shared" si="19"/>
        <v>4.6827465846218672</v>
      </c>
      <c r="AU22" s="5">
        <f t="shared" si="20"/>
        <v>1</v>
      </c>
      <c r="AV22" s="2"/>
      <c r="AW22" s="2"/>
      <c r="AX22" s="2"/>
      <c r="AY22" s="2"/>
      <c r="AZ22" s="2"/>
      <c r="BA22" s="2"/>
      <c r="BB22" s="2"/>
      <c r="BC22" s="2"/>
      <c r="BD22" s="2"/>
      <c r="BE22" s="8">
        <f t="shared" si="21"/>
        <v>6.0122194077540376</v>
      </c>
      <c r="BF22" s="8">
        <f t="shared" si="22"/>
        <v>1.6323195842774798</v>
      </c>
      <c r="BG22" s="8">
        <f t="shared" si="23"/>
        <v>18.337881306486196</v>
      </c>
      <c r="BH22" s="8">
        <f t="shared" si="24"/>
        <v>4.1041383459354552</v>
      </c>
      <c r="BI22" s="5">
        <f t="shared" si="25"/>
        <v>1</v>
      </c>
      <c r="BJ22" s="2"/>
      <c r="BK22" s="2"/>
      <c r="BL22" s="2"/>
      <c r="BM22" s="2"/>
      <c r="BN22" s="2"/>
      <c r="BO22" s="2"/>
      <c r="BP22" s="2"/>
      <c r="BQ22" s="2"/>
      <c r="BR22" s="2"/>
      <c r="BS22" s="8">
        <f t="shared" si="26"/>
        <v>6.0122194077540376</v>
      </c>
      <c r="BT22" s="8">
        <f t="shared" si="27"/>
        <v>1.486998508538383</v>
      </c>
      <c r="BU22" s="8">
        <f t="shared" si="28"/>
        <v>18.337881306486196</v>
      </c>
      <c r="BV22" s="8">
        <f t="shared" si="29"/>
        <v>3.6678350001948328</v>
      </c>
      <c r="BW22" s="5">
        <f t="shared" si="30"/>
        <v>1</v>
      </c>
      <c r="BX22" s="2"/>
      <c r="BY22" s="2"/>
      <c r="BZ22" s="2"/>
      <c r="CA22" s="2"/>
      <c r="CB22" s="2"/>
      <c r="CC22" s="2"/>
      <c r="CD22" s="2"/>
      <c r="CE22" s="2"/>
      <c r="CF22" s="2"/>
      <c r="CG22" s="8">
        <f t="shared" si="31"/>
        <v>6.0460242049804007</v>
      </c>
      <c r="CH22" s="8">
        <f t="shared" si="32"/>
        <v>1.3158905294336334</v>
      </c>
      <c r="CI22" s="8">
        <f t="shared" si="33"/>
        <v>18.337881306486196</v>
      </c>
      <c r="CJ22" s="8">
        <f t="shared" si="34"/>
        <v>3.3685540851473421</v>
      </c>
      <c r="CK22" s="5">
        <f t="shared" si="35"/>
        <v>1</v>
      </c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x14ac:dyDescent="0.25">
      <c r="A23" s="1" t="s">
        <v>33</v>
      </c>
      <c r="B23" s="1">
        <v>1.5</v>
      </c>
      <c r="C23" s="1">
        <v>0.22</v>
      </c>
      <c r="D23" s="1">
        <v>15.7</v>
      </c>
      <c r="E23" s="1">
        <v>27</v>
      </c>
      <c r="F23" s="1">
        <v>51</v>
      </c>
      <c r="G23" s="1">
        <v>49</v>
      </c>
      <c r="H23" s="1">
        <v>0.3</v>
      </c>
      <c r="I23" s="1">
        <v>3</v>
      </c>
      <c r="J23" s="1" t="s">
        <v>17</v>
      </c>
      <c r="K23" s="7"/>
      <c r="L23" s="9">
        <f t="shared" si="36"/>
        <v>-0.36405755950771018</v>
      </c>
      <c r="M23" s="9">
        <f t="shared" si="5"/>
        <v>-0.37772616216183019</v>
      </c>
      <c r="N23" s="9">
        <f t="shared" si="6"/>
        <v>0.63383140467448162</v>
      </c>
      <c r="O23" s="9">
        <f t="shared" si="7"/>
        <v>-0.99751659838833351</v>
      </c>
      <c r="P23" s="9">
        <f t="shared" si="8"/>
        <v>-0.64365030434678916</v>
      </c>
      <c r="Q23" s="9">
        <f t="shared" si="9"/>
        <v>0.64365030434678916</v>
      </c>
      <c r="R23" s="9">
        <f t="shared" si="10"/>
        <v>-0.39116979647648931</v>
      </c>
      <c r="S23" s="1">
        <v>3</v>
      </c>
      <c r="T23" s="2"/>
      <c r="U23" s="2"/>
      <c r="V23" s="2"/>
      <c r="W23" s="2"/>
      <c r="X23" s="2"/>
      <c r="Y23" s="2"/>
      <c r="Z23" s="2"/>
      <c r="AA23" s="2"/>
      <c r="AB23" s="2"/>
      <c r="AC23" s="9"/>
      <c r="AD23" s="9"/>
      <c r="AE23" s="9"/>
      <c r="AF23" s="9"/>
      <c r="AG23" s="3"/>
      <c r="AH23" s="2"/>
      <c r="AI23" s="2"/>
      <c r="AJ23" s="2"/>
      <c r="AK23" s="2"/>
      <c r="AL23" s="2"/>
      <c r="AM23" s="2"/>
      <c r="AN23" s="2"/>
      <c r="AO23" s="2"/>
      <c r="AP23" s="2"/>
      <c r="AQ23" s="8"/>
      <c r="AR23" s="8"/>
      <c r="AS23" s="8"/>
      <c r="AT23" s="8"/>
      <c r="AU23" s="3"/>
      <c r="AV23" s="2"/>
      <c r="AW23" s="2"/>
      <c r="AX23" s="2"/>
      <c r="AY23" s="2"/>
      <c r="AZ23" s="2"/>
      <c r="BA23" s="2"/>
      <c r="BB23" s="2"/>
      <c r="BC23" s="2"/>
      <c r="BD23" s="2"/>
      <c r="BE23" s="9">
        <f t="shared" si="21"/>
        <v>5.8719087669339762</v>
      </c>
      <c r="BF23" s="9">
        <f t="shared" si="22"/>
        <v>1.4920089434574197</v>
      </c>
      <c r="BG23" s="9">
        <f t="shared" si="23"/>
        <v>18.197570665666138</v>
      </c>
      <c r="BH23" s="9">
        <f t="shared" si="24"/>
        <v>3.9638277051153947</v>
      </c>
      <c r="BI23" s="3">
        <f t="shared" si="25"/>
        <v>1</v>
      </c>
      <c r="BJ23" s="2"/>
      <c r="BK23" s="2"/>
      <c r="BL23" s="2"/>
      <c r="BM23" s="2"/>
      <c r="BN23" s="2"/>
      <c r="BO23" s="2"/>
      <c r="BP23" s="2"/>
      <c r="BQ23" s="2"/>
      <c r="BR23" s="2"/>
      <c r="BS23" s="9"/>
      <c r="BT23" s="9"/>
      <c r="BU23" s="9"/>
      <c r="BV23" s="9"/>
      <c r="BW23" s="3"/>
      <c r="BX23" s="2"/>
      <c r="BY23" s="2"/>
      <c r="BZ23" s="2"/>
      <c r="CA23" s="2"/>
      <c r="CB23" s="2"/>
      <c r="CC23" s="2"/>
      <c r="CD23" s="2"/>
      <c r="CE23" s="2"/>
      <c r="CF23" s="2"/>
      <c r="CG23" s="8"/>
      <c r="CH23" s="8"/>
      <c r="CI23" s="8"/>
      <c r="CJ23" s="8"/>
      <c r="CK23" s="3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s="6" customFormat="1" x14ac:dyDescent="0.25">
      <c r="A24" s="5" t="s">
        <v>34</v>
      </c>
      <c r="B24" s="5">
        <v>1.3</v>
      </c>
      <c r="C24" s="5">
        <v>0.13</v>
      </c>
      <c r="D24" s="5">
        <v>18.2</v>
      </c>
      <c r="E24" s="5">
        <v>26</v>
      </c>
      <c r="F24" s="5">
        <v>52</v>
      </c>
      <c r="G24" s="5">
        <v>48</v>
      </c>
      <c r="H24" s="5">
        <v>0.3</v>
      </c>
      <c r="I24" s="5">
        <v>1</v>
      </c>
      <c r="J24" s="5" t="s">
        <v>11</v>
      </c>
      <c r="K24" s="7"/>
      <c r="L24" s="8">
        <f t="shared" si="36"/>
        <v>-0.37410052666654359</v>
      </c>
      <c r="M24" s="8">
        <f t="shared" si="5"/>
        <v>-0.44425327487135013</v>
      </c>
      <c r="N24" s="8">
        <f t="shared" si="6"/>
        <v>1.482712750220663</v>
      </c>
      <c r="O24" s="8">
        <f t="shared" si="7"/>
        <v>-1.4441658215472888</v>
      </c>
      <c r="P24" s="8">
        <f t="shared" si="8"/>
        <v>0.64365030434678916</v>
      </c>
      <c r="Q24" s="8">
        <f t="shared" si="9"/>
        <v>-0.64365030434678916</v>
      </c>
      <c r="R24" s="8">
        <f t="shared" si="10"/>
        <v>-0.39116979647648931</v>
      </c>
      <c r="S24" s="5">
        <v>1</v>
      </c>
      <c r="T24" s="2"/>
      <c r="U24" s="2"/>
      <c r="V24" s="2"/>
      <c r="W24" s="2"/>
      <c r="X24" s="2"/>
      <c r="Y24" s="2"/>
      <c r="Z24" s="2"/>
      <c r="AA24" s="2"/>
      <c r="AB24" s="2"/>
      <c r="AC24" s="8">
        <f t="shared" si="11"/>
        <v>3.3488116861875814</v>
      </c>
      <c r="AD24" s="8">
        <f t="shared" si="12"/>
        <v>4.4949778714832842</v>
      </c>
      <c r="AE24" s="8">
        <f t="shared" si="13"/>
        <v>6.8721996038332964</v>
      </c>
      <c r="AF24" s="8">
        <f t="shared" si="14"/>
        <v>6.5161963295484959</v>
      </c>
      <c r="AG24" s="5">
        <f t="shared" si="15"/>
        <v>0</v>
      </c>
      <c r="AH24" s="2"/>
      <c r="AI24" s="2"/>
      <c r="AJ24" s="2"/>
      <c r="AK24" s="2"/>
      <c r="AL24" s="2"/>
      <c r="AM24" s="2"/>
      <c r="AN24" s="2"/>
      <c r="AO24" s="2"/>
      <c r="AP24" s="2"/>
      <c r="AQ24" s="8">
        <f t="shared" si="16"/>
        <v>4.3752709139704304</v>
      </c>
      <c r="AR24" s="8">
        <f t="shared" si="17"/>
        <v>5.6265111357445168</v>
      </c>
      <c r="AS24" s="8">
        <f t="shared" si="18"/>
        <v>13.670882221674761</v>
      </c>
      <c r="AT24" s="8">
        <f t="shared" si="19"/>
        <v>8.4891378097624539</v>
      </c>
      <c r="AU24" s="5">
        <f t="shared" si="20"/>
        <v>0</v>
      </c>
      <c r="AV24" s="2"/>
      <c r="AW24" s="2"/>
      <c r="AX24" s="2"/>
      <c r="AY24" s="2"/>
      <c r="AZ24" s="2"/>
      <c r="BA24" s="2"/>
      <c r="BB24" s="2"/>
      <c r="BC24" s="2"/>
      <c r="BD24" s="2"/>
      <c r="BE24" s="8">
        <f t="shared" si="21"/>
        <v>4.6694081981203102</v>
      </c>
      <c r="BF24" s="8">
        <f t="shared" si="22"/>
        <v>5.4387108094180654</v>
      </c>
      <c r="BG24" s="8">
        <f t="shared" si="23"/>
        <v>16.995070096852469</v>
      </c>
      <c r="BH24" s="8">
        <f t="shared" si="24"/>
        <v>7.910529571076041</v>
      </c>
      <c r="BI24" s="5">
        <f t="shared" si="25"/>
        <v>0</v>
      </c>
      <c r="BJ24" s="2"/>
      <c r="BK24" s="2"/>
      <c r="BL24" s="2"/>
      <c r="BM24" s="2"/>
      <c r="BN24" s="2"/>
      <c r="BO24" s="2"/>
      <c r="BP24" s="2"/>
      <c r="BQ24" s="2"/>
      <c r="BR24" s="2"/>
      <c r="BS24" s="8">
        <f t="shared" si="26"/>
        <v>4.6694081981203102</v>
      </c>
      <c r="BT24" s="8">
        <f t="shared" si="27"/>
        <v>5.2933897336789695</v>
      </c>
      <c r="BU24" s="8">
        <f t="shared" si="28"/>
        <v>16.995070096852469</v>
      </c>
      <c r="BV24" s="8">
        <f t="shared" si="29"/>
        <v>7.4742262253354195</v>
      </c>
      <c r="BW24" s="5">
        <f t="shared" si="30"/>
        <v>0</v>
      </c>
      <c r="BX24" s="2"/>
      <c r="BY24" s="2"/>
      <c r="BZ24" s="2"/>
      <c r="CA24" s="2"/>
      <c r="CB24" s="2"/>
      <c r="CC24" s="2"/>
      <c r="CD24" s="2"/>
      <c r="CE24" s="2"/>
      <c r="CF24" s="2"/>
      <c r="CG24" s="8">
        <f t="shared" si="31"/>
        <v>4.6742374548669332</v>
      </c>
      <c r="CH24" s="8">
        <f t="shared" si="32"/>
        <v>5.1222817545742192</v>
      </c>
      <c r="CI24" s="8">
        <f t="shared" si="33"/>
        <v>16.995070096852469</v>
      </c>
      <c r="CJ24" s="8">
        <f t="shared" si="34"/>
        <v>7.1749453102879279</v>
      </c>
      <c r="CK24" s="5">
        <f t="shared" si="35"/>
        <v>0</v>
      </c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s="6" customFormat="1" x14ac:dyDescent="0.25">
      <c r="A25" s="5" t="s">
        <v>35</v>
      </c>
      <c r="B25" s="5">
        <v>1.2</v>
      </c>
      <c r="C25" s="5">
        <v>0.08</v>
      </c>
      <c r="D25" s="5">
        <v>14</v>
      </c>
      <c r="E25" s="5">
        <v>27</v>
      </c>
      <c r="F25" s="5">
        <v>50</v>
      </c>
      <c r="G25" s="5">
        <v>50</v>
      </c>
      <c r="H25" s="5">
        <v>0.2</v>
      </c>
      <c r="I25" s="5">
        <v>2</v>
      </c>
      <c r="J25" s="5" t="s">
        <v>11</v>
      </c>
      <c r="K25" s="7"/>
      <c r="L25" s="8">
        <f t="shared" si="36"/>
        <v>-0.37912201024596026</v>
      </c>
      <c r="M25" s="8">
        <f t="shared" si="5"/>
        <v>-0.48121278193219463</v>
      </c>
      <c r="N25" s="8">
        <f t="shared" si="6"/>
        <v>5.6592089703078552E-2</v>
      </c>
      <c r="O25" s="8">
        <f t="shared" si="7"/>
        <v>-0.99751659838833351</v>
      </c>
      <c r="P25" s="8">
        <f t="shared" si="8"/>
        <v>-1.9309509130403675</v>
      </c>
      <c r="Q25" s="8">
        <f t="shared" si="9"/>
        <v>1.9309509130403675</v>
      </c>
      <c r="R25" s="8">
        <f t="shared" si="10"/>
        <v>-0.4201453369562293</v>
      </c>
      <c r="S25" s="5">
        <v>2</v>
      </c>
      <c r="T25" s="2"/>
      <c r="U25" s="2"/>
      <c r="V25" s="2"/>
      <c r="W25" s="2"/>
      <c r="X25" s="2"/>
      <c r="Y25" s="2"/>
      <c r="Z25" s="2"/>
      <c r="AA25" s="2"/>
      <c r="AB25" s="2"/>
      <c r="AC25" s="8">
        <f t="shared" si="11"/>
        <v>6.6768837414188633</v>
      </c>
      <c r="AD25" s="8">
        <f t="shared" si="12"/>
        <v>6.1629848225960231</v>
      </c>
      <c r="AE25" s="8">
        <f t="shared" si="13"/>
        <v>8.0127876425763649</v>
      </c>
      <c r="AF25" s="8">
        <f t="shared" si="14"/>
        <v>7.8039044378565459</v>
      </c>
      <c r="AG25" s="5">
        <f t="shared" si="15"/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8">
        <f t="shared" si="16"/>
        <v>7.7226599961882041</v>
      </c>
      <c r="AR25" s="8">
        <f t="shared" si="17"/>
        <v>3.2249184506504651</v>
      </c>
      <c r="AS25" s="8">
        <f t="shared" si="18"/>
        <v>17.018271303892533</v>
      </c>
      <c r="AT25" s="8">
        <f t="shared" si="19"/>
        <v>6.6873244572059152</v>
      </c>
      <c r="AU25" s="5">
        <f t="shared" si="20"/>
        <v>1</v>
      </c>
      <c r="AV25" s="2"/>
      <c r="AW25" s="2"/>
      <c r="AX25" s="2"/>
      <c r="AY25" s="2"/>
      <c r="AZ25" s="2"/>
      <c r="BA25" s="2"/>
      <c r="BB25" s="2"/>
      <c r="BC25" s="2"/>
      <c r="BD25" s="2"/>
      <c r="BE25" s="8">
        <f t="shared" si="21"/>
        <v>8.0167972803380838</v>
      </c>
      <c r="BF25" s="8">
        <f t="shared" si="22"/>
        <v>3.2087969328092076</v>
      </c>
      <c r="BG25" s="8">
        <f t="shared" si="23"/>
        <v>20.342459179070243</v>
      </c>
      <c r="BH25" s="8">
        <f t="shared" si="24"/>
        <v>6.1087162185195032</v>
      </c>
      <c r="BI25" s="5">
        <f t="shared" si="25"/>
        <v>1</v>
      </c>
      <c r="BJ25" s="2"/>
      <c r="BK25" s="2"/>
      <c r="BL25" s="2"/>
      <c r="BM25" s="2"/>
      <c r="BN25" s="2"/>
      <c r="BO25" s="2"/>
      <c r="BP25" s="2"/>
      <c r="BQ25" s="2"/>
      <c r="BR25" s="2"/>
      <c r="BS25" s="8">
        <f t="shared" si="26"/>
        <v>8.0167972803380838</v>
      </c>
      <c r="BT25" s="8">
        <f t="shared" si="27"/>
        <v>3.3174082904781184</v>
      </c>
      <c r="BU25" s="8">
        <f t="shared" si="28"/>
        <v>20.342459179070243</v>
      </c>
      <c r="BV25" s="8">
        <f t="shared" si="29"/>
        <v>5.6724128727788798</v>
      </c>
      <c r="BW25" s="5">
        <f t="shared" si="30"/>
        <v>1</v>
      </c>
      <c r="BX25" s="2"/>
      <c r="BY25" s="2"/>
      <c r="BZ25" s="2"/>
      <c r="CA25" s="2"/>
      <c r="CB25" s="2"/>
      <c r="CC25" s="2"/>
      <c r="CD25" s="2"/>
      <c r="CE25" s="2"/>
      <c r="CF25" s="2"/>
      <c r="CG25" s="8">
        <f t="shared" si="31"/>
        <v>7.9926509966049677</v>
      </c>
      <c r="CH25" s="8">
        <f t="shared" si="32"/>
        <v>3.1876464232669099</v>
      </c>
      <c r="CI25" s="8">
        <f t="shared" si="33"/>
        <v>20.342459179070243</v>
      </c>
      <c r="CJ25" s="8">
        <f t="shared" si="34"/>
        <v>5.3731319577313901</v>
      </c>
      <c r="CK25" s="5">
        <f t="shared" si="35"/>
        <v>1</v>
      </c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s="6" customFormat="1" x14ac:dyDescent="0.25">
      <c r="A26" s="5" t="s">
        <v>36</v>
      </c>
      <c r="B26" s="5">
        <v>1.1000000000000001</v>
      </c>
      <c r="C26" s="5">
        <v>0.15</v>
      </c>
      <c r="D26" s="5">
        <v>11.5</v>
      </c>
      <c r="E26" s="5">
        <v>29</v>
      </c>
      <c r="F26" s="5">
        <v>51</v>
      </c>
      <c r="G26" s="5">
        <v>49</v>
      </c>
      <c r="H26" s="5">
        <v>0.2</v>
      </c>
      <c r="I26" s="5">
        <v>0</v>
      </c>
      <c r="J26" s="5" t="s">
        <v>11</v>
      </c>
      <c r="K26" s="7"/>
      <c r="L26" s="8">
        <f t="shared" si="36"/>
        <v>-0.38414349382537699</v>
      </c>
      <c r="M26" s="8">
        <f t="shared" si="5"/>
        <v>-0.42946947204701236</v>
      </c>
      <c r="N26" s="8">
        <f t="shared" si="6"/>
        <v>-0.79228925584310272</v>
      </c>
      <c r="O26" s="8">
        <f t="shared" si="7"/>
        <v>-0.10421815207042329</v>
      </c>
      <c r="P26" s="8">
        <f t="shared" si="8"/>
        <v>-0.64365030434678916</v>
      </c>
      <c r="Q26" s="8">
        <f t="shared" si="9"/>
        <v>0.64365030434678916</v>
      </c>
      <c r="R26" s="8">
        <f t="shared" si="10"/>
        <v>-0.4201453369562293</v>
      </c>
      <c r="S26" s="5">
        <v>0</v>
      </c>
      <c r="T26" s="2"/>
      <c r="U26" s="2"/>
      <c r="V26" s="2"/>
      <c r="W26" s="2"/>
      <c r="X26" s="2"/>
      <c r="Y26" s="2"/>
      <c r="Z26" s="2"/>
      <c r="AA26" s="2"/>
      <c r="AB26" s="2"/>
      <c r="AC26" s="8">
        <f t="shared" si="11"/>
        <v>3.5131332075671189</v>
      </c>
      <c r="AD26" s="8">
        <f t="shared" si="12"/>
        <v>3.4972446781313722</v>
      </c>
      <c r="AE26" s="8">
        <f t="shared" si="13"/>
        <v>4.6970469249506372</v>
      </c>
      <c r="AF26" s="8">
        <f t="shared" si="14"/>
        <v>4.1602529833226933</v>
      </c>
      <c r="AG26" s="5">
        <f t="shared" si="15"/>
        <v>1</v>
      </c>
      <c r="AH26" s="2"/>
      <c r="AI26" s="2"/>
      <c r="AJ26" s="2"/>
      <c r="AK26" s="2"/>
      <c r="AL26" s="2"/>
      <c r="AM26" s="2"/>
      <c r="AN26" s="2"/>
      <c r="AO26" s="2"/>
      <c r="AP26" s="2"/>
      <c r="AQ26" s="8">
        <f t="shared" si="16"/>
        <v>4.7598113807823896</v>
      </c>
      <c r="AR26" s="8">
        <f t="shared" si="17"/>
        <v>1.8052349090495212</v>
      </c>
      <c r="AS26" s="8">
        <f t="shared" si="18"/>
        <v>12.881136827147838</v>
      </c>
      <c r="AT26" s="8">
        <f t="shared" si="19"/>
        <v>2.4256873831144432</v>
      </c>
      <c r="AU26" s="5">
        <f t="shared" si="20"/>
        <v>1</v>
      </c>
      <c r="AV26" s="2"/>
      <c r="AW26" s="2"/>
      <c r="AX26" s="2"/>
      <c r="AY26" s="2"/>
      <c r="AZ26" s="2"/>
      <c r="BA26" s="2"/>
      <c r="BB26" s="2"/>
      <c r="BC26" s="2"/>
      <c r="BD26" s="2"/>
      <c r="BE26" s="8">
        <f t="shared" si="21"/>
        <v>5.0718694933382453</v>
      </c>
      <c r="BF26" s="8">
        <f t="shared" si="22"/>
        <v>1.9967894916855491</v>
      </c>
      <c r="BG26" s="8">
        <f t="shared" si="23"/>
        <v>15.97895634351323</v>
      </c>
      <c r="BH26" s="8">
        <f t="shared" si="24"/>
        <v>1.8357607264874152</v>
      </c>
      <c r="BI26" s="5">
        <f t="shared" si="25"/>
        <v>3</v>
      </c>
      <c r="BJ26" s="2"/>
      <c r="BK26" s="2"/>
      <c r="BL26" s="2"/>
      <c r="BM26" s="2"/>
      <c r="BN26" s="2"/>
      <c r="BO26" s="2"/>
      <c r="BP26" s="2"/>
      <c r="BQ26" s="2"/>
      <c r="BR26" s="2"/>
      <c r="BS26" s="8">
        <f t="shared" si="26"/>
        <v>5.0718694933382453</v>
      </c>
      <c r="BT26" s="8">
        <f t="shared" si="27"/>
        <v>2.3961473900226595</v>
      </c>
      <c r="BU26" s="8">
        <f t="shared" si="28"/>
        <v>15.97895634351323</v>
      </c>
      <c r="BV26" s="8">
        <f t="shared" si="29"/>
        <v>1.3768205448655617</v>
      </c>
      <c r="BW26" s="5">
        <f t="shared" si="30"/>
        <v>3</v>
      </c>
      <c r="BX26" s="2"/>
      <c r="BY26" s="2"/>
      <c r="BZ26" s="2"/>
      <c r="CA26" s="2"/>
      <c r="CB26" s="2"/>
      <c r="CC26" s="2"/>
      <c r="CD26" s="2"/>
      <c r="CE26" s="2"/>
      <c r="CF26" s="2"/>
      <c r="CG26" s="8">
        <f t="shared" si="31"/>
        <v>5.0477232096051283</v>
      </c>
      <c r="CH26" s="8">
        <f t="shared" si="32"/>
        <v>2.7025053338137472</v>
      </c>
      <c r="CI26" s="8">
        <f t="shared" si="33"/>
        <v>15.97895634351323</v>
      </c>
      <c r="CJ26" s="8">
        <f t="shared" si="34"/>
        <v>1.3355995588641103</v>
      </c>
      <c r="CK26" s="5">
        <f t="shared" si="35"/>
        <v>3</v>
      </c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x14ac:dyDescent="0.25">
      <c r="A27" s="1" t="s">
        <v>37</v>
      </c>
      <c r="B27" s="1">
        <v>1</v>
      </c>
      <c r="C27" s="1">
        <v>0.05</v>
      </c>
      <c r="D27" s="1">
        <v>13.6</v>
      </c>
      <c r="E27" s="1">
        <v>26</v>
      </c>
      <c r="F27" s="1">
        <v>51</v>
      </c>
      <c r="G27" s="1">
        <v>49</v>
      </c>
      <c r="H27" s="1">
        <v>0.1</v>
      </c>
      <c r="I27" s="1">
        <v>3</v>
      </c>
      <c r="J27" s="1" t="s">
        <v>11</v>
      </c>
      <c r="K27" s="7"/>
      <c r="L27" s="9">
        <f t="shared" si="36"/>
        <v>-0.38916497740479367</v>
      </c>
      <c r="M27" s="9">
        <f t="shared" si="5"/>
        <v>-0.50338848616870124</v>
      </c>
      <c r="N27" s="9">
        <f t="shared" si="6"/>
        <v>-7.9228925584310578E-2</v>
      </c>
      <c r="O27" s="9">
        <f t="shared" si="7"/>
        <v>-1.4441658215472888</v>
      </c>
      <c r="P27" s="9">
        <f t="shared" si="8"/>
        <v>-0.64365030434678916</v>
      </c>
      <c r="Q27" s="9">
        <f t="shared" si="9"/>
        <v>0.64365030434678916</v>
      </c>
      <c r="R27" s="9">
        <f t="shared" si="10"/>
        <v>-0.44912087743596918</v>
      </c>
      <c r="S27" s="1">
        <v>3</v>
      </c>
      <c r="T27" s="2"/>
      <c r="U27" s="2"/>
      <c r="V27" s="2"/>
      <c r="W27" s="2"/>
      <c r="X27" s="2"/>
      <c r="Y27" s="2"/>
      <c r="Z27" s="2"/>
      <c r="AA27" s="2"/>
      <c r="AB27" s="2"/>
      <c r="AC27" s="9"/>
      <c r="AD27" s="9"/>
      <c r="AE27" s="9"/>
      <c r="AF27" s="9"/>
      <c r="AG27" s="3"/>
      <c r="AH27" s="2"/>
      <c r="AI27" s="2"/>
      <c r="AJ27" s="2"/>
      <c r="AK27" s="2"/>
      <c r="AL27" s="2"/>
      <c r="AM27" s="2"/>
      <c r="AN27" s="2"/>
      <c r="AO27" s="2"/>
      <c r="AP27" s="2"/>
      <c r="AQ27" s="9"/>
      <c r="AR27" s="9"/>
      <c r="AS27" s="9"/>
      <c r="AT27" s="9"/>
      <c r="AU27" s="3"/>
      <c r="AV27" s="2"/>
      <c r="AW27" s="2"/>
      <c r="AX27" s="2"/>
      <c r="AY27" s="2"/>
      <c r="AZ27" s="2"/>
      <c r="BA27" s="2"/>
      <c r="BB27" s="2"/>
      <c r="BC27" s="2"/>
      <c r="BD27" s="2"/>
      <c r="BE27" s="9">
        <f t="shared" si="21"/>
        <v>5.8142184826975729</v>
      </c>
      <c r="BF27" s="9">
        <f t="shared" si="22"/>
        <v>2.1360605715391943</v>
      </c>
      <c r="BG27" s="9">
        <f t="shared" si="23"/>
        <v>18.139880381429734</v>
      </c>
      <c r="BH27" s="9">
        <f t="shared" si="24"/>
        <v>3.9061374208789923</v>
      </c>
      <c r="BI27" s="3">
        <f t="shared" si="25"/>
        <v>1</v>
      </c>
      <c r="BJ27" s="2"/>
      <c r="BK27" s="2"/>
      <c r="BL27" s="2"/>
      <c r="BM27" s="2"/>
      <c r="BN27" s="2"/>
      <c r="BO27" s="2"/>
      <c r="BP27" s="2"/>
      <c r="BQ27" s="2"/>
      <c r="BR27" s="2"/>
      <c r="BS27" s="9"/>
      <c r="BT27" s="9"/>
      <c r="BU27" s="9"/>
      <c r="BV27" s="9"/>
      <c r="BW27" s="3"/>
      <c r="BX27" s="2"/>
      <c r="BY27" s="2"/>
      <c r="BZ27" s="2"/>
      <c r="CA27" s="2"/>
      <c r="CB27" s="2"/>
      <c r="CC27" s="2"/>
      <c r="CD27" s="2"/>
      <c r="CE27" s="2"/>
      <c r="CF27" s="2"/>
      <c r="CG27" s="8"/>
      <c r="CH27" s="8"/>
      <c r="CI27" s="8"/>
      <c r="CJ27" s="8"/>
      <c r="CK27" s="3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x14ac:dyDescent="0.25">
      <c r="A28" s="1" t="s">
        <v>38</v>
      </c>
      <c r="B28" s="1">
        <v>0.9</v>
      </c>
      <c r="C28" s="1">
        <v>0.08</v>
      </c>
      <c r="D28" s="1">
        <v>12.2</v>
      </c>
      <c r="E28" s="1">
        <v>29</v>
      </c>
      <c r="F28" s="1">
        <v>51</v>
      </c>
      <c r="G28" s="1">
        <v>49</v>
      </c>
      <c r="H28" s="1">
        <v>0.1</v>
      </c>
      <c r="I28" s="1">
        <v>2</v>
      </c>
      <c r="J28" s="1" t="s">
        <v>17</v>
      </c>
      <c r="K28" s="7"/>
      <c r="L28" s="9">
        <f t="shared" si="36"/>
        <v>-0.39418646098421034</v>
      </c>
      <c r="M28" s="9">
        <f t="shared" si="5"/>
        <v>-0.48121278193219463</v>
      </c>
      <c r="N28" s="9">
        <f t="shared" si="6"/>
        <v>-0.55460247909017224</v>
      </c>
      <c r="O28" s="9">
        <f t="shared" si="7"/>
        <v>-0.10421815207042329</v>
      </c>
      <c r="P28" s="9">
        <f t="shared" si="8"/>
        <v>-0.64365030434678916</v>
      </c>
      <c r="Q28" s="9">
        <f t="shared" si="9"/>
        <v>0.64365030434678916</v>
      </c>
      <c r="R28" s="9">
        <f t="shared" si="10"/>
        <v>-0.44912087743596918</v>
      </c>
      <c r="S28" s="1">
        <v>2</v>
      </c>
      <c r="T28" s="2"/>
      <c r="U28" s="2"/>
      <c r="V28" s="2"/>
      <c r="W28" s="2"/>
      <c r="X28" s="2"/>
      <c r="Y28" s="2"/>
      <c r="Z28" s="2"/>
      <c r="AA28" s="2"/>
      <c r="AB28" s="2"/>
      <c r="AC28" s="9"/>
      <c r="AD28" s="9"/>
      <c r="AE28" s="9"/>
      <c r="AF28" s="9"/>
      <c r="AG28" s="3"/>
      <c r="AH28" s="2"/>
      <c r="AI28" s="2"/>
      <c r="AJ28" s="2"/>
      <c r="AK28" s="2"/>
      <c r="AL28" s="2"/>
      <c r="AM28" s="2"/>
      <c r="AN28" s="2"/>
      <c r="AO28" s="2"/>
      <c r="AP28" s="2"/>
      <c r="AQ28" s="9"/>
      <c r="AR28" s="9"/>
      <c r="AS28" s="9"/>
      <c r="AT28" s="9"/>
      <c r="AU28" s="3"/>
      <c r="AV28" s="2"/>
      <c r="AW28" s="2"/>
      <c r="AX28" s="2"/>
      <c r="AY28" s="2"/>
      <c r="AZ28" s="2"/>
      <c r="BA28" s="2"/>
      <c r="BB28" s="2"/>
      <c r="BC28" s="2"/>
      <c r="BD28" s="2"/>
      <c r="BE28" s="9">
        <f t="shared" si="21"/>
        <v>4.9249445341090698</v>
      </c>
      <c r="BF28" s="9">
        <f t="shared" si="22"/>
        <v>1.8498645324563738</v>
      </c>
      <c r="BG28" s="9">
        <f t="shared" si="23"/>
        <v>16.307404937789919</v>
      </c>
      <c r="BH28" s="9">
        <f t="shared" si="24"/>
        <v>2.0736619772391753</v>
      </c>
      <c r="BI28" s="3">
        <f t="shared" si="25"/>
        <v>1</v>
      </c>
      <c r="BJ28" s="2"/>
      <c r="BK28" s="2"/>
      <c r="BL28" s="2"/>
      <c r="BM28" s="2"/>
      <c r="BN28" s="2"/>
      <c r="BO28" s="2"/>
      <c r="BP28" s="2"/>
      <c r="BQ28" s="2"/>
      <c r="BR28" s="2"/>
      <c r="BS28" s="9"/>
      <c r="BT28" s="9"/>
      <c r="BU28" s="9"/>
      <c r="BV28" s="9"/>
      <c r="BW28" s="3"/>
      <c r="BX28" s="2"/>
      <c r="BY28" s="2"/>
      <c r="BZ28" s="2"/>
      <c r="CA28" s="2"/>
      <c r="CB28" s="2"/>
      <c r="CC28" s="2"/>
      <c r="CD28" s="2"/>
      <c r="CE28" s="2"/>
      <c r="CF28" s="2"/>
      <c r="CG28" s="8"/>
      <c r="CH28" s="8"/>
      <c r="CI28" s="8"/>
      <c r="CJ28" s="8"/>
      <c r="CK28" s="3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s="6" customFormat="1" x14ac:dyDescent="0.25">
      <c r="A29" s="5" t="s">
        <v>39</v>
      </c>
      <c r="B29" s="5">
        <v>0.8</v>
      </c>
      <c r="C29" s="5">
        <v>0.04</v>
      </c>
      <c r="D29" s="5">
        <v>15</v>
      </c>
      <c r="E29" s="5">
        <v>28</v>
      </c>
      <c r="F29" s="5">
        <v>52</v>
      </c>
      <c r="G29" s="5">
        <v>48</v>
      </c>
      <c r="H29" s="5">
        <v>0.1</v>
      </c>
      <c r="I29" s="5">
        <v>0</v>
      </c>
      <c r="J29" s="5" t="s">
        <v>17</v>
      </c>
      <c r="K29" s="7"/>
      <c r="L29" s="8">
        <f t="shared" si="36"/>
        <v>-0.39920794456362702</v>
      </c>
      <c r="M29" s="8">
        <f t="shared" si="5"/>
        <v>-0.51078038758087008</v>
      </c>
      <c r="N29" s="8">
        <f t="shared" si="6"/>
        <v>0.39614462792155108</v>
      </c>
      <c r="O29" s="8">
        <f t="shared" si="7"/>
        <v>-0.55086737522937845</v>
      </c>
      <c r="P29" s="8">
        <f t="shared" si="8"/>
        <v>0.64365030434678916</v>
      </c>
      <c r="Q29" s="8">
        <f t="shared" si="9"/>
        <v>-0.64365030434678916</v>
      </c>
      <c r="R29" s="8">
        <f t="shared" si="10"/>
        <v>-0.44912087743596918</v>
      </c>
      <c r="S29" s="5">
        <v>0</v>
      </c>
      <c r="T29" s="2"/>
      <c r="U29" s="2"/>
      <c r="V29" s="2"/>
      <c r="W29" s="2"/>
      <c r="X29" s="2"/>
      <c r="Y29" s="2"/>
      <c r="Z29" s="2"/>
      <c r="AA29" s="2"/>
      <c r="AB29" s="2"/>
      <c r="AC29" s="8">
        <f t="shared" si="11"/>
        <v>1.4992137021501493</v>
      </c>
      <c r="AD29" s="8">
        <f t="shared" si="12"/>
        <v>2.6646969144323456</v>
      </c>
      <c r="AE29" s="8">
        <f t="shared" si="13"/>
        <v>5.0419186467823565</v>
      </c>
      <c r="AF29" s="8">
        <f t="shared" si="14"/>
        <v>4.6859153724975569</v>
      </c>
      <c r="AG29" s="5">
        <f t="shared" si="15"/>
        <v>0</v>
      </c>
      <c r="AH29" s="2"/>
      <c r="AI29" s="2"/>
      <c r="AJ29" s="2"/>
      <c r="AK29" s="2"/>
      <c r="AL29" s="2"/>
      <c r="AM29" s="2"/>
      <c r="AN29" s="2"/>
      <c r="AO29" s="2"/>
      <c r="AP29" s="2"/>
      <c r="AQ29" s="8">
        <f t="shared" si="16"/>
        <v>2.5449899569194905</v>
      </c>
      <c r="AR29" s="8">
        <f t="shared" si="17"/>
        <v>3.7962301786935773</v>
      </c>
      <c r="AS29" s="8">
        <f t="shared" si="18"/>
        <v>11.840601264623823</v>
      </c>
      <c r="AT29" s="8">
        <f t="shared" si="19"/>
        <v>6.6588568527115148</v>
      </c>
      <c r="AU29" s="5">
        <f t="shared" si="20"/>
        <v>0</v>
      </c>
      <c r="AV29" s="2"/>
      <c r="AW29" s="2"/>
      <c r="AX29" s="2"/>
      <c r="AY29" s="2"/>
      <c r="AZ29" s="2"/>
      <c r="BA29" s="2"/>
      <c r="BB29" s="2"/>
      <c r="BC29" s="2"/>
      <c r="BD29" s="2"/>
      <c r="BE29" s="8">
        <f t="shared" si="21"/>
        <v>2.8391272410693706</v>
      </c>
      <c r="BF29" s="8">
        <f t="shared" si="22"/>
        <v>3.6084298523671272</v>
      </c>
      <c r="BG29" s="8">
        <f t="shared" si="23"/>
        <v>15.164789139801529</v>
      </c>
      <c r="BH29" s="8">
        <f t="shared" si="24"/>
        <v>6.0802486140251029</v>
      </c>
      <c r="BI29" s="5">
        <f t="shared" si="25"/>
        <v>0</v>
      </c>
      <c r="BJ29" s="2"/>
      <c r="BK29" s="2"/>
      <c r="BL29" s="2"/>
      <c r="BM29" s="2"/>
      <c r="BN29" s="2"/>
      <c r="BO29" s="2"/>
      <c r="BP29" s="2"/>
      <c r="BQ29" s="2"/>
      <c r="BR29" s="2"/>
      <c r="BS29" s="8">
        <f t="shared" si="26"/>
        <v>2.8391272410693706</v>
      </c>
      <c r="BT29" s="8">
        <f t="shared" si="27"/>
        <v>3.6396760965016366</v>
      </c>
      <c r="BU29" s="8">
        <f t="shared" si="28"/>
        <v>15.164789139801529</v>
      </c>
      <c r="BV29" s="8">
        <f t="shared" si="29"/>
        <v>5.6439452682844804</v>
      </c>
      <c r="BW29" s="5">
        <f t="shared" si="30"/>
        <v>0</v>
      </c>
      <c r="BX29" s="2"/>
      <c r="BY29" s="2"/>
      <c r="BZ29" s="2"/>
      <c r="CA29" s="2"/>
      <c r="CB29" s="2"/>
      <c r="CC29" s="2"/>
      <c r="CD29" s="2"/>
      <c r="CE29" s="2"/>
      <c r="CF29" s="2"/>
      <c r="CG29" s="8">
        <f t="shared" si="31"/>
        <v>2.786005416856514</v>
      </c>
      <c r="CH29" s="8">
        <f t="shared" si="32"/>
        <v>3.767374351029142</v>
      </c>
      <c r="CI29" s="8">
        <f t="shared" si="33"/>
        <v>15.164789139801529</v>
      </c>
      <c r="CJ29" s="8">
        <f t="shared" si="34"/>
        <v>5.3446643532369897</v>
      </c>
      <c r="CK29" s="5">
        <f t="shared" si="35"/>
        <v>0</v>
      </c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x14ac:dyDescent="0.25">
      <c r="A30" s="1" t="s">
        <v>40</v>
      </c>
      <c r="B30" s="1">
        <v>0.7</v>
      </c>
      <c r="C30" s="1">
        <v>0.01</v>
      </c>
      <c r="D30" s="1">
        <v>20</v>
      </c>
      <c r="E30" s="1">
        <v>25</v>
      </c>
      <c r="F30" s="1">
        <v>51</v>
      </c>
      <c r="G30" s="1">
        <v>49</v>
      </c>
      <c r="H30" s="1">
        <v>0.05</v>
      </c>
      <c r="I30" s="1">
        <v>2</v>
      </c>
      <c r="J30" s="1" t="s">
        <v>11</v>
      </c>
      <c r="K30" s="7"/>
      <c r="L30" s="9">
        <f t="shared" si="36"/>
        <v>-0.40422942814304375</v>
      </c>
      <c r="M30" s="9">
        <f t="shared" si="5"/>
        <v>-0.5329560918173768</v>
      </c>
      <c r="N30" s="9">
        <f t="shared" si="6"/>
        <v>2.0939073190139137</v>
      </c>
      <c r="O30" s="9">
        <f t="shared" si="7"/>
        <v>-1.8908150447062437</v>
      </c>
      <c r="P30" s="9">
        <f t="shared" si="8"/>
        <v>-0.64365030434678916</v>
      </c>
      <c r="Q30" s="9">
        <f t="shared" si="9"/>
        <v>0.64365030434678916</v>
      </c>
      <c r="R30" s="9">
        <f t="shared" si="10"/>
        <v>-0.4636086476758392</v>
      </c>
      <c r="S30" s="1">
        <v>2</v>
      </c>
      <c r="T30" s="2"/>
      <c r="U30" s="2"/>
      <c r="V30" s="2"/>
      <c r="W30" s="2"/>
      <c r="X30" s="2"/>
      <c r="Y30" s="2"/>
      <c r="Z30" s="2"/>
      <c r="AA30" s="2"/>
      <c r="AB30" s="2"/>
      <c r="AC30" s="9"/>
      <c r="AD30" s="9"/>
      <c r="AE30" s="9"/>
      <c r="AF30" s="9"/>
      <c r="AG30" s="3"/>
      <c r="AH30" s="2"/>
      <c r="AI30" s="2"/>
      <c r="AQ30" s="9"/>
      <c r="AR30" s="9"/>
      <c r="AS30" s="9"/>
      <c r="AT30" s="9"/>
      <c r="AU30" s="3"/>
      <c r="BE30" s="9">
        <f t="shared" si="21"/>
        <v>8.49312377708155</v>
      </c>
      <c r="BF30" s="9">
        <f t="shared" si="22"/>
        <v>4.1132239536049919</v>
      </c>
      <c r="BG30" s="9">
        <f t="shared" si="23"/>
        <v>20.818785675813707</v>
      </c>
      <c r="BH30" s="9">
        <f t="shared" si="24"/>
        <v>6.5850427152629676</v>
      </c>
      <c r="BI30" s="3">
        <f t="shared" si="25"/>
        <v>1</v>
      </c>
      <c r="BS30" s="11"/>
      <c r="BT30" s="11"/>
      <c r="BU30" s="11"/>
      <c r="BV30" s="11"/>
      <c r="BW30" s="2"/>
      <c r="CG30" s="2"/>
      <c r="CH30" s="2"/>
      <c r="CI30" s="2"/>
      <c r="CJ30" s="2"/>
      <c r="CK30" s="2"/>
    </row>
    <row r="31" spans="1:111" ht="14.25" customHeight="1" x14ac:dyDescent="0.25">
      <c r="A31" s="1" t="s">
        <v>41</v>
      </c>
      <c r="B31" s="1">
        <v>0.6</v>
      </c>
      <c r="C31" s="1">
        <v>0.01</v>
      </c>
      <c r="D31" s="1">
        <v>22</v>
      </c>
      <c r="E31" s="1">
        <v>24</v>
      </c>
      <c r="F31" s="1">
        <v>50</v>
      </c>
      <c r="G31" s="1">
        <v>50</v>
      </c>
      <c r="H31" s="1">
        <v>0.05</v>
      </c>
      <c r="I31" s="1">
        <v>0</v>
      </c>
      <c r="J31" s="1" t="s">
        <v>17</v>
      </c>
      <c r="K31" s="7"/>
      <c r="L31" s="9">
        <f t="shared" si="36"/>
        <v>-0.40925091172246042</v>
      </c>
      <c r="M31" s="9">
        <f t="shared" si="5"/>
        <v>-0.5329560918173768</v>
      </c>
      <c r="N31" s="9">
        <f t="shared" si="6"/>
        <v>2.7730123954508588</v>
      </c>
      <c r="O31" s="9">
        <f t="shared" si="7"/>
        <v>-2.3374642678651991</v>
      </c>
      <c r="P31" s="9">
        <f t="shared" si="8"/>
        <v>-1.9309509130403675</v>
      </c>
      <c r="Q31" s="9">
        <f t="shared" si="9"/>
        <v>1.9309509130403675</v>
      </c>
      <c r="R31" s="9">
        <f t="shared" si="10"/>
        <v>-0.4636086476758392</v>
      </c>
      <c r="S31" s="1">
        <v>0</v>
      </c>
      <c r="AC31" s="9"/>
      <c r="AD31" s="9"/>
      <c r="AE31" s="9"/>
      <c r="AF31" s="9"/>
      <c r="AG31" s="3"/>
      <c r="AH31" s="2"/>
      <c r="AI31" s="2"/>
      <c r="AQ31" s="11"/>
      <c r="AR31" s="11"/>
      <c r="AS31" s="11"/>
      <c r="AT31" s="11"/>
      <c r="AU31" s="2"/>
      <c r="BE31" s="9">
        <f t="shared" si="21"/>
        <v>12.198500777644023</v>
      </c>
      <c r="BF31" s="9">
        <f t="shared" si="22"/>
        <v>6.960400548371747</v>
      </c>
      <c r="BG31" s="9">
        <f t="shared" si="23"/>
        <v>24.524162676376182</v>
      </c>
      <c r="BH31" s="9">
        <f t="shared" si="24"/>
        <v>10.29041971582544</v>
      </c>
      <c r="BI31" s="3">
        <f t="shared" si="25"/>
        <v>1</v>
      </c>
      <c r="BS31" s="9"/>
      <c r="BT31" s="9"/>
      <c r="BU31" s="9"/>
      <c r="BV31" s="9"/>
      <c r="BW31" s="2"/>
      <c r="CG31" s="2"/>
      <c r="CH31" s="2"/>
      <c r="CI31" s="2"/>
      <c r="CJ31" s="2"/>
      <c r="CK31" s="2"/>
    </row>
    <row r="32" spans="1:111" x14ac:dyDescent="0.25">
      <c r="K32" s="7"/>
      <c r="L32" s="2"/>
      <c r="M32" s="2"/>
      <c r="N32" s="2"/>
      <c r="O32" s="2"/>
      <c r="P32" s="2"/>
      <c r="Q32" s="2"/>
      <c r="R32" s="3"/>
      <c r="S32" s="7"/>
    </row>
    <row r="33" spans="1:8" x14ac:dyDescent="0.25">
      <c r="A33" s="1" t="s">
        <v>55</v>
      </c>
      <c r="B33" s="1">
        <f>AVERAGE(B2:B31)</f>
        <v>8.7500000000000018</v>
      </c>
      <c r="C33" s="1">
        <f>AVERAGE(C2:C31)</f>
        <v>0.73099999999999987</v>
      </c>
      <c r="D33" s="22">
        <f>AVERAGE(D2:D31)</f>
        <v>13.833333333333334</v>
      </c>
      <c r="E33" s="22">
        <f t="shared" ref="E33:G33" si="52">AVERAGE(E2:E31)</f>
        <v>29.233333333333334</v>
      </c>
      <c r="F33" s="1">
        <f t="shared" si="52"/>
        <v>51.5</v>
      </c>
      <c r="G33" s="1">
        <f t="shared" si="52"/>
        <v>48.5</v>
      </c>
      <c r="H33" s="1">
        <f>AVERAGE(H2:H31)</f>
        <v>1.6499999999999997</v>
      </c>
    </row>
    <row r="34" spans="1:8" x14ac:dyDescent="0.25">
      <c r="A34" s="1" t="s">
        <v>56</v>
      </c>
      <c r="B34" s="23">
        <f>STDEVA(B2:B31)</f>
        <v>19.914433337969069</v>
      </c>
      <c r="C34" s="24">
        <f>STDEVA(C2:C31)</f>
        <v>1.352831895665916</v>
      </c>
      <c r="D34" s="24">
        <f>STDEVA(D2:D31)</f>
        <v>2.9450523481482178</v>
      </c>
      <c r="E34" s="1">
        <f t="shared" ref="E34:H34" si="53">STDEVA(E2:E31)</f>
        <v>2.2388934048232216</v>
      </c>
      <c r="F34" s="1">
        <f t="shared" si="53"/>
        <v>0.77681933283233173</v>
      </c>
      <c r="G34" s="1">
        <f t="shared" si="53"/>
        <v>0.77681933283233173</v>
      </c>
      <c r="H34" s="1">
        <f t="shared" si="53"/>
        <v>3.4511867024506824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Brahian Rueda Gutierrez</dc:creator>
  <cp:lastModifiedBy>Brahian Rueda Gutierrez</cp:lastModifiedBy>
  <dcterms:created xsi:type="dcterms:W3CDTF">2025-03-20T17:09:18Z</dcterms:created>
  <dcterms:modified xsi:type="dcterms:W3CDTF">2025-03-22T03:41:11Z</dcterms:modified>
</cp:coreProperties>
</file>