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1df93e530c0707/Documents/steven University/semestre 1/File/assignement/midterm/"/>
    </mc:Choice>
  </mc:AlternateContent>
  <xr:revisionPtr revIDLastSave="278" documentId="8_{6D0476D8-9697-48E9-AF2D-4AF26B94737C}" xr6:coauthVersionLast="47" xr6:coauthVersionMax="47" xr10:uidLastSave="{C8D52B26-0990-4D6D-BA15-6BE17080E587}"/>
  <bookViews>
    <workbookView xWindow="74760" yWindow="-120" windowWidth="29040" windowHeight="15720" xr2:uid="{CE83825F-8C41-419C-829F-FAAAA77ECCD3}"/>
  </bookViews>
  <sheets>
    <sheet name="hepatitis_D2" sheetId="1" r:id="rId1"/>
  </sheets>
  <definedNames>
    <definedName name="_xlnm._FilterDatabase" localSheetId="0" hidden="1">hepatitis_D2!$B$1:$E$21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F32" i="1"/>
  <c r="G30" i="1"/>
  <c r="F30" i="1"/>
  <c r="C30" i="1"/>
  <c r="E36" i="1"/>
  <c r="D36" i="1"/>
  <c r="C36" i="1"/>
  <c r="B36" i="1"/>
  <c r="G34" i="1"/>
  <c r="F34" i="1"/>
  <c r="E34" i="1"/>
  <c r="D34" i="1"/>
  <c r="I34" i="1" s="1"/>
  <c r="C34" i="1"/>
  <c r="B34" i="1"/>
  <c r="H34" i="1" s="1"/>
  <c r="G32" i="1"/>
  <c r="E32" i="1"/>
  <c r="D32" i="1"/>
  <c r="I32" i="1" s="1"/>
  <c r="C32" i="1"/>
  <c r="B32" i="1"/>
  <c r="H32" i="1" s="1"/>
  <c r="J32" i="1" s="1"/>
  <c r="G40" i="1"/>
  <c r="F40" i="1"/>
  <c r="E40" i="1"/>
  <c r="D40" i="1"/>
  <c r="C40" i="1"/>
  <c r="B40" i="1"/>
  <c r="G38" i="1"/>
  <c r="F38" i="1"/>
  <c r="E38" i="1"/>
  <c r="D38" i="1"/>
  <c r="I38" i="1" s="1"/>
  <c r="C38" i="1"/>
  <c r="B38" i="1"/>
  <c r="E30" i="1"/>
  <c r="D30" i="1"/>
  <c r="I30" i="1" s="1"/>
  <c r="B30" i="1"/>
  <c r="H30" i="1" l="1"/>
  <c r="I40" i="1"/>
  <c r="J34" i="1"/>
  <c r="J30" i="1"/>
  <c r="H36" i="1"/>
  <c r="I36" i="1"/>
  <c r="J36" i="1" s="1"/>
  <c r="H38" i="1"/>
  <c r="J38" i="1" s="1"/>
  <c r="H40" i="1"/>
  <c r="J40" i="1"/>
</calcChain>
</file>

<file path=xl/sharedStrings.xml><?xml version="1.0" encoding="utf-8"?>
<sst xmlns="http://schemas.openxmlformats.org/spreadsheetml/2006/main" count="97" uniqueCount="64">
  <si>
    <t>Record #</t>
  </si>
  <si>
    <t>Class</t>
  </si>
  <si>
    <t>STEROID</t>
  </si>
  <si>
    <t>LIVER_FIRM</t>
  </si>
  <si>
    <t>Age_Quartile</t>
  </si>
  <si>
    <t>Q2</t>
  </si>
  <si>
    <t>Q3</t>
  </si>
  <si>
    <t>Q4</t>
  </si>
  <si>
    <t>Q1</t>
  </si>
  <si>
    <t xml:space="preserve"> </t>
  </si>
  <si>
    <t>Candidate Split</t>
  </si>
  <si>
    <t>Left Child Node, tL</t>
  </si>
  <si>
    <t>Right Child Node, tR</t>
  </si>
  <si>
    <t>STEROID = 2</t>
  </si>
  <si>
    <t>STEROID =1</t>
  </si>
  <si>
    <t>Age_Quartile = Q1</t>
  </si>
  <si>
    <t>Age_Quartile = Q2</t>
  </si>
  <si>
    <t>Age_Quartile = Q3</t>
  </si>
  <si>
    <t>Age_Quartile = Q4</t>
  </si>
  <si>
    <t>Age_Quartile = {Q2, Q3, Q4}</t>
  </si>
  <si>
    <t>Age_Quartile = {Q1, Q3, Q4}</t>
  </si>
  <si>
    <t>Age_Quartile = {Q2, Q1, Q4}</t>
  </si>
  <si>
    <t>Age_Quartile = {Q2, Q1, Q3}</t>
  </si>
  <si>
    <t>LIVER_FIRM =2</t>
  </si>
  <si>
    <t>LIVER_FIRM = 1</t>
  </si>
  <si>
    <t>p(j/tl)</t>
  </si>
  <si>
    <t>p(j/tr)</t>
  </si>
  <si>
    <t>Split</t>
  </si>
  <si>
    <t>PL</t>
  </si>
  <si>
    <t>PR</t>
  </si>
  <si>
    <t>2Pl * PR</t>
  </si>
  <si>
    <t>q(s/t)</t>
  </si>
  <si>
    <t>Over all</t>
  </si>
  <si>
    <t>3/8</t>
  </si>
  <si>
    <t>5/8</t>
  </si>
  <si>
    <t>2Pl * PR * q(s/t)</t>
  </si>
  <si>
    <t>11/20</t>
  </si>
  <si>
    <t>9/20</t>
  </si>
  <si>
    <t>9/11</t>
  </si>
  <si>
    <t>2/11</t>
  </si>
  <si>
    <t>2/9</t>
  </si>
  <si>
    <t>7/9</t>
  </si>
  <si>
    <t>4/20</t>
  </si>
  <si>
    <t>16/20</t>
  </si>
  <si>
    <t>4/4</t>
  </si>
  <si>
    <t>0/4</t>
  </si>
  <si>
    <t>7/16</t>
  </si>
  <si>
    <t>9/16</t>
  </si>
  <si>
    <t>2/4</t>
  </si>
  <si>
    <t>8/20</t>
  </si>
  <si>
    <t>12/20</t>
  </si>
  <si>
    <t>6/12</t>
  </si>
  <si>
    <t>5/20</t>
  </si>
  <si>
    <t>15/20</t>
  </si>
  <si>
    <t>2/5</t>
  </si>
  <si>
    <t>`3/5</t>
  </si>
  <si>
    <t>9/15</t>
  </si>
  <si>
    <t>6/15</t>
  </si>
  <si>
    <t>7/20</t>
  </si>
  <si>
    <t>13/20</t>
  </si>
  <si>
    <t>4/7</t>
  </si>
  <si>
    <t>3/7</t>
  </si>
  <si>
    <t>8/13</t>
  </si>
  <si>
    <t>5/13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</si>
</sst>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0" borderId="14" xfId="0" applyBorder="1"/>
    <xf numFmtId="0" fontId="18" fillId="33" borderId="24" xfId="0" applyFont="1" applyFill="1" applyBorder="1"/>
    <xf numFmtId="0" fontId="18" fillId="33" borderId="25" xfId="0" applyFont="1" applyFill="1" applyBorder="1"/>
    <xf numFmtId="0" fontId="18" fillId="33" borderId="0" xfId="0" applyFont="1" applyFill="1"/>
    <xf numFmtId="0" fontId="18" fillId="33" borderId="27" xfId="0" applyFont="1" applyFill="1" applyBorder="1" applyAlignment="1">
      <alignment horizontal="center"/>
    </xf>
    <xf numFmtId="0" fontId="0" fillId="0" borderId="28" xfId="0" applyBorder="1"/>
    <xf numFmtId="0" fontId="0" fillId="0" borderId="30" xfId="0" applyBorder="1"/>
    <xf numFmtId="0" fontId="18" fillId="33" borderId="30" xfId="0" applyFont="1" applyFill="1" applyBorder="1"/>
    <xf numFmtId="0" fontId="0" fillId="0" borderId="27" xfId="0" applyBorder="1" applyAlignment="1">
      <alignment horizontal="center"/>
    </xf>
    <xf numFmtId="0" fontId="18" fillId="33" borderId="26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18" fillId="33" borderId="31" xfId="0" applyFont="1" applyFill="1" applyBorder="1"/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22" xfId="0" applyBorder="1"/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35" borderId="18" xfId="0" applyFill="1" applyBorder="1"/>
    <xf numFmtId="0" fontId="0" fillId="35" borderId="17" xfId="0" applyFill="1" applyBorder="1"/>
    <xf numFmtId="0" fontId="0" fillId="35" borderId="16" xfId="0" applyFill="1" applyBorder="1"/>
    <xf numFmtId="0" fontId="16" fillId="35" borderId="22" xfId="0" applyFont="1" applyFill="1" applyBorder="1" applyAlignment="1">
      <alignment horizontal="center"/>
    </xf>
    <xf numFmtId="0" fontId="20" fillId="35" borderId="34" xfId="0" applyFont="1" applyFill="1" applyBorder="1" applyAlignment="1">
      <alignment horizontal="center"/>
    </xf>
    <xf numFmtId="0" fontId="16" fillId="35" borderId="35" xfId="0" applyFont="1" applyFill="1" applyBorder="1" applyAlignment="1">
      <alignment horizontal="center"/>
    </xf>
    <xf numFmtId="0" fontId="20" fillId="35" borderId="22" xfId="0" applyFont="1" applyFill="1" applyBorder="1" applyAlignment="1">
      <alignment horizontal="center"/>
    </xf>
    <xf numFmtId="0" fontId="16" fillId="35" borderId="23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0" fillId="35" borderId="10" xfId="0" applyFill="1" applyBorder="1"/>
    <xf numFmtId="0" fontId="0" fillId="34" borderId="28" xfId="0" applyFill="1" applyBorder="1"/>
    <xf numFmtId="164" fontId="0" fillId="36" borderId="20" xfId="0" applyNumberFormat="1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29" xfId="0" applyFill="1" applyBorder="1" applyAlignment="1">
      <alignment horizontal="center"/>
    </xf>
    <xf numFmtId="0" fontId="0" fillId="35" borderId="18" xfId="0" quotePrefix="1" applyFill="1" applyBorder="1" applyAlignment="1">
      <alignment horizontal="center"/>
    </xf>
    <xf numFmtId="0" fontId="0" fillId="35" borderId="19" xfId="0" quotePrefix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308322</xdr:colOff>
      <xdr:row>22</xdr:row>
      <xdr:rowOff>93731</xdr:rowOff>
    </xdr:from>
    <xdr:to>
      <xdr:col>6</xdr:col>
      <xdr:colOff>459337</xdr:colOff>
      <xdr:row>24</xdr:row>
      <xdr:rowOff>78442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ED5CC8-C976-02F6-A1F8-4A3EAFAC22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b="15124"/>
        <a:stretch/>
      </xdr:blipFill>
      <xdr:spPr>
        <a:xfrm>
          <a:off x="308322" y="4049407"/>
          <a:ext cx="4851728" cy="3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9004-5A21-432C-A473-A52F2E56D84A}">
  <dimension ref="A1:M40"/>
  <sheetViews>
    <sheetView tabSelected="1" zoomScale="85" zoomScaleNormal="85" workbookViewId="0">
      <selection activeCell="K20" sqref="K20"/>
    </sheetView>
  </sheetViews>
  <sheetFormatPr defaultRowHeight="14.6" x14ac:dyDescent="0.4"/>
  <cols>
    <col min="1" max="1" width="15.3046875" bestFit="1" customWidth="1"/>
    <col min="5" max="5" width="13.53515625" bestFit="1" customWidth="1"/>
    <col min="7" max="7" width="13.23046875" bestFit="1" customWidth="1"/>
    <col min="10" max="10" width="23" bestFit="1" customWidth="1"/>
    <col min="12" max="12" width="5.3046875" bestFit="1" customWidth="1"/>
    <col min="13" max="14" width="9.23046875" customWidth="1"/>
  </cols>
  <sheetData>
    <row r="1" spans="1:13" x14ac:dyDescent="0.4">
      <c r="A1" s="8" t="s">
        <v>0</v>
      </c>
      <c r="B1" s="36" t="s">
        <v>1</v>
      </c>
      <c r="C1" s="8" t="s">
        <v>2</v>
      </c>
      <c r="D1" s="8" t="s">
        <v>3</v>
      </c>
      <c r="E1" s="8" t="s">
        <v>4</v>
      </c>
    </row>
    <row r="2" spans="1:13" x14ac:dyDescent="0.4">
      <c r="A2" s="8">
        <v>1</v>
      </c>
      <c r="B2" s="36">
        <v>2</v>
      </c>
      <c r="C2" s="8">
        <v>2</v>
      </c>
      <c r="D2" s="8">
        <v>2</v>
      </c>
      <c r="E2" s="8" t="s">
        <v>5</v>
      </c>
    </row>
    <row r="3" spans="1:13" x14ac:dyDescent="0.4">
      <c r="A3" s="8">
        <v>2</v>
      </c>
      <c r="B3" s="36">
        <v>1</v>
      </c>
      <c r="C3" s="8">
        <v>1</v>
      </c>
      <c r="D3" s="8">
        <v>2</v>
      </c>
      <c r="E3" s="8" t="s">
        <v>6</v>
      </c>
    </row>
    <row r="4" spans="1:13" x14ac:dyDescent="0.4">
      <c r="A4" s="8">
        <v>3</v>
      </c>
      <c r="B4" s="36">
        <v>1</v>
      </c>
      <c r="C4" s="8">
        <v>1</v>
      </c>
      <c r="D4" s="8">
        <v>1</v>
      </c>
      <c r="E4" s="8" t="s">
        <v>7</v>
      </c>
    </row>
    <row r="5" spans="1:13" x14ac:dyDescent="0.4">
      <c r="A5" s="8">
        <v>4</v>
      </c>
      <c r="B5" s="36">
        <v>2</v>
      </c>
      <c r="C5" s="8">
        <v>2</v>
      </c>
      <c r="D5" s="8">
        <v>1</v>
      </c>
      <c r="E5" s="8" t="s">
        <v>7</v>
      </c>
    </row>
    <row r="6" spans="1:13" ht="15" thickBot="1" x14ac:dyDescent="0.45">
      <c r="A6" s="8">
        <v>5</v>
      </c>
      <c r="B6" s="36">
        <v>2</v>
      </c>
      <c r="C6" s="8">
        <v>2</v>
      </c>
      <c r="D6" s="8">
        <v>1</v>
      </c>
      <c r="E6" s="8" t="s">
        <v>6</v>
      </c>
      <c r="G6" s="1"/>
      <c r="H6" s="2"/>
      <c r="I6" s="2"/>
      <c r="J6" s="2"/>
      <c r="K6" s="2"/>
      <c r="L6" s="2"/>
      <c r="M6" s="2"/>
    </row>
    <row r="7" spans="1:13" x14ac:dyDescent="0.4">
      <c r="A7" s="8">
        <v>6</v>
      </c>
      <c r="B7" s="36">
        <v>1</v>
      </c>
      <c r="C7" s="8">
        <v>1</v>
      </c>
      <c r="D7" s="8">
        <v>1</v>
      </c>
      <c r="E7" s="8" t="s">
        <v>6</v>
      </c>
      <c r="G7" s="35" t="s">
        <v>10</v>
      </c>
      <c r="H7" s="38" t="s">
        <v>11</v>
      </c>
      <c r="I7" s="38"/>
      <c r="J7" s="39" t="s">
        <v>12</v>
      </c>
      <c r="K7" s="38"/>
      <c r="L7" s="38"/>
      <c r="M7" s="40"/>
    </row>
    <row r="8" spans="1:13" x14ac:dyDescent="0.4">
      <c r="A8" s="8">
        <v>7</v>
      </c>
      <c r="B8" s="36">
        <v>2</v>
      </c>
      <c r="C8" s="8">
        <v>2</v>
      </c>
      <c r="D8" s="8">
        <v>2</v>
      </c>
      <c r="E8" s="8" t="s">
        <v>5</v>
      </c>
      <c r="G8" s="11"/>
      <c r="H8" s="13"/>
      <c r="I8" s="14"/>
      <c r="J8" s="13"/>
      <c r="M8" s="9"/>
    </row>
    <row r="9" spans="1:13" x14ac:dyDescent="0.4">
      <c r="A9" s="8">
        <v>8</v>
      </c>
      <c r="B9" s="36">
        <v>1</v>
      </c>
      <c r="C9" s="8">
        <v>1</v>
      </c>
      <c r="D9" s="8">
        <v>1</v>
      </c>
      <c r="E9" s="8" t="s">
        <v>5</v>
      </c>
      <c r="G9" s="11">
        <v>1</v>
      </c>
      <c r="H9" t="s">
        <v>13</v>
      </c>
      <c r="I9" s="9"/>
      <c r="J9" t="s">
        <v>14</v>
      </c>
      <c r="M9" s="9"/>
    </row>
    <row r="10" spans="1:13" x14ac:dyDescent="0.4">
      <c r="A10" s="8">
        <v>9</v>
      </c>
      <c r="B10" s="36">
        <v>2</v>
      </c>
      <c r="C10" s="8">
        <v>2</v>
      </c>
      <c r="D10" s="8">
        <v>1</v>
      </c>
      <c r="E10" s="8" t="s">
        <v>8</v>
      </c>
      <c r="G10" s="7">
        <v>2</v>
      </c>
      <c r="H10" s="6" t="s">
        <v>15</v>
      </c>
      <c r="I10" s="10"/>
      <c r="J10" s="6" t="s">
        <v>19</v>
      </c>
      <c r="K10" s="6"/>
      <c r="L10" s="6"/>
      <c r="M10" s="10"/>
    </row>
    <row r="11" spans="1:13" x14ac:dyDescent="0.4">
      <c r="A11" s="8">
        <v>10</v>
      </c>
      <c r="B11" s="36">
        <v>1</v>
      </c>
      <c r="C11" s="8">
        <v>2</v>
      </c>
      <c r="D11" s="8">
        <v>2</v>
      </c>
      <c r="E11" s="8" t="s">
        <v>6</v>
      </c>
      <c r="G11" s="11">
        <v>3</v>
      </c>
      <c r="H11" s="6" t="s">
        <v>16</v>
      </c>
      <c r="I11" s="10"/>
      <c r="J11" s="6" t="s">
        <v>20</v>
      </c>
      <c r="K11" s="6"/>
      <c r="L11" s="6"/>
      <c r="M11" s="10"/>
    </row>
    <row r="12" spans="1:13" x14ac:dyDescent="0.4">
      <c r="A12" s="8">
        <v>11</v>
      </c>
      <c r="B12" s="36">
        <v>2</v>
      </c>
      <c r="C12" s="8">
        <v>2</v>
      </c>
      <c r="D12" s="8">
        <v>2</v>
      </c>
      <c r="E12" s="8" t="s">
        <v>7</v>
      </c>
      <c r="G12" s="7">
        <v>4</v>
      </c>
      <c r="H12" s="6" t="s">
        <v>17</v>
      </c>
      <c r="I12" s="10"/>
      <c r="J12" s="6" t="s">
        <v>21</v>
      </c>
      <c r="K12" s="6"/>
      <c r="L12" s="6"/>
      <c r="M12" s="10"/>
    </row>
    <row r="13" spans="1:13" x14ac:dyDescent="0.4">
      <c r="A13" s="8">
        <v>12</v>
      </c>
      <c r="B13" s="36">
        <v>1</v>
      </c>
      <c r="C13" s="8">
        <v>1</v>
      </c>
      <c r="D13" s="8">
        <v>2</v>
      </c>
      <c r="E13" s="8" t="s">
        <v>5</v>
      </c>
      <c r="G13" s="11">
        <v>5</v>
      </c>
      <c r="H13" s="6" t="s">
        <v>18</v>
      </c>
      <c r="I13" s="10"/>
      <c r="J13" s="6" t="s">
        <v>22</v>
      </c>
      <c r="K13" s="6"/>
      <c r="L13" s="6"/>
      <c r="M13" s="10"/>
    </row>
    <row r="14" spans="1:13" x14ac:dyDescent="0.4">
      <c r="A14" s="8">
        <v>13</v>
      </c>
      <c r="B14" s="36">
        <v>1</v>
      </c>
      <c r="C14" s="8">
        <v>1</v>
      </c>
      <c r="D14" s="8">
        <v>1</v>
      </c>
      <c r="E14" s="8" t="s">
        <v>7</v>
      </c>
      <c r="G14" s="12">
        <v>6</v>
      </c>
      <c r="H14" s="5" t="s">
        <v>23</v>
      </c>
      <c r="I14" s="15"/>
      <c r="J14" s="4" t="s">
        <v>24</v>
      </c>
      <c r="K14" s="4"/>
      <c r="L14" s="4"/>
      <c r="M14" s="15"/>
    </row>
    <row r="15" spans="1:13" x14ac:dyDescent="0.4">
      <c r="A15" s="8">
        <v>14</v>
      </c>
      <c r="B15" s="36">
        <v>2</v>
      </c>
      <c r="C15" s="8">
        <v>2</v>
      </c>
      <c r="D15" s="8">
        <v>2</v>
      </c>
      <c r="E15" s="8" t="s">
        <v>6</v>
      </c>
    </row>
    <row r="16" spans="1:13" x14ac:dyDescent="0.4">
      <c r="A16" s="8">
        <v>15</v>
      </c>
      <c r="B16" s="36">
        <v>2</v>
      </c>
      <c r="C16" s="8">
        <v>1</v>
      </c>
      <c r="D16" s="8">
        <v>1</v>
      </c>
      <c r="E16" s="8" t="s">
        <v>6</v>
      </c>
    </row>
    <row r="17" spans="1:10" x14ac:dyDescent="0.4">
      <c r="A17" s="8">
        <v>16</v>
      </c>
      <c r="B17" s="36">
        <v>2</v>
      </c>
      <c r="C17" s="8">
        <v>2</v>
      </c>
      <c r="D17" s="8">
        <v>1</v>
      </c>
      <c r="E17" s="8" t="s">
        <v>8</v>
      </c>
    </row>
    <row r="18" spans="1:10" x14ac:dyDescent="0.4">
      <c r="A18" s="8">
        <v>17</v>
      </c>
      <c r="B18" s="36">
        <v>2</v>
      </c>
      <c r="C18" s="8">
        <v>2</v>
      </c>
      <c r="D18" s="8">
        <v>1</v>
      </c>
      <c r="E18" s="8" t="s">
        <v>8</v>
      </c>
    </row>
    <row r="19" spans="1:10" x14ac:dyDescent="0.4">
      <c r="A19" s="8">
        <v>18</v>
      </c>
      <c r="B19" s="36">
        <v>1</v>
      </c>
      <c r="C19" s="8">
        <v>1</v>
      </c>
      <c r="D19" s="8">
        <v>1</v>
      </c>
      <c r="E19" s="8" t="s">
        <v>5</v>
      </c>
    </row>
    <row r="20" spans="1:10" x14ac:dyDescent="0.4">
      <c r="A20" s="8">
        <v>19</v>
      </c>
      <c r="B20" s="36">
        <v>1</v>
      </c>
      <c r="C20" s="8">
        <v>2</v>
      </c>
      <c r="D20" s="8">
        <v>1</v>
      </c>
      <c r="E20" s="8" t="s">
        <v>6</v>
      </c>
    </row>
    <row r="21" spans="1:10" x14ac:dyDescent="0.4">
      <c r="A21" s="8">
        <v>20</v>
      </c>
      <c r="B21" s="36">
        <v>2</v>
      </c>
      <c r="C21" s="8">
        <v>1</v>
      </c>
      <c r="D21" s="8">
        <v>2</v>
      </c>
      <c r="E21" s="8" t="s">
        <v>8</v>
      </c>
    </row>
    <row r="25" spans="1:10" x14ac:dyDescent="0.4">
      <c r="C25" t="s">
        <v>9</v>
      </c>
    </row>
    <row r="26" spans="1:10" ht="15" thickBot="1" x14ac:dyDescent="0.45"/>
    <row r="27" spans="1:10" ht="15" thickBot="1" x14ac:dyDescent="0.45">
      <c r="A27" s="25"/>
      <c r="B27" s="25"/>
      <c r="C27" s="26"/>
      <c r="D27" s="41" t="s">
        <v>25</v>
      </c>
      <c r="E27" s="42"/>
      <c r="F27" s="43" t="s">
        <v>26</v>
      </c>
      <c r="G27" s="44"/>
      <c r="H27" s="26"/>
      <c r="I27" s="26"/>
      <c r="J27" s="27"/>
    </row>
    <row r="28" spans="1:10" ht="15" thickBot="1" x14ac:dyDescent="0.45">
      <c r="A28" s="28" t="s">
        <v>27</v>
      </c>
      <c r="B28" s="29" t="s">
        <v>28</v>
      </c>
      <c r="C28" s="30" t="s">
        <v>29</v>
      </c>
      <c r="D28" s="31">
        <v>2</v>
      </c>
      <c r="E28" s="32">
        <v>1</v>
      </c>
      <c r="F28" s="31">
        <v>2</v>
      </c>
      <c r="G28" s="32">
        <v>1</v>
      </c>
      <c r="H28" s="33" t="s">
        <v>30</v>
      </c>
      <c r="I28" s="33" t="s">
        <v>31</v>
      </c>
      <c r="J28" s="34" t="s">
        <v>32</v>
      </c>
    </row>
    <row r="29" spans="1:10" x14ac:dyDescent="0.4">
      <c r="A29" s="3" t="s">
        <v>13</v>
      </c>
      <c r="B29" s="16" t="s">
        <v>36</v>
      </c>
      <c r="C29" s="17" t="s">
        <v>37</v>
      </c>
      <c r="D29" s="16" t="s">
        <v>38</v>
      </c>
      <c r="E29" s="17" t="s">
        <v>39</v>
      </c>
      <c r="F29" s="16" t="s">
        <v>40</v>
      </c>
      <c r="G29" s="17" t="s">
        <v>41</v>
      </c>
      <c r="H29" s="18"/>
      <c r="I29" s="18"/>
      <c r="J29" s="19" t="s">
        <v>35</v>
      </c>
    </row>
    <row r="30" spans="1:10" ht="15" thickBot="1" x14ac:dyDescent="0.45">
      <c r="A30" s="20"/>
      <c r="B30" s="21">
        <f>11/20</f>
        <v>0.55000000000000004</v>
      </c>
      <c r="C30" s="22">
        <f>9/20</f>
        <v>0.45</v>
      </c>
      <c r="D30" s="21">
        <f>9/11</f>
        <v>0.81818181818181823</v>
      </c>
      <c r="E30" s="22">
        <f>2/11</f>
        <v>0.18181818181818182</v>
      </c>
      <c r="F30" s="21">
        <f>2/9</f>
        <v>0.22222222222222221</v>
      </c>
      <c r="G30" s="22">
        <f>7/9</f>
        <v>0.77777777777777779</v>
      </c>
      <c r="H30" s="23">
        <f>2*B30*C30</f>
        <v>0.49500000000000005</v>
      </c>
      <c r="I30" s="23">
        <f>ABS(D30-F30)+ABS(E30-G30)</f>
        <v>1.191919191919192</v>
      </c>
      <c r="J30" s="37">
        <f>H30*I30</f>
        <v>0.59000000000000008</v>
      </c>
    </row>
    <row r="31" spans="1:10" x14ac:dyDescent="0.4">
      <c r="A31" s="3" t="s">
        <v>15</v>
      </c>
      <c r="B31" s="16" t="s">
        <v>42</v>
      </c>
      <c r="C31" s="17" t="s">
        <v>43</v>
      </c>
      <c r="D31" s="16" t="s">
        <v>44</v>
      </c>
      <c r="E31" s="17" t="s">
        <v>45</v>
      </c>
      <c r="F31" s="16" t="s">
        <v>46</v>
      </c>
      <c r="G31" s="17" t="s">
        <v>47</v>
      </c>
      <c r="H31" s="18"/>
      <c r="I31" s="18"/>
      <c r="J31" s="19" t="s">
        <v>35</v>
      </c>
    </row>
    <row r="32" spans="1:10" ht="15" thickBot="1" x14ac:dyDescent="0.45">
      <c r="A32" s="20"/>
      <c r="B32" s="21">
        <f>4/20</f>
        <v>0.2</v>
      </c>
      <c r="C32" s="22">
        <f>16/20</f>
        <v>0.8</v>
      </c>
      <c r="D32" s="21">
        <f>4/4</f>
        <v>1</v>
      </c>
      <c r="E32" s="22">
        <f>0/4</f>
        <v>0</v>
      </c>
      <c r="F32" s="21">
        <f>7/16</f>
        <v>0.4375</v>
      </c>
      <c r="G32" s="22">
        <f>9/16</f>
        <v>0.5625</v>
      </c>
      <c r="H32" s="23">
        <f>2*B32*C32</f>
        <v>0.32000000000000006</v>
      </c>
      <c r="I32" s="23">
        <f t="shared" ref="I32" si="0">ABS(D32-F32)+ABS(E32-G32)</f>
        <v>1.125</v>
      </c>
      <c r="J32" s="24">
        <f t="shared" ref="J32" si="1">H32*I32</f>
        <v>0.3600000000000001</v>
      </c>
    </row>
    <row r="33" spans="1:10" x14ac:dyDescent="0.4">
      <c r="A33" s="3" t="s">
        <v>16</v>
      </c>
      <c r="B33" s="16" t="s">
        <v>52</v>
      </c>
      <c r="C33" s="17" t="s">
        <v>53</v>
      </c>
      <c r="D33" s="16" t="s">
        <v>54</v>
      </c>
      <c r="E33" s="17" t="s">
        <v>55</v>
      </c>
      <c r="F33" s="16" t="s">
        <v>56</v>
      </c>
      <c r="G33" s="17" t="s">
        <v>57</v>
      </c>
      <c r="H33" s="18"/>
      <c r="I33" s="18"/>
      <c r="J33" s="19" t="s">
        <v>35</v>
      </c>
    </row>
    <row r="34" spans="1:10" ht="15" thickBot="1" x14ac:dyDescent="0.45">
      <c r="A34" s="20"/>
      <c r="B34" s="21">
        <f>5/20</f>
        <v>0.25</v>
      </c>
      <c r="C34" s="22">
        <f>15/20</f>
        <v>0.75</v>
      </c>
      <c r="D34" s="21">
        <f>2/5</f>
        <v>0.4</v>
      </c>
      <c r="E34" s="22">
        <f>3/5</f>
        <v>0.6</v>
      </c>
      <c r="F34" s="21">
        <f>9/15</f>
        <v>0.6</v>
      </c>
      <c r="G34" s="22">
        <f>6/15</f>
        <v>0.4</v>
      </c>
      <c r="H34" s="23">
        <f>2*B34*C34</f>
        <v>0.375</v>
      </c>
      <c r="I34" s="23">
        <f>ABS(D34-F34)+ABS(E34-G34)</f>
        <v>0.39999999999999991</v>
      </c>
      <c r="J34" s="24">
        <f>H34*I34</f>
        <v>0.14999999999999997</v>
      </c>
    </row>
    <row r="35" spans="1:10" x14ac:dyDescent="0.4">
      <c r="A35" s="3" t="s">
        <v>17</v>
      </c>
      <c r="B35" s="16" t="s">
        <v>58</v>
      </c>
      <c r="C35" s="17" t="s">
        <v>59</v>
      </c>
      <c r="D35" s="16" t="s">
        <v>61</v>
      </c>
      <c r="E35" s="17" t="s">
        <v>60</v>
      </c>
      <c r="F35" s="16" t="s">
        <v>62</v>
      </c>
      <c r="G35" s="17" t="s">
        <v>63</v>
      </c>
      <c r="H35" s="18"/>
      <c r="I35" s="18"/>
      <c r="J35" s="19" t="s">
        <v>35</v>
      </c>
    </row>
    <row r="36" spans="1:10" ht="15" thickBot="1" x14ac:dyDescent="0.45">
      <c r="A36" s="20"/>
      <c r="B36" s="21">
        <f>7/20</f>
        <v>0.35</v>
      </c>
      <c r="C36" s="22">
        <f>13/20</f>
        <v>0.65</v>
      </c>
      <c r="D36" s="21">
        <f>3/7</f>
        <v>0.42857142857142855</v>
      </c>
      <c r="E36" s="22">
        <f>4/7</f>
        <v>0.5714285714285714</v>
      </c>
      <c r="F36" s="21">
        <f>8/13</f>
        <v>0.61538461538461542</v>
      </c>
      <c r="G36" s="22">
        <f>5/13</f>
        <v>0.38461538461538464</v>
      </c>
      <c r="H36" s="23">
        <f>2*B36*C36</f>
        <v>0.45499999999999996</v>
      </c>
      <c r="I36" s="23">
        <f t="shared" ref="I36" si="2">ABS(D36-F36)+ABS(E36-G36)</f>
        <v>0.37362637362637363</v>
      </c>
      <c r="J36" s="24">
        <f t="shared" ref="J36" si="3">H36*I36</f>
        <v>0.16999999999999998</v>
      </c>
    </row>
    <row r="37" spans="1:10" x14ac:dyDescent="0.4">
      <c r="A37" s="3" t="s">
        <v>18</v>
      </c>
      <c r="B37" s="16" t="s">
        <v>42</v>
      </c>
      <c r="C37" s="17" t="s">
        <v>43</v>
      </c>
      <c r="D37" s="16" t="s">
        <v>48</v>
      </c>
      <c r="E37" s="17" t="s">
        <v>48</v>
      </c>
      <c r="F37" s="16" t="s">
        <v>47</v>
      </c>
      <c r="G37" s="17" t="s">
        <v>46</v>
      </c>
      <c r="H37" s="18"/>
      <c r="I37" s="18"/>
      <c r="J37" s="19" t="s">
        <v>35</v>
      </c>
    </row>
    <row r="38" spans="1:10" ht="15" thickBot="1" x14ac:dyDescent="0.45">
      <c r="A38" s="20"/>
      <c r="B38" s="21">
        <f>4/20</f>
        <v>0.2</v>
      </c>
      <c r="C38" s="22">
        <f>16/20</f>
        <v>0.8</v>
      </c>
      <c r="D38" s="21">
        <f>2/4</f>
        <v>0.5</v>
      </c>
      <c r="E38" s="22">
        <f>2/4</f>
        <v>0.5</v>
      </c>
      <c r="F38" s="21">
        <f>9/16</f>
        <v>0.5625</v>
      </c>
      <c r="G38" s="22">
        <f>7/16</f>
        <v>0.4375</v>
      </c>
      <c r="H38" s="23">
        <f>2*B38*C38</f>
        <v>0.32000000000000006</v>
      </c>
      <c r="I38" s="23">
        <f>ABS(D38-F38)+ABS(E38-G38)</f>
        <v>0.125</v>
      </c>
      <c r="J38" s="24">
        <f>H38*I38</f>
        <v>4.0000000000000008E-2</v>
      </c>
    </row>
    <row r="39" spans="1:10" x14ac:dyDescent="0.4">
      <c r="A39" s="3" t="s">
        <v>23</v>
      </c>
      <c r="B39" s="16" t="s">
        <v>49</v>
      </c>
      <c r="C39" s="17" t="s">
        <v>50</v>
      </c>
      <c r="D39" s="16" t="s">
        <v>34</v>
      </c>
      <c r="E39" s="17" t="s">
        <v>33</v>
      </c>
      <c r="F39" s="16" t="s">
        <v>51</v>
      </c>
      <c r="G39" s="17" t="s">
        <v>51</v>
      </c>
      <c r="H39" s="18"/>
      <c r="I39" s="18"/>
      <c r="J39" s="19" t="s">
        <v>35</v>
      </c>
    </row>
    <row r="40" spans="1:10" ht="15" thickBot="1" x14ac:dyDescent="0.45">
      <c r="A40" s="20"/>
      <c r="B40" s="21">
        <f>8/20</f>
        <v>0.4</v>
      </c>
      <c r="C40" s="22">
        <f>12/20</f>
        <v>0.6</v>
      </c>
      <c r="D40" s="21">
        <f>5/8</f>
        <v>0.625</v>
      </c>
      <c r="E40" s="22">
        <f>3/8</f>
        <v>0.375</v>
      </c>
      <c r="F40" s="21">
        <f>6/12</f>
        <v>0.5</v>
      </c>
      <c r="G40" s="22">
        <f>6/12</f>
        <v>0.5</v>
      </c>
      <c r="H40" s="23">
        <f t="shared" ref="H40" si="4">2*B40*C40</f>
        <v>0.48</v>
      </c>
      <c r="I40" s="23">
        <f t="shared" ref="I40" si="5">ABS(D40-F40)+ABS(E40-G40)</f>
        <v>0.25</v>
      </c>
      <c r="J40" s="24">
        <f t="shared" ref="J40" si="6">H40*I40</f>
        <v>0.12</v>
      </c>
    </row>
  </sheetData>
  <autoFilter ref="B1:E21" xr:uid="{52AE9004-5A21-432C-A473-A52F2E56D84A}"/>
  <mergeCells count="4">
    <mergeCell ref="H7:I7"/>
    <mergeCell ref="J7:M7"/>
    <mergeCell ref="D27:E27"/>
    <mergeCell ref="F27:G27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hepatitis_D2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Mahamat Idris</cp:lastModifiedBy>
  <dcterms:created xsi:type="dcterms:W3CDTF">2025-03-18T17:10:20Z</dcterms:created>
  <dcterms:modified xsi:type="dcterms:W3CDTF">2025-03-19T02:06:41Z</dcterms:modified>
</cp:coreProperties>
</file>