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waite\Desktop\Udemy\"/>
    </mc:Choice>
  </mc:AlternateContent>
  <bookViews>
    <workbookView xWindow="0" yWindow="0" windowWidth="23040" windowHeight="9192"/>
  </bookViews>
  <sheets>
    <sheet name="How To Play" sheetId="11" r:id="rId1"/>
    <sheet name="Player1" sheetId="1" r:id="rId2"/>
    <sheet name="Player1 Log" sheetId="3" state="hidden" r:id="rId3"/>
    <sheet name="Player2" sheetId="9" r:id="rId4"/>
    <sheet name="EnemyGridsTab" sheetId="12" state="hidden" r:id="rId5"/>
    <sheet name="Player2 Log" sheetId="10" state="hidden" r:id="rId6"/>
  </sheets>
  <externalReferences>
    <externalReference r:id="rId7"/>
  </externalReferences>
  <definedNames>
    <definedName name="_xlnm._FilterDatabase" localSheetId="2" hidden="1">'Player1 Log'!$A$2:$E$102</definedName>
    <definedName name="_xlnm._FilterDatabase" localSheetId="5" hidden="1">'Player2 Log'!$A$2:$E$102</definedName>
    <definedName name="EnemyGrid1">EnemyGridsTab!$A$1:$J$10</definedName>
    <definedName name="EnemyGrid2">EnemyGridsTab!$L$1:$U$10</definedName>
    <definedName name="EnemyGrid3">EnemyGridsTab!$W$1:$AF$10</definedName>
    <definedName name="EnemyGrid4">EnemyGridsTab!$A$12:$J$21</definedName>
    <definedName name="EnemyGrid5">EnemyGridsTab!$L$12:$U$21</definedName>
    <definedName name="EnemyGrid6">EnemyGridsTab!$W$12:$AF$21</definedName>
    <definedName name="Player1AvailableAttacks">'Player1 Log'!$Q$21</definedName>
    <definedName name="Player1Boats">'Player1 Log'!$J$3:$Q$7</definedName>
    <definedName name="Player1BoatsRemaining">'Player1 Log'!$O$9</definedName>
    <definedName name="Player1DirectionBoardID">'Player1 Log'!$S$14:$V$14</definedName>
    <definedName name="Player1DirectionStatus">'Player1 Log'!$O$14:$R$14</definedName>
    <definedName name="Player1EnemyBoatRanges">'Player1 Log'!$Q$3:$Q$7</definedName>
    <definedName name="Player1EnemyGrid" localSheetId="4">EnemyGridsTab!#REF!</definedName>
    <definedName name="Player1EnemyGrid">Player1!$T$4:$AC$13</definedName>
    <definedName name="Player1Hunting">'Player1 Log'!$J$15:$V$19</definedName>
    <definedName name="Player1HuntingRow">'Player1 Log'!$L$21</definedName>
    <definedName name="Player1IndicatorCheck">'Player1 Log'!$S$3:$S$7</definedName>
    <definedName name="Player1Log">'Player1 Log'!$A$3:$F$102</definedName>
    <definedName name="Player1LogAttackedFlag" localSheetId="4">'[1]Player1 Log'!$E$2:$E$101</definedName>
    <definedName name="Player1LogAttackedFlag">'Player1 Log'!$E$3:$E$102</definedName>
    <definedName name="Player1LogIndicator" localSheetId="4">'[1]Player1 Log'!$D$2:$D$101</definedName>
    <definedName name="Player1LogIndicator">'Player1 Log'!$D$3:$D$102</definedName>
    <definedName name="Player1OurBoatRanges">'Player1 Log'!$P$3:$P$7</definedName>
    <definedName name="Player1OurGrid" localSheetId="4">EnemyGridsTab!$A$1:$J$10</definedName>
    <definedName name="Player1OurGrid">Player1!$C$4:$L$13</definedName>
    <definedName name="Player1UnattackedCells">'Player1 Log'!$H$10</definedName>
    <definedName name="Player2Boats">'Player2 Log'!$J$3:$Q$7</definedName>
    <definedName name="Player2BoatsRemaining">'Player2 Log'!$O$9</definedName>
    <definedName name="Player2EnemyBoatRanges">'Player2 Log'!$Q$3:$Q$7</definedName>
    <definedName name="Player2EnemyGrid">Player2!$T$4:$AC$13</definedName>
    <definedName name="Player2IndicatorCheck">'Player2 Log'!$S$3:$S$7</definedName>
    <definedName name="Player2Log">'Player2 Log'!$A$3:$F$102</definedName>
    <definedName name="Player2LogAttackedFlag">'Player2 Log'!$E$3:$E$102</definedName>
    <definedName name="Player2LogIndicator">'Player2 Log'!$D$3:$D$102</definedName>
    <definedName name="Player2OurBoatRanges">'Player2 Log'!$P$3:$P$7</definedName>
    <definedName name="Player2OurGrid">Player2!$C$4:$L$13</definedName>
    <definedName name="Player2UnattackedCells">'Player2 Log'!$H$10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2" i="3" l="1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3" i="10"/>
  <c r="S7" i="10" l="1"/>
  <c r="S6" i="10"/>
  <c r="S5" i="10"/>
  <c r="S4" i="10"/>
  <c r="S3" i="10"/>
  <c r="S4" i="3"/>
  <c r="S5" i="3"/>
  <c r="S6" i="3"/>
  <c r="S7" i="3"/>
  <c r="S3" i="3"/>
  <c r="A102" i="10" l="1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X18" i="10" a="1"/>
  <c r="X18" i="10" s="1"/>
  <c r="A18" i="10"/>
  <c r="X17" i="10" a="1"/>
  <c r="X17" i="10" s="1"/>
  <c r="A17" i="10"/>
  <c r="A16" i="10"/>
  <c r="X15" i="10" a="1"/>
  <c r="X15" i="10" s="1"/>
  <c r="A15" i="10"/>
  <c r="A14" i="10"/>
  <c r="A13" i="10"/>
  <c r="A12" i="10"/>
  <c r="A11" i="10"/>
  <c r="A10" i="10"/>
  <c r="A9" i="10"/>
  <c r="A8" i="10"/>
  <c r="N7" i="10"/>
  <c r="O7" i="10" s="1"/>
  <c r="Q13" i="9" s="1"/>
  <c r="A7" i="10"/>
  <c r="N6" i="10"/>
  <c r="O6" i="10" s="1"/>
  <c r="A6" i="10"/>
  <c r="N5" i="10"/>
  <c r="A5" i="10"/>
  <c r="N4" i="10"/>
  <c r="O4" i="10" s="1"/>
  <c r="A4" i="10"/>
  <c r="N3" i="10"/>
  <c r="O3" i="10" s="1"/>
  <c r="X19" i="10" a="1"/>
  <c r="X19" i="10" s="1"/>
  <c r="W17" i="10" a="1"/>
  <c r="W17" i="10" s="1"/>
  <c r="AH5" i="1" l="1"/>
  <c r="Q5" i="9"/>
  <c r="AH7" i="1"/>
  <c r="Q7" i="9"/>
  <c r="Q11" i="9"/>
  <c r="AH11" i="1"/>
  <c r="AH13" i="1"/>
  <c r="W19" i="10" a="1"/>
  <c r="W19" i="10" s="1"/>
  <c r="O5" i="10"/>
  <c r="X16" i="10" a="1"/>
  <c r="X16" i="10" s="1"/>
  <c r="W15" i="10" a="1"/>
  <c r="W15" i="10" s="1"/>
  <c r="W18" i="10" a="1"/>
  <c r="W18" i="10" s="1"/>
  <c r="A3" i="10"/>
  <c r="W16" i="10" a="1"/>
  <c r="W16" i="10" s="1"/>
  <c r="AH9" i="1" l="1"/>
  <c r="Q9" i="9"/>
  <c r="O9" i="10"/>
  <c r="H10" i="3"/>
  <c r="N4" i="3" l="1"/>
  <c r="N5" i="3"/>
  <c r="N6" i="3"/>
  <c r="N7" i="3"/>
  <c r="N3" i="3"/>
  <c r="O7" i="3" l="1"/>
  <c r="AH13" i="9" s="1"/>
  <c r="O6" i="3"/>
  <c r="Q11" i="1" s="1"/>
  <c r="O4" i="3"/>
  <c r="AH7" i="9" s="1"/>
  <c r="O5" i="3"/>
  <c r="AH9" i="9" s="1"/>
  <c r="O3" i="3"/>
  <c r="AH5" i="9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X19" i="3" l="1" a="1"/>
  <c r="X19" i="3" s="1"/>
  <c r="X15" i="3" a="1"/>
  <c r="X15" i="3" s="1"/>
  <c r="X18" i="3" a="1"/>
  <c r="X18" i="3" s="1"/>
  <c r="X17" i="3" a="1"/>
  <c r="X17" i="3" s="1"/>
  <c r="X16" i="3" a="1"/>
  <c r="X16" i="3" s="1"/>
  <c r="W19" i="3" a="1"/>
  <c r="W19" i="3" s="1"/>
  <c r="W15" i="3" a="1"/>
  <c r="W15" i="3" s="1"/>
  <c r="W17" i="3" a="1"/>
  <c r="W17" i="3" s="1"/>
  <c r="W18" i="3" a="1"/>
  <c r="W18" i="3" s="1"/>
  <c r="W16" i="3" a="1"/>
  <c r="W16" i="3" s="1"/>
  <c r="Q13" i="1"/>
  <c r="Q5" i="1"/>
  <c r="K19" i="3"/>
  <c r="L19" i="3" s="1"/>
  <c r="K15" i="3"/>
  <c r="L15" i="3" s="1"/>
  <c r="K17" i="3"/>
  <c r="L17" i="3" s="1"/>
  <c r="K18" i="3"/>
  <c r="L18" i="3" s="1"/>
  <c r="AH11" i="9"/>
  <c r="Q9" i="1"/>
  <c r="O9" i="3"/>
  <c r="K16" i="3"/>
  <c r="L16" i="3" s="1"/>
  <c r="Q7" i="1"/>
  <c r="A3" i="3"/>
  <c r="M19" i="3" l="1" a="1"/>
  <c r="M19" i="3" s="1"/>
  <c r="V19" i="3" s="1"/>
  <c r="M18" i="3" a="1"/>
  <c r="M18" i="3" s="1"/>
  <c r="M16" i="3" a="1"/>
  <c r="M16" i="3" s="1"/>
  <c r="M15" i="3" a="1"/>
  <c r="M15" i="3" s="1"/>
  <c r="M17" i="3" a="1"/>
  <c r="M17" i="3" s="1"/>
  <c r="L21" i="3"/>
  <c r="N19" i="3" l="1"/>
  <c r="R19" i="3" s="1"/>
  <c r="S19" i="3"/>
  <c r="T19" i="3"/>
  <c r="P19" i="3" s="1"/>
  <c r="U19" i="3"/>
  <c r="U15" i="3"/>
  <c r="T15" i="3"/>
  <c r="V15" i="3"/>
  <c r="S15" i="3"/>
  <c r="V16" i="3"/>
  <c r="S16" i="3"/>
  <c r="U16" i="3"/>
  <c r="T16" i="3"/>
  <c r="U17" i="3"/>
  <c r="T17" i="3"/>
  <c r="S17" i="3"/>
  <c r="V17" i="3"/>
  <c r="V18" i="3"/>
  <c r="U18" i="3"/>
  <c r="T18" i="3"/>
  <c r="S18" i="3"/>
  <c r="N18" i="3"/>
  <c r="N16" i="3"/>
  <c r="N15" i="3"/>
  <c r="N17" i="3"/>
  <c r="O19" i="3" l="1"/>
  <c r="Q19" i="3"/>
  <c r="O17" i="3"/>
  <c r="Q18" i="3"/>
  <c r="R18" i="3"/>
  <c r="O16" i="3"/>
  <c r="O18" i="3"/>
  <c r="R16" i="3"/>
  <c r="P18" i="3"/>
  <c r="P16" i="3"/>
  <c r="Q16" i="3"/>
  <c r="P15" i="3"/>
  <c r="R15" i="3"/>
  <c r="O15" i="3"/>
  <c r="Q15" i="3"/>
  <c r="R17" i="3"/>
  <c r="P17" i="3"/>
  <c r="Q17" i="3"/>
  <c r="Q21" i="3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<sst xmlns="http://schemas.openxmlformats.org/spreadsheetml/2006/main" count="302" uniqueCount="77">
  <si>
    <t>Enemy Grid</t>
  </si>
  <si>
    <t>PB</t>
  </si>
  <si>
    <t>C</t>
  </si>
  <si>
    <t>Our Grid</t>
  </si>
  <si>
    <t>Carrier</t>
  </si>
  <si>
    <t>Battleship</t>
  </si>
  <si>
    <t>Destroyer</t>
  </si>
  <si>
    <t>Submarine</t>
  </si>
  <si>
    <t>Patrol Boat</t>
  </si>
  <si>
    <t>A</t>
  </si>
  <si>
    <t>B</t>
  </si>
  <si>
    <t>D</t>
  </si>
  <si>
    <t>E</t>
  </si>
  <si>
    <t>F</t>
  </si>
  <si>
    <t>G</t>
  </si>
  <si>
    <t>H</t>
  </si>
  <si>
    <t>I</t>
  </si>
  <si>
    <t>J</t>
  </si>
  <si>
    <t>S</t>
  </si>
  <si>
    <t>Row</t>
  </si>
  <si>
    <t>Column</t>
  </si>
  <si>
    <t>Attacked Flag</t>
  </si>
  <si>
    <t>Indicator</t>
  </si>
  <si>
    <t>Boat Name</t>
  </si>
  <si>
    <t>Boat Size</t>
  </si>
  <si>
    <t>Hits to Boat</t>
  </si>
  <si>
    <t>BoardID</t>
  </si>
  <si>
    <t>Sunk Flag</t>
  </si>
  <si>
    <t>Range (Our Grid)</t>
  </si>
  <si>
    <t>Range (Enemy Grid)</t>
  </si>
  <si>
    <t>Color Index</t>
  </si>
  <si>
    <t>Boats Remaining:</t>
  </si>
  <si>
    <t>Size: 5</t>
  </si>
  <si>
    <t>Size: 4</t>
  </si>
  <si>
    <t>Size: 3</t>
  </si>
  <si>
    <t>Size: 2</t>
  </si>
  <si>
    <t>Sunk</t>
  </si>
  <si>
    <t>Hunting</t>
  </si>
  <si>
    <t>Up BoarID</t>
  </si>
  <si>
    <t>Down BoardID</t>
  </si>
  <si>
    <t>Left BoardID</t>
  </si>
  <si>
    <t>Right BoardID</t>
  </si>
  <si>
    <t>Left Status</t>
  </si>
  <si>
    <t>Right Status</t>
  </si>
  <si>
    <t>Up Status</t>
  </si>
  <si>
    <t>Down Status</t>
  </si>
  <si>
    <t>Boat Direction</t>
  </si>
  <si>
    <t>Hits to Boat Range</t>
  </si>
  <si>
    <t>Hunting Row:</t>
  </si>
  <si>
    <t>Number of unattacked cells:</t>
  </si>
  <si>
    <t>Number of available attacks:</t>
  </si>
  <si>
    <r>
      <t xml:space="preserve">Named Range of entire table: </t>
    </r>
    <r>
      <rPr>
        <b/>
        <i/>
        <sz val="10"/>
        <color theme="1"/>
        <rFont val="Calibri"/>
        <family val="2"/>
        <scheme val="minor"/>
      </rPr>
      <t>Player1Hunting</t>
    </r>
  </si>
  <si>
    <t>Last Col Hit</t>
  </si>
  <si>
    <t>Last Row Hit</t>
  </si>
  <si>
    <t>Indicator Check</t>
  </si>
  <si>
    <r>
      <t xml:space="preserve">Named Range of entire table: </t>
    </r>
    <r>
      <rPr>
        <b/>
        <i/>
        <sz val="10"/>
        <color theme="1"/>
        <rFont val="Calibri"/>
        <family val="2"/>
        <scheme val="minor"/>
      </rPr>
      <t>Player1Boats</t>
    </r>
  </si>
  <si>
    <r>
      <t xml:space="preserve">Named Range of entire table: </t>
    </r>
    <r>
      <rPr>
        <b/>
        <i/>
        <sz val="10"/>
        <color theme="1"/>
        <rFont val="Calibri"/>
        <family val="2"/>
        <scheme val="minor"/>
      </rPr>
      <t>Player1Log</t>
    </r>
  </si>
  <si>
    <t>Player1UnattackedCells</t>
  </si>
  <si>
    <t>Player1BoatsRemaining</t>
  </si>
  <si>
    <t>Player1HuntingRow</t>
  </si>
  <si>
    <t>Player1AvailableAttacks</t>
  </si>
  <si>
    <t>Player2BoatsRemaining</t>
  </si>
  <si>
    <r>
      <t xml:space="preserve">Named Range of entire table: </t>
    </r>
    <r>
      <rPr>
        <b/>
        <i/>
        <sz val="10"/>
        <color theme="1"/>
        <rFont val="Calibri"/>
        <family val="2"/>
        <scheme val="minor"/>
      </rPr>
      <t>Player2Boats</t>
    </r>
  </si>
  <si>
    <r>
      <t xml:space="preserve">Named Range of entire table: </t>
    </r>
    <r>
      <rPr>
        <b/>
        <i/>
        <sz val="10"/>
        <color theme="1"/>
        <rFont val="Calibri"/>
        <family val="2"/>
        <scheme val="minor"/>
      </rPr>
      <t>Player2Log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</si>
  <si>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Player1OurBoatRanges</t>
    </r>
  </si>
  <si>
    <r>
      <rPr>
        <sz val="11"/>
        <color theme="1"/>
        <rFont val="Calibri"/>
        <family val="2"/>
        <scheme val="minor"/>
      </rPr>
      <t>This Column:</t>
    </r>
    <r>
      <rPr>
        <b/>
        <i/>
        <sz val="11"/>
        <color theme="1"/>
        <rFont val="Calibri"/>
        <family val="2"/>
        <scheme val="minor"/>
      </rPr>
      <t xml:space="preserve">
Player1EnemyBoatRanges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</si>
  <si>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Player1LogIndicator</t>
    </r>
  </si>
  <si>
    <r>
      <rPr>
        <sz val="11"/>
        <color theme="1"/>
        <rFont val="Calibri"/>
        <family val="2"/>
        <scheme val="minor"/>
      </rPr>
      <t>This Column:</t>
    </r>
    <r>
      <rPr>
        <b/>
        <i/>
        <sz val="11"/>
        <color theme="1"/>
        <rFont val="Calibri"/>
        <family val="2"/>
        <scheme val="minor"/>
      </rPr>
      <t xml:space="preserve">
Player1LogAttackedFlag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</si>
  <si>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Player1IndicatorCheck</t>
    </r>
  </si>
  <si>
    <r>
      <rPr>
        <sz val="10"/>
        <color theme="1"/>
        <rFont val="Calibri"/>
        <family val="2"/>
        <scheme val="minor"/>
      </rPr>
      <t xml:space="preserve">Named Range of </t>
    </r>
    <r>
      <rPr>
        <u/>
        <sz val="10"/>
        <color theme="1"/>
        <rFont val="Calibri"/>
        <family val="2"/>
        <scheme val="minor"/>
      </rPr>
      <t>Header</t>
    </r>
    <r>
      <rPr>
        <sz val="10"/>
        <color theme="1"/>
        <rFont val="Calibri"/>
        <family val="2"/>
        <scheme val="minor"/>
      </rPr>
      <t>:</t>
    </r>
    <r>
      <rPr>
        <b/>
        <i/>
        <sz val="10"/>
        <color theme="1"/>
        <rFont val="Calibri"/>
        <family val="2"/>
        <scheme val="minor"/>
      </rPr>
      <t xml:space="preserve"> Player1DirectionStatus</t>
    </r>
  </si>
  <si>
    <r>
      <rPr>
        <sz val="10"/>
        <color theme="1"/>
        <rFont val="Calibri"/>
        <family val="2"/>
        <scheme val="minor"/>
      </rPr>
      <t xml:space="preserve">Named Range of </t>
    </r>
    <r>
      <rPr>
        <u/>
        <sz val="10"/>
        <color theme="1"/>
        <rFont val="Calibri"/>
        <family val="2"/>
        <scheme val="minor"/>
      </rPr>
      <t>Header</t>
    </r>
    <r>
      <rPr>
        <sz val="10"/>
        <color theme="1"/>
        <rFont val="Calibri"/>
        <family val="2"/>
        <scheme val="minor"/>
      </rPr>
      <t xml:space="preserve">: </t>
    </r>
    <r>
      <rPr>
        <b/>
        <i/>
        <sz val="10"/>
        <color theme="1"/>
        <rFont val="Calibri"/>
        <family val="2"/>
        <scheme val="minor"/>
      </rPr>
      <t>Player1DirectionBoardID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</si>
  <si>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Player2LogIndicator</t>
    </r>
  </si>
  <si>
    <r>
      <rPr>
        <sz val="11"/>
        <color theme="1"/>
        <rFont val="Calibri"/>
        <family val="2"/>
        <scheme val="minor"/>
      </rPr>
      <t>This Column:</t>
    </r>
    <r>
      <rPr>
        <b/>
        <i/>
        <sz val="11"/>
        <color theme="1"/>
        <rFont val="Calibri"/>
        <family val="2"/>
        <scheme val="minor"/>
      </rPr>
      <t xml:space="preserve">
Player2LogAttackedFlag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</si>
  <si>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Player2OurBoatRanges</t>
    </r>
  </si>
  <si>
    <r>
      <rPr>
        <sz val="11"/>
        <color theme="1"/>
        <rFont val="Calibri"/>
        <family val="2"/>
        <scheme val="minor"/>
      </rPr>
      <t>This Column:</t>
    </r>
    <r>
      <rPr>
        <b/>
        <i/>
        <sz val="11"/>
        <color theme="1"/>
        <rFont val="Calibri"/>
        <family val="2"/>
        <scheme val="minor"/>
      </rPr>
      <t xml:space="preserve">
Player2EnemyBoatRanges</t>
    </r>
  </si>
  <si>
    <r>
      <rPr>
        <sz val="10"/>
        <color theme="1"/>
        <rFont val="Calibri"/>
        <family val="2"/>
        <scheme val="minor"/>
      </rPr>
      <t>This Col:</t>
    </r>
    <r>
      <rPr>
        <b/>
        <i/>
        <sz val="10"/>
        <color theme="1"/>
        <rFont val="Calibri"/>
        <family val="2"/>
        <scheme val="minor"/>
      </rPr>
      <t xml:space="preserve">
Player2IndicatorCheck</t>
    </r>
  </si>
  <si>
    <t>Grid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</si>
</sst>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FF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0" fontId="1" fillId="2" borderId="0" xfId="0" applyFont="1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5" fillId="0" borderId="0" xfId="0" applyFont="1"/>
    <xf numFmtId="0" fontId="7" fillId="2" borderId="6" xfId="0" applyFont="1" applyFill="1" applyBorder="1" applyAlignment="1">
      <alignment horizontal="center"/>
    </xf>
    <xf numFmtId="0" fontId="0" fillId="5" borderId="0" xfId="0" applyFill="1" applyBorder="1"/>
    <xf numFmtId="0" fontId="0" fillId="5" borderId="5" xfId="0" applyFill="1" applyBorder="1"/>
    <xf numFmtId="0" fontId="3" fillId="2" borderId="2" xfId="0" applyFont="1" applyFill="1" applyBorder="1"/>
    <xf numFmtId="0" fontId="3" fillId="0" borderId="0" xfId="0" applyFont="1"/>
    <xf numFmtId="0" fontId="8" fillId="2" borderId="5" xfId="0" applyFont="1" applyFill="1" applyBorder="1"/>
    <xf numFmtId="0" fontId="0" fillId="0" borderId="7" xfId="0" applyBorder="1"/>
    <xf numFmtId="0" fontId="0" fillId="0" borderId="8" xfId="0" applyBorder="1" applyAlignment="1">
      <alignment horizontal="right"/>
    </xf>
    <xf numFmtId="0" fontId="0" fillId="5" borderId="11" xfId="0" applyFill="1" applyBorder="1"/>
    <xf numFmtId="0" fontId="0" fillId="5" borderId="6" xfId="0" applyFill="1" applyBorder="1"/>
    <xf numFmtId="0" fontId="1" fillId="0" borderId="7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0" fillId="0" borderId="12" xfId="0" applyBorder="1" applyAlignment="1">
      <alignment wrapText="1"/>
    </xf>
    <xf numFmtId="0" fontId="1" fillId="8" borderId="8" xfId="0" applyFont="1" applyFill="1" applyBorder="1" applyAlignment="1">
      <alignment wrapText="1"/>
    </xf>
    <xf numFmtId="0" fontId="1" fillId="8" borderId="9" xfId="0" applyFont="1" applyFill="1" applyBorder="1" applyAlignment="1">
      <alignment wrapText="1"/>
    </xf>
    <xf numFmtId="0" fontId="1" fillId="9" borderId="8" xfId="0" applyFont="1" applyFill="1" applyBorder="1" applyAlignment="1">
      <alignment wrapText="1"/>
    </xf>
    <xf numFmtId="0" fontId="11" fillId="10" borderId="0" xfId="0" applyFont="1" applyFill="1" applyBorder="1" applyAlignment="1">
      <alignment wrapText="1"/>
    </xf>
    <xf numFmtId="0" fontId="6" fillId="10" borderId="0" xfId="0" applyFont="1" applyFill="1"/>
    <xf numFmtId="0" fontId="0" fillId="0" borderId="0" xfId="0" applyAlignment="1">
      <alignment wrapText="1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0" fillId="11" borderId="10" xfId="0" applyFill="1" applyBorder="1"/>
    <xf numFmtId="0" fontId="6" fillId="11" borderId="0" xfId="0" applyFont="1" applyFill="1" applyBorder="1"/>
    <xf numFmtId="0" fontId="6" fillId="11" borderId="11" xfId="0" applyFont="1" applyFill="1" applyBorder="1"/>
    <xf numFmtId="0" fontId="0" fillId="11" borderId="4" xfId="0" applyFill="1" applyBorder="1"/>
    <xf numFmtId="0" fontId="6" fillId="11" borderId="5" xfId="0" applyFont="1" applyFill="1" applyBorder="1"/>
    <xf numFmtId="0" fontId="6" fillId="11" borderId="6" xfId="0" applyFont="1" applyFill="1" applyBorder="1"/>
    <xf numFmtId="0" fontId="0" fillId="11" borderId="0" xfId="0" applyFill="1" applyBorder="1"/>
    <xf numFmtId="0" fontId="0" fillId="11" borderId="5" xfId="0" applyFill="1" applyBorder="1"/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6" fillId="11" borderId="10" xfId="0" applyFont="1" applyFill="1" applyBorder="1"/>
    <xf numFmtId="0" fontId="6" fillId="11" borderId="4" xfId="0" applyFont="1" applyFill="1" applyBorder="1"/>
    <xf numFmtId="0" fontId="9" fillId="6" borderId="5" xfId="0" applyFont="1" applyFill="1" applyBorder="1" applyAlignment="1">
      <alignment wrapText="1"/>
    </xf>
    <xf numFmtId="0" fontId="0" fillId="11" borderId="13" xfId="0" applyFill="1" applyBorder="1"/>
    <xf numFmtId="0" fontId="6" fillId="11" borderId="14" xfId="0" applyFont="1" applyFill="1" applyBorder="1"/>
    <xf numFmtId="0" fontId="12" fillId="12" borderId="0" xfId="0" applyFont="1" applyFill="1"/>
    <xf numFmtId="0" fontId="6" fillId="6" borderId="15" xfId="0" applyFont="1" applyFill="1" applyBorder="1"/>
    <xf numFmtId="0" fontId="6" fillId="6" borderId="13" xfId="0" applyFont="1" applyFill="1" applyBorder="1"/>
    <xf numFmtId="0" fontId="1" fillId="2" borderId="12" xfId="0" applyFont="1" applyFill="1" applyBorder="1" applyAlignment="1">
      <alignment wrapText="1"/>
    </xf>
    <xf numFmtId="0" fontId="12" fillId="13" borderId="0" xfId="0" applyFont="1" applyFill="1" applyAlignment="1">
      <alignment wrapText="1"/>
    </xf>
    <xf numFmtId="0" fontId="1" fillId="14" borderId="9" xfId="0" applyFont="1" applyFill="1" applyBorder="1" applyAlignment="1">
      <alignment wrapText="1"/>
    </xf>
    <xf numFmtId="0" fontId="1" fillId="14" borderId="8" xfId="0" applyFont="1" applyFill="1" applyBorder="1" applyAlignment="1">
      <alignment wrapText="1"/>
    </xf>
    <xf numFmtId="0" fontId="0" fillId="11" borderId="0" xfId="0" applyFont="1" applyFill="1" applyBorder="1"/>
    <xf numFmtId="0" fontId="0" fillId="11" borderId="5" xfId="0" applyFont="1" applyFill="1" applyBorder="1"/>
    <xf numFmtId="0" fontId="9" fillId="6" borderId="0" xfId="0" applyFont="1" applyFill="1" applyBorder="1" applyAlignment="1">
      <alignment wrapText="1"/>
    </xf>
    <xf numFmtId="0" fontId="1" fillId="9" borderId="2" xfId="0" applyFont="1" applyFill="1" applyBorder="1" applyAlignment="1">
      <alignment wrapText="1"/>
    </xf>
    <xf numFmtId="0" fontId="1" fillId="14" borderId="2" xfId="0" applyFont="1" applyFill="1" applyBorder="1" applyAlignment="1">
      <alignment wrapText="1"/>
    </xf>
    <xf numFmtId="0" fontId="1" fillId="0" borderId="3" xfId="0" applyFont="1" applyBorder="1" applyAlignment="1">
      <alignment horizontal="center" wrapText="1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5" fillId="15" borderId="25" xfId="0" applyFont="1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/>
    </xf>
    <xf numFmtId="0" fontId="15" fillId="15" borderId="27" xfId="0" applyFont="1" applyFill="1" applyBorder="1" applyAlignment="1">
      <alignment horizontal="center" vertical="center"/>
    </xf>
    <xf numFmtId="0" fontId="15" fillId="15" borderId="28" xfId="0" applyFont="1" applyFill="1" applyBorder="1" applyAlignment="1">
      <alignment horizontal="center" vertical="center"/>
    </xf>
    <xf numFmtId="0" fontId="15" fillId="15" borderId="29" xfId="0" applyFont="1" applyFill="1" applyBorder="1" applyAlignment="1">
      <alignment horizontal="center" vertical="center"/>
    </xf>
    <xf numFmtId="0" fontId="15" fillId="15" borderId="30" xfId="0" applyFont="1" applyFill="1" applyBorder="1" applyAlignment="1">
      <alignment horizontal="center" vertical="center"/>
    </xf>
    <xf numFmtId="0" fontId="15" fillId="15" borderId="31" xfId="0" applyFont="1" applyFill="1" applyBorder="1" applyAlignment="1">
      <alignment horizontal="center" vertical="center"/>
    </xf>
    <xf numFmtId="0" fontId="15" fillId="15" borderId="32" xfId="0" applyFont="1" applyFill="1" applyBorder="1" applyAlignment="1">
      <alignment horizontal="center" vertical="center"/>
    </xf>
    <xf numFmtId="0" fontId="15" fillId="15" borderId="33" xfId="0" applyFont="1" applyFill="1" applyBorder="1" applyAlignment="1">
      <alignment horizontal="center" vertical="center"/>
    </xf>
    <xf numFmtId="0" fontId="15" fillId="15" borderId="25" xfId="0" applyFont="1" applyFill="1" applyBorder="1" applyAlignment="1">
      <alignment horizontal="center" vertical="center"/>
    </xf>
    <xf numFmtId="0" fontId="15" fillId="15" borderId="26" xfId="0" applyFont="1" applyFill="1" applyBorder="1" applyAlignment="1">
      <alignment horizontal="center" vertical="center"/>
    </xf>
    <xf numFmtId="0" fontId="15" fillId="15" borderId="27" xfId="0" applyFont="1" applyFill="1" applyBorder="1" applyAlignment="1">
      <alignment horizontal="center" vertical="center"/>
    </xf>
    <xf numFmtId="0" fontId="15" fillId="15" borderId="28" xfId="0" applyFont="1" applyFill="1" applyBorder="1" applyAlignment="1">
      <alignment horizontal="center" vertical="center"/>
    </xf>
    <xf numFmtId="0" fontId="15" fillId="15" borderId="29" xfId="0" applyFont="1" applyFill="1" applyBorder="1" applyAlignment="1">
      <alignment horizontal="center" vertical="center"/>
    </xf>
    <xf numFmtId="0" fontId="15" fillId="15" borderId="30" xfId="0" applyFont="1" applyFill="1" applyBorder="1" applyAlignment="1">
      <alignment horizontal="center" vertical="center"/>
    </xf>
    <xf numFmtId="0" fontId="15" fillId="15" borderId="31" xfId="0" applyFont="1" applyFill="1" applyBorder="1" applyAlignment="1">
      <alignment horizontal="center" vertical="center"/>
    </xf>
    <xf numFmtId="0" fontId="15" fillId="15" borderId="32" xfId="0" applyFont="1" applyFill="1" applyBorder="1" applyAlignment="1">
      <alignment horizontal="center" vertical="center"/>
    </xf>
    <xf numFmtId="0" fontId="15" fillId="15" borderId="33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Fill="1"/>
    <xf numFmtId="0" fontId="1" fillId="0" borderId="0" xfId="0" applyFont="1" applyFill="1" applyAlignment="1">
      <alignment horizontal="center"/>
    </xf>
    <xf numFmtId="0" fontId="5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1" fillId="0" borderId="0" xfId="0" applyFont="1" applyFill="1" applyBorder="1" applyAlignment="1">
      <alignment horizontal="center"/>
    </xf>
    <xf numFmtId="0" fontId="14" fillId="16" borderId="16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14" fillId="16" borderId="18" xfId="0" applyFont="1" applyFill="1" applyBorder="1" applyAlignment="1">
      <alignment horizontal="center" vertical="center"/>
    </xf>
    <xf numFmtId="0" fontId="14" fillId="16" borderId="19" xfId="0" applyFont="1" applyFill="1" applyBorder="1" applyAlignment="1">
      <alignment horizontal="center" vertical="center"/>
    </xf>
    <xf numFmtId="0" fontId="14" fillId="16" borderId="20" xfId="0" applyFont="1" applyFill="1" applyBorder="1" applyAlignment="1">
      <alignment horizontal="center" vertical="center"/>
    </xf>
    <xf numFmtId="0" fontId="14" fillId="16" borderId="21" xfId="0" applyFont="1" applyFill="1" applyBorder="1" applyAlignment="1">
      <alignment horizontal="center" vertical="center"/>
    </xf>
    <xf numFmtId="0" fontId="14" fillId="16" borderId="22" xfId="0" applyFont="1" applyFill="1" applyBorder="1" applyAlignment="1">
      <alignment horizontal="center" vertical="center"/>
    </xf>
    <xf numFmtId="0" fontId="14" fillId="16" borderId="23" xfId="0" applyFont="1" applyFill="1" applyBorder="1" applyAlignment="1">
      <alignment horizontal="center" vertical="center"/>
    </xf>
    <xf numFmtId="0" fontId="14" fillId="16" borderId="2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/>
    </xf>
    <xf numFmtId="0" fontId="10" fillId="11" borderId="5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wrapText="1"/>
    </xf>
    <xf numFmtId="0" fontId="10" fillId="11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  <color rgb="FFFFFF79"/>
      <color rgb="FFE7F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579121</xdr:colOff>
      <xdr:row>0</xdr:row>
      <xdr:rowOff>121921</xdr:rowOff>
    </xdr:from>
    <xdr:to>
      <xdr:col>10</xdr:col>
      <xdr:colOff>556261</xdr:colOff>
      <xdr:row>17</xdr:row>
      <xdr:rowOff>45721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6321" y="121921"/>
          <a:ext cx="1805940" cy="303276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1</xdr:row>
      <xdr:rowOff>68580</xdr:rowOff>
    </xdr:from>
    <xdr:to>
      <xdr:col>6</xdr:col>
      <xdr:colOff>160020</xdr:colOff>
      <xdr:row>30</xdr:row>
      <xdr:rowOff>167640</xdr:rowOff>
    </xdr:to>
    <xdr:sp macro="" textlink="">
      <xdr:nvSpPr>
        <xdr:cNvPr id="3" name="TextBox 2"/>
        <xdr:cNvSpPr txBox="1"/>
      </xdr:nvSpPr>
      <xdr:spPr>
        <a:xfrm>
          <a:off x="167640" y="251460"/>
          <a:ext cx="3649980" cy="5402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63500" dir="9360000" sx="109000" sy="109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Start the game by entering in the ships onto your own Grid, located in the "Player1" Tab.</a:t>
          </a:r>
        </a:p>
        <a:p>
          <a:endParaRPr lang="en-GB" sz="140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r>
            <a:rPr lang="en-GB" sz="140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Each</a:t>
          </a:r>
          <a:r>
            <a:rPr lang="en-GB" sz="1400" baseline="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 ship has certain sizes as shown in the table on the right.</a:t>
          </a:r>
        </a:p>
        <a:p>
          <a:r>
            <a:rPr lang="en-GB" sz="1400" baseline="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Place "C" in a straight line for Carrier, "B" for Battleship, "D" for destroyer, "S" for Submarine and "PB" for Patrol Boat. It's not case sensitive either.</a:t>
          </a: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r>
            <a:rPr lang="en-GB" sz="140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Select a cell in the Enemy</a:t>
          </a:r>
          <a:r>
            <a:rPr lang="en-GB" sz="1400" baseline="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 Grid and click Fire!</a:t>
          </a: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r>
            <a:rPr lang="en-GB" sz="1400" baseline="0">
              <a:latin typeface="Amazon Ember Cd RC" panose="020B0606020204020204" pitchFamily="34" charset="0"/>
              <a:ea typeface="Amazon Ember Cd RC" panose="020B0606020204020204" pitchFamily="34" charset="0"/>
              <a:cs typeface="Amazon Ember Cd RC" panose="020B0606020204020204" pitchFamily="34" charset="0"/>
            </a:rPr>
            <a:t>Misses will show as white squares with a cross and a hit will show as a red square with a cross.</a:t>
          </a: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  <a:p>
          <a:endParaRPr lang="en-GB" sz="1400" baseline="0">
            <a:latin typeface="Amazon Ember Cd RC" panose="020B0606020204020204" pitchFamily="34" charset="0"/>
            <a:ea typeface="Amazon Ember Cd RC" panose="020B0606020204020204" pitchFamily="34" charset="0"/>
            <a:cs typeface="Amazon Ember Cd RC" panose="020B0606020204020204" pitchFamily="34" charset="0"/>
          </a:endParaRPr>
        </a:p>
      </xdr:txBody>
    </xdr:sp>
    <xdr:clientData/>
  </xdr:twoCellAnchor>
  <xdr:twoCellAnchor editAs="oneCell">
    <xdr:from>
      <xdr:col>6</xdr:col>
      <xdr:colOff>579120</xdr:colOff>
      <xdr:row>17</xdr:row>
      <xdr:rowOff>83820</xdr:rowOff>
    </xdr:from>
    <xdr:to>
      <xdr:col>13</xdr:col>
      <xdr:colOff>566381</xdr:colOff>
      <xdr:row>34</xdr:row>
      <xdr:rowOff>76199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6720" y="3192780"/>
          <a:ext cx="4254461" cy="3101339"/>
        </a:xfrm>
        <a:prstGeom prst="rect">
          <a:avLst/>
        </a:prstGeom>
      </xdr:spPr>
    </xdr:pic>
    <xdr:clientData/>
  </xdr:twoCellAnchor>
  <xdr:twoCellAnchor editAs="oneCell">
    <xdr:from>
      <xdr:col>3</xdr:col>
      <xdr:colOff>388620</xdr:colOff>
      <xdr:row>17</xdr:row>
      <xdr:rowOff>144780</xdr:rowOff>
    </xdr:from>
    <xdr:to>
      <xdr:col>5</xdr:col>
      <xdr:colOff>93230</xdr:colOff>
      <xdr:row>22</xdr:row>
      <xdr:rowOff>116094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7420" y="3253740"/>
          <a:ext cx="923810" cy="8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335280</xdr:colOff>
      <xdr:row>17</xdr:row>
      <xdr:rowOff>152400</xdr:rowOff>
    </xdr:from>
    <xdr:to>
      <xdr:col>1</xdr:col>
      <xdr:colOff>525680</xdr:colOff>
      <xdr:row>22</xdr:row>
      <xdr:rowOff>95143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5280" y="3261360"/>
          <a:ext cx="800000" cy="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502920</xdr:colOff>
      <xdr:row>24</xdr:row>
      <xdr:rowOff>30480</xdr:rowOff>
    </xdr:from>
    <xdr:to>
      <xdr:col>5</xdr:col>
      <xdr:colOff>235872</xdr:colOff>
      <xdr:row>29</xdr:row>
      <xdr:rowOff>11318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2920" y="4419600"/>
          <a:ext cx="2780952" cy="8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7620</xdr:colOff>
      <xdr:row>3</xdr:row>
      <xdr:rowOff>7620</xdr:rowOff>
    </xdr:from>
    <xdr:to>
      <xdr:col>16</xdr:col>
      <xdr:colOff>434526</xdr:colOff>
      <xdr:row>4</xdr:row>
      <xdr:rowOff>76236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563880"/>
          <a:ext cx="2141406" cy="411516"/>
        </a:xfrm>
        <a:prstGeom prst="rect">
          <a:avLst/>
        </a:prstGeom>
      </xdr:spPr>
    </xdr:pic>
    <xdr:clientData/>
  </xdr:twoCellAnchor>
  <xdr:twoCellAnchor editAs="oneCell">
    <xdr:from>
      <xdr:col>13</xdr:col>
      <xdr:colOff>25680</xdr:colOff>
      <xdr:row>7</xdr:row>
      <xdr:rowOff>33300</xdr:rowOff>
    </xdr:from>
    <xdr:to>
      <xdr:col>15</xdr:col>
      <xdr:colOff>132488</xdr:colOff>
      <xdr:row>8</xdr:row>
      <xdr:rowOff>63812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4780" y="1778280"/>
          <a:ext cx="1478408" cy="373412"/>
        </a:xfrm>
        <a:prstGeom prst="rect">
          <a:avLst/>
        </a:prstGeom>
      </xdr:spPr>
    </xdr:pic>
    <xdr:clientData/>
  </xdr:twoCellAnchor>
  <xdr:twoCellAnchor editAs="oneCell">
    <xdr:from>
      <xdr:col>13</xdr:col>
      <xdr:colOff>23280</xdr:colOff>
      <xdr:row>9</xdr:row>
      <xdr:rowOff>23280</xdr:rowOff>
    </xdr:from>
    <xdr:to>
      <xdr:col>15</xdr:col>
      <xdr:colOff>99605</xdr:colOff>
      <xdr:row>10</xdr:row>
      <xdr:rowOff>114758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2380" y="2454060"/>
          <a:ext cx="1447925" cy="434378"/>
        </a:xfrm>
        <a:prstGeom prst="rect">
          <a:avLst/>
        </a:prstGeom>
      </xdr:spPr>
    </xdr:pic>
    <xdr:clientData/>
  </xdr:twoCellAnchor>
  <xdr:twoCellAnchor editAs="oneCell">
    <xdr:from>
      <xdr:col>13</xdr:col>
      <xdr:colOff>51360</xdr:colOff>
      <xdr:row>11</xdr:row>
      <xdr:rowOff>51360</xdr:rowOff>
    </xdr:from>
    <xdr:to>
      <xdr:col>14</xdr:col>
      <xdr:colOff>97159</xdr:colOff>
      <xdr:row>12</xdr:row>
      <xdr:rowOff>36148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0460" y="3167940"/>
          <a:ext cx="914479" cy="327688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</xdr:colOff>
      <xdr:row>5</xdr:row>
      <xdr:rowOff>15240</xdr:rowOff>
    </xdr:from>
    <xdr:to>
      <xdr:col>16</xdr:col>
      <xdr:colOff>175423</xdr:colOff>
      <xdr:row>6</xdr:row>
      <xdr:rowOff>76235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1257300"/>
          <a:ext cx="1882303" cy="403895"/>
        </a:xfrm>
        <a:prstGeom prst="rect">
          <a:avLst/>
        </a:prstGeom>
      </xdr:spPr>
    </xdr:pic>
    <xdr:clientData/>
  </xdr:twoCellAnchor>
  <xdr:oneCellAnchor>
    <xdr:from>
      <xdr:col>30</xdr:col>
      <xdr:colOff>7620</xdr:colOff>
      <xdr:row>3</xdr:row>
      <xdr:rowOff>7620</xdr:rowOff>
    </xdr:from>
    <xdr:ext cx="2141406" cy="411516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563880"/>
          <a:ext cx="2141406" cy="411516"/>
        </a:xfrm>
        <a:prstGeom prst="rect">
          <a:avLst/>
        </a:prstGeom>
      </xdr:spPr>
    </xdr:pic>
    <xdr:clientData/>
  </xdr:oneCellAnchor>
  <xdr:oneCellAnchor>
    <xdr:from>
      <xdr:col>30</xdr:col>
      <xdr:colOff>25680</xdr:colOff>
      <xdr:row>7</xdr:row>
      <xdr:rowOff>33300</xdr:rowOff>
    </xdr:from>
    <xdr:ext cx="1478408" cy="37341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8080" y="1961160"/>
          <a:ext cx="1478408" cy="373412"/>
        </a:xfrm>
        <a:prstGeom prst="rect">
          <a:avLst/>
        </a:prstGeom>
      </xdr:spPr>
    </xdr:pic>
    <xdr:clientData/>
  </xdr:oneCellAnchor>
  <xdr:oneCellAnchor>
    <xdr:from>
      <xdr:col>30</xdr:col>
      <xdr:colOff>23280</xdr:colOff>
      <xdr:row>9</xdr:row>
      <xdr:rowOff>23280</xdr:rowOff>
    </xdr:from>
    <xdr:ext cx="1447925" cy="434378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5680" y="2636940"/>
          <a:ext cx="1447925" cy="434378"/>
        </a:xfrm>
        <a:prstGeom prst="rect">
          <a:avLst/>
        </a:prstGeom>
      </xdr:spPr>
    </xdr:pic>
    <xdr:clientData/>
  </xdr:oneCellAnchor>
  <xdr:oneCellAnchor>
    <xdr:from>
      <xdr:col>30</xdr:col>
      <xdr:colOff>51360</xdr:colOff>
      <xdr:row>11</xdr:row>
      <xdr:rowOff>51360</xdr:rowOff>
    </xdr:from>
    <xdr:ext cx="914479" cy="327688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760" y="3350820"/>
          <a:ext cx="914479" cy="327688"/>
        </a:xfrm>
        <a:prstGeom prst="rect">
          <a:avLst/>
        </a:prstGeom>
      </xdr:spPr>
    </xdr:pic>
    <xdr:clientData/>
  </xdr:oneCellAnchor>
  <xdr:oneCellAnchor>
    <xdr:from>
      <xdr:col>30</xdr:col>
      <xdr:colOff>7620</xdr:colOff>
      <xdr:row>5</xdr:row>
      <xdr:rowOff>15240</xdr:rowOff>
    </xdr:from>
    <xdr:ext cx="1882303" cy="403895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1257300"/>
          <a:ext cx="1882303" cy="4038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14</xdr:row>
          <xdr:rowOff>167640</xdr:rowOff>
        </xdr:from>
        <xdr:to>
          <xdr:col>8</xdr:col>
          <xdr:colOff>137160</xdr:colOff>
          <xdr:row>16</xdr:row>
          <xdr:rowOff>121920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14</xdr:row>
          <xdr:rowOff>175260</xdr:rowOff>
        </xdr:from>
        <xdr:to>
          <xdr:col>14</xdr:col>
          <xdr:colOff>350520</xdr:colOff>
          <xdr:row>16</xdr:row>
          <xdr:rowOff>83820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243840</xdr:colOff>
          <xdr:row>14</xdr:row>
          <xdr:rowOff>152400</xdr:rowOff>
        </xdr:from>
        <xdr:to>
          <xdr:col>30</xdr:col>
          <xdr:colOff>15240</xdr:colOff>
          <xdr:row>16</xdr:row>
          <xdr:rowOff>114300</xdr:rowOff>
        </xdr:to>
        <xdr:sp macro="" textlink="">
          <xdr:nvSpPr>
            <xdr:cNvPr id="1027" name="FireAShot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7620</xdr:colOff>
      <xdr:row>3</xdr:row>
      <xdr:rowOff>7620</xdr:rowOff>
    </xdr:from>
    <xdr:to>
      <xdr:col>16</xdr:col>
      <xdr:colOff>434526</xdr:colOff>
      <xdr:row>4</xdr:row>
      <xdr:rowOff>76236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563880"/>
          <a:ext cx="2141406" cy="411516"/>
        </a:xfrm>
        <a:prstGeom prst="rect">
          <a:avLst/>
        </a:prstGeom>
      </xdr:spPr>
    </xdr:pic>
    <xdr:clientData/>
  </xdr:twoCellAnchor>
  <xdr:twoCellAnchor editAs="oneCell">
    <xdr:from>
      <xdr:col>13</xdr:col>
      <xdr:colOff>25680</xdr:colOff>
      <xdr:row>7</xdr:row>
      <xdr:rowOff>33300</xdr:rowOff>
    </xdr:from>
    <xdr:to>
      <xdr:col>15</xdr:col>
      <xdr:colOff>132488</xdr:colOff>
      <xdr:row>8</xdr:row>
      <xdr:rowOff>63812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8080" y="1961160"/>
          <a:ext cx="1478408" cy="373412"/>
        </a:xfrm>
        <a:prstGeom prst="rect">
          <a:avLst/>
        </a:prstGeom>
      </xdr:spPr>
    </xdr:pic>
    <xdr:clientData/>
  </xdr:twoCellAnchor>
  <xdr:twoCellAnchor editAs="oneCell">
    <xdr:from>
      <xdr:col>13</xdr:col>
      <xdr:colOff>23280</xdr:colOff>
      <xdr:row>9</xdr:row>
      <xdr:rowOff>23280</xdr:rowOff>
    </xdr:from>
    <xdr:to>
      <xdr:col>15</xdr:col>
      <xdr:colOff>99605</xdr:colOff>
      <xdr:row>10</xdr:row>
      <xdr:rowOff>114758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5680" y="2636940"/>
          <a:ext cx="1447925" cy="434378"/>
        </a:xfrm>
        <a:prstGeom prst="rect">
          <a:avLst/>
        </a:prstGeom>
      </xdr:spPr>
    </xdr:pic>
    <xdr:clientData/>
  </xdr:twoCellAnchor>
  <xdr:twoCellAnchor editAs="oneCell">
    <xdr:from>
      <xdr:col>13</xdr:col>
      <xdr:colOff>51360</xdr:colOff>
      <xdr:row>11</xdr:row>
      <xdr:rowOff>51360</xdr:rowOff>
    </xdr:from>
    <xdr:to>
      <xdr:col>14</xdr:col>
      <xdr:colOff>97159</xdr:colOff>
      <xdr:row>12</xdr:row>
      <xdr:rowOff>36148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760" y="3350820"/>
          <a:ext cx="914479" cy="327688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</xdr:colOff>
      <xdr:row>5</xdr:row>
      <xdr:rowOff>15240</xdr:rowOff>
    </xdr:from>
    <xdr:to>
      <xdr:col>16</xdr:col>
      <xdr:colOff>175423</xdr:colOff>
      <xdr:row>6</xdr:row>
      <xdr:rowOff>76235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1257300"/>
          <a:ext cx="1882303" cy="403895"/>
        </a:xfrm>
        <a:prstGeom prst="rect">
          <a:avLst/>
        </a:prstGeom>
      </xdr:spPr>
    </xdr:pic>
    <xdr:clientData/>
  </xdr:twoCellAnchor>
  <xdr:oneCellAnchor>
    <xdr:from>
      <xdr:col>30</xdr:col>
      <xdr:colOff>7620</xdr:colOff>
      <xdr:row>3</xdr:row>
      <xdr:rowOff>7620</xdr:rowOff>
    </xdr:from>
    <xdr:ext cx="2141406" cy="411516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8940" y="563880"/>
          <a:ext cx="2141406" cy="411516"/>
        </a:xfrm>
        <a:prstGeom prst="rect">
          <a:avLst/>
        </a:prstGeom>
      </xdr:spPr>
    </xdr:pic>
    <xdr:clientData/>
  </xdr:oneCellAnchor>
  <xdr:oneCellAnchor>
    <xdr:from>
      <xdr:col>30</xdr:col>
      <xdr:colOff>25680</xdr:colOff>
      <xdr:row>7</xdr:row>
      <xdr:rowOff>33300</xdr:rowOff>
    </xdr:from>
    <xdr:ext cx="1478408" cy="37341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7000" y="1961160"/>
          <a:ext cx="1478408" cy="373412"/>
        </a:xfrm>
        <a:prstGeom prst="rect">
          <a:avLst/>
        </a:prstGeom>
      </xdr:spPr>
    </xdr:pic>
    <xdr:clientData/>
  </xdr:oneCellAnchor>
  <xdr:oneCellAnchor>
    <xdr:from>
      <xdr:col>30</xdr:col>
      <xdr:colOff>23280</xdr:colOff>
      <xdr:row>9</xdr:row>
      <xdr:rowOff>23280</xdr:rowOff>
    </xdr:from>
    <xdr:ext cx="1447925" cy="434378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600" y="2636940"/>
          <a:ext cx="1447925" cy="434378"/>
        </a:xfrm>
        <a:prstGeom prst="rect">
          <a:avLst/>
        </a:prstGeom>
      </xdr:spPr>
    </xdr:pic>
    <xdr:clientData/>
  </xdr:oneCellAnchor>
  <xdr:oneCellAnchor>
    <xdr:from>
      <xdr:col>30</xdr:col>
      <xdr:colOff>51360</xdr:colOff>
      <xdr:row>11</xdr:row>
      <xdr:rowOff>51360</xdr:rowOff>
    </xdr:from>
    <xdr:ext cx="914479" cy="327688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2680" y="3350820"/>
          <a:ext cx="914479" cy="327688"/>
        </a:xfrm>
        <a:prstGeom prst="rect">
          <a:avLst/>
        </a:prstGeom>
      </xdr:spPr>
    </xdr:pic>
    <xdr:clientData/>
  </xdr:oneCellAnchor>
  <xdr:oneCellAnchor>
    <xdr:from>
      <xdr:col>30</xdr:col>
      <xdr:colOff>7620</xdr:colOff>
      <xdr:row>5</xdr:row>
      <xdr:rowOff>15240</xdr:rowOff>
    </xdr:from>
    <xdr:ext cx="1882303" cy="403895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8940" y="1257300"/>
          <a:ext cx="1882303" cy="40389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7a29a02bb21782e/Coding/VBA/VBA%20Course/Projects/End%20of%20Lecture%20Project%20-%20Battleship/Battleship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1"/>
      <sheetName val="Player1 Log"/>
      <sheetName val="Hidden"/>
    </sheetNames>
    <sheetDataSet>
      <sheetData sheetId="0"/>
      <sheetData sheetId="1">
        <row r="2">
          <cell r="E2">
            <v>0</v>
          </cell>
        </row>
        <row r="3">
          <cell r="D3" t="str">
            <v>PB</v>
          </cell>
          <cell r="E3">
            <v>0</v>
          </cell>
        </row>
        <row r="4">
          <cell r="E4">
            <v>0</v>
          </cell>
        </row>
        <row r="5">
          <cell r="E5">
            <v>0</v>
          </cell>
        </row>
        <row r="6">
          <cell r="E6">
            <v>0</v>
          </cell>
        </row>
        <row r="7">
          <cell r="E7">
            <v>0</v>
          </cell>
        </row>
        <row r="8">
          <cell r="E8">
            <v>0</v>
          </cell>
        </row>
        <row r="9">
          <cell r="D9" t="str">
            <v>D</v>
          </cell>
          <cell r="E9">
            <v>0</v>
          </cell>
        </row>
        <row r="10">
          <cell r="E10">
            <v>0</v>
          </cell>
        </row>
        <row r="11">
          <cell r="E11">
            <v>0</v>
          </cell>
        </row>
        <row r="12">
          <cell r="E12">
            <v>0</v>
          </cell>
        </row>
        <row r="13">
          <cell r="D13" t="str">
            <v>PB</v>
          </cell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  <row r="16">
          <cell r="E16">
            <v>0</v>
          </cell>
        </row>
        <row r="17">
          <cell r="E17">
            <v>0</v>
          </cell>
        </row>
        <row r="18">
          <cell r="E18">
            <v>0</v>
          </cell>
        </row>
        <row r="19">
          <cell r="D19" t="str">
            <v>D</v>
          </cell>
          <cell r="E19">
            <v>0</v>
          </cell>
        </row>
        <row r="20">
          <cell r="E20">
            <v>0</v>
          </cell>
        </row>
        <row r="21">
          <cell r="E21">
            <v>0</v>
          </cell>
        </row>
        <row r="22">
          <cell r="E22">
            <v>0</v>
          </cell>
        </row>
        <row r="23">
          <cell r="E23">
            <v>0</v>
          </cell>
        </row>
        <row r="24">
          <cell r="E24">
            <v>0</v>
          </cell>
        </row>
        <row r="25">
          <cell r="E25">
            <v>0</v>
          </cell>
        </row>
        <row r="26">
          <cell r="E26">
            <v>0</v>
          </cell>
        </row>
        <row r="27">
          <cell r="E27">
            <v>0</v>
          </cell>
        </row>
        <row r="28">
          <cell r="E28">
            <v>0</v>
          </cell>
        </row>
        <row r="29">
          <cell r="D29" t="str">
            <v>D</v>
          </cell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0</v>
          </cell>
        </row>
        <row r="33">
          <cell r="E33">
            <v>0</v>
          </cell>
        </row>
        <row r="34">
          <cell r="E34">
            <v>0</v>
          </cell>
        </row>
        <row r="35">
          <cell r="E35">
            <v>0</v>
          </cell>
        </row>
        <row r="36">
          <cell r="E36">
            <v>0</v>
          </cell>
        </row>
        <row r="37">
          <cell r="E37">
            <v>0</v>
          </cell>
        </row>
        <row r="38">
          <cell r="E38">
            <v>0</v>
          </cell>
        </row>
        <row r="39">
          <cell r="E39">
            <v>0</v>
          </cell>
        </row>
        <row r="40">
          <cell r="E40">
            <v>0</v>
          </cell>
        </row>
        <row r="41">
          <cell r="E41">
            <v>0</v>
          </cell>
        </row>
        <row r="42">
          <cell r="E42">
            <v>0</v>
          </cell>
        </row>
        <row r="43">
          <cell r="E43">
            <v>0</v>
          </cell>
        </row>
        <row r="44">
          <cell r="E44">
            <v>0</v>
          </cell>
        </row>
        <row r="45">
          <cell r="E45">
            <v>0</v>
          </cell>
        </row>
        <row r="46">
          <cell r="E46">
            <v>0</v>
          </cell>
        </row>
        <row r="47">
          <cell r="E47">
            <v>0</v>
          </cell>
        </row>
        <row r="48">
          <cell r="E48">
            <v>0</v>
          </cell>
        </row>
        <row r="49">
          <cell r="E49">
            <v>0</v>
          </cell>
        </row>
        <row r="50">
          <cell r="E50">
            <v>0</v>
          </cell>
        </row>
        <row r="51">
          <cell r="E51">
            <v>0</v>
          </cell>
        </row>
        <row r="52">
          <cell r="E52">
            <v>0</v>
          </cell>
        </row>
        <row r="53">
          <cell r="E53">
            <v>0</v>
          </cell>
        </row>
        <row r="54">
          <cell r="E54">
            <v>0</v>
          </cell>
        </row>
        <row r="55">
          <cell r="E55">
            <v>0</v>
          </cell>
        </row>
        <row r="56">
          <cell r="E56">
            <v>0</v>
          </cell>
        </row>
        <row r="57">
          <cell r="E57">
            <v>0</v>
          </cell>
        </row>
        <row r="58">
          <cell r="E58">
            <v>0</v>
          </cell>
        </row>
        <row r="59">
          <cell r="E59">
            <v>0</v>
          </cell>
        </row>
        <row r="60">
          <cell r="E60">
            <v>0</v>
          </cell>
        </row>
        <row r="61">
          <cell r="D61" t="str">
            <v>C</v>
          </cell>
          <cell r="E61">
            <v>0</v>
          </cell>
        </row>
        <row r="62">
          <cell r="E62">
            <v>0</v>
          </cell>
        </row>
        <row r="63">
          <cell r="E63">
            <v>0</v>
          </cell>
        </row>
        <row r="64">
          <cell r="E64">
            <v>0</v>
          </cell>
        </row>
        <row r="65">
          <cell r="E65">
            <v>0</v>
          </cell>
        </row>
        <row r="66">
          <cell r="E66">
            <v>0</v>
          </cell>
        </row>
        <row r="67">
          <cell r="E67">
            <v>0</v>
          </cell>
        </row>
        <row r="68">
          <cell r="E68">
            <v>0</v>
          </cell>
        </row>
        <row r="69">
          <cell r="D69" t="str">
            <v>S</v>
          </cell>
          <cell r="E69">
            <v>0</v>
          </cell>
        </row>
        <row r="70">
          <cell r="E70">
            <v>0</v>
          </cell>
        </row>
        <row r="71">
          <cell r="D71" t="str">
            <v>C</v>
          </cell>
          <cell r="E71">
            <v>0</v>
          </cell>
        </row>
        <row r="72">
          <cell r="E72">
            <v>0</v>
          </cell>
        </row>
        <row r="73">
          <cell r="D73" t="str">
            <v>B</v>
          </cell>
          <cell r="E73">
            <v>0</v>
          </cell>
        </row>
        <row r="74">
          <cell r="D74" t="str">
            <v>B</v>
          </cell>
          <cell r="E74">
            <v>0</v>
          </cell>
        </row>
        <row r="75">
          <cell r="D75" t="str">
            <v>B</v>
          </cell>
          <cell r="E75">
            <v>0</v>
          </cell>
        </row>
        <row r="76">
          <cell r="D76" t="str">
            <v>B</v>
          </cell>
          <cell r="E76">
            <v>0</v>
          </cell>
        </row>
        <row r="77">
          <cell r="E77">
            <v>0</v>
          </cell>
        </row>
        <row r="78">
          <cell r="E78">
            <v>0</v>
          </cell>
        </row>
        <row r="79">
          <cell r="D79" t="str">
            <v>S</v>
          </cell>
          <cell r="E79">
            <v>0</v>
          </cell>
        </row>
        <row r="80">
          <cell r="E80">
            <v>0</v>
          </cell>
        </row>
        <row r="81">
          <cell r="D81" t="str">
            <v>C</v>
          </cell>
          <cell r="E81">
            <v>0</v>
          </cell>
        </row>
        <row r="82">
          <cell r="E82">
            <v>0</v>
          </cell>
        </row>
        <row r="83">
          <cell r="E83">
            <v>0</v>
          </cell>
        </row>
        <row r="84">
          <cell r="E84">
            <v>0</v>
          </cell>
        </row>
        <row r="85">
          <cell r="E85">
            <v>0</v>
          </cell>
        </row>
        <row r="86">
          <cell r="E86">
            <v>0</v>
          </cell>
        </row>
        <row r="87">
          <cell r="E87">
            <v>0</v>
          </cell>
        </row>
        <row r="88">
          <cell r="E88">
            <v>0</v>
          </cell>
        </row>
        <row r="89">
          <cell r="D89" t="str">
            <v>S</v>
          </cell>
          <cell r="E89">
            <v>0</v>
          </cell>
        </row>
        <row r="90">
          <cell r="E90">
            <v>0</v>
          </cell>
        </row>
        <row r="91">
          <cell r="D91" t="str">
            <v>C</v>
          </cell>
          <cell r="E91">
            <v>0</v>
          </cell>
        </row>
        <row r="92">
          <cell r="E92">
            <v>0</v>
          </cell>
        </row>
        <row r="93">
          <cell r="E93">
            <v>0</v>
          </cell>
        </row>
        <row r="94">
          <cell r="E94">
            <v>0</v>
          </cell>
        </row>
        <row r="95">
          <cell r="E95">
            <v>0</v>
          </cell>
        </row>
        <row r="96">
          <cell r="E96">
            <v>0</v>
          </cell>
        </row>
        <row r="97">
          <cell r="E97">
            <v>0</v>
          </cell>
        </row>
        <row r="98">
          <cell r="E98">
            <v>0</v>
          </cell>
        </row>
        <row r="99">
          <cell r="E99">
            <v>0</v>
          </cell>
        </row>
        <row r="100">
          <cell r="E100">
            <v>0</v>
          </cell>
        </row>
        <row r="101">
          <cell r="D101" t="str">
            <v>C</v>
          </cell>
          <cell r="E10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7.emf"/><Relationship Id="rId5" Type="http://schemas.openxmlformats.org/officeDocument/2006/relationships/control" Target="../activeX/activeX1.xml"/><Relationship Id="rId10" Type="http://schemas.openxmlformats.org/officeDocument/2006/relationships/image" Target="../media/image9.emf"/><Relationship Id="rId4" Type="http://schemas.openxmlformats.org/officeDocument/2006/relationships/image" Target="../media/image6.jpeg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"/>
  <sheetViews>
    <sheetView tabSelected="1" workbookViewId="0">
      <selection activeCell="H10" sqref="H1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30"/>
  <sheetViews>
    <sheetView showGridLines="0" zoomScaleNormal="100" workbookViewId="0">
      <selection activeCell="H7" sqref="H7"/>
    </sheetView>
  </sheetViews>
  <sheetFormatPr defaultRowHeight="14.4" x14ac:dyDescent="0.3"/>
  <cols>
    <col min="1" max="2" width="2.77734375" customWidth="1"/>
    <col min="3" max="12" width="5" customWidth="1"/>
    <col min="13" max="13" width="2.21875" customWidth="1"/>
    <col min="14" max="14" width="12.6640625" customWidth="1"/>
    <col min="15" max="15" width="7.33203125" style="17" customWidth="1"/>
    <col min="16" max="16" width="5" customWidth="1"/>
    <col min="17" max="17" width="7.33203125" customWidth="1"/>
    <col min="19" max="19" width="2.77734375" customWidth="1"/>
    <col min="20" max="29" width="5" customWidth="1"/>
    <col min="30" max="30" width="2.21875" customWidth="1"/>
    <col min="31" max="31" width="12.6640625" customWidth="1"/>
    <col min="32" max="32" width="7.33203125" style="12" customWidth="1"/>
    <col min="33" max="33" width="5" customWidth="1"/>
    <col min="34" max="34" width="7.33203125" customWidth="1"/>
  </cols>
  <sheetData>
    <row r="1" spans="1:37" x14ac:dyDescent="0.3">
      <c r="A1" s="93"/>
      <c r="B1" s="93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90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92"/>
      <c r="AG1" s="89"/>
      <c r="AH1" s="89"/>
      <c r="AI1" s="89"/>
      <c r="AJ1" s="89"/>
      <c r="AK1" s="89"/>
    </row>
    <row r="2" spans="1:37" x14ac:dyDescent="0.3">
      <c r="A2" s="93"/>
      <c r="B2" s="93"/>
      <c r="C2" s="105" t="s">
        <v>3</v>
      </c>
      <c r="D2" s="105"/>
      <c r="E2" s="105"/>
      <c r="F2" s="105"/>
      <c r="G2" s="105"/>
      <c r="H2" s="105"/>
      <c r="I2" s="105"/>
      <c r="J2" s="105"/>
      <c r="K2" s="105"/>
      <c r="L2" s="105"/>
      <c r="M2" s="89"/>
      <c r="N2" s="89"/>
      <c r="O2" s="90"/>
      <c r="P2" s="89"/>
      <c r="Q2" s="89"/>
      <c r="R2" s="89"/>
      <c r="S2" s="89"/>
      <c r="T2" s="106" t="s">
        <v>0</v>
      </c>
      <c r="U2" s="106"/>
      <c r="V2" s="106"/>
      <c r="W2" s="106"/>
      <c r="X2" s="106"/>
      <c r="Y2" s="106"/>
      <c r="Z2" s="106"/>
      <c r="AA2" s="106"/>
      <c r="AB2" s="106"/>
      <c r="AC2" s="106"/>
      <c r="AD2" s="89"/>
      <c r="AE2" s="89"/>
      <c r="AF2" s="92"/>
      <c r="AG2" s="89"/>
      <c r="AH2" s="89"/>
      <c r="AI2" s="90"/>
      <c r="AJ2" s="89"/>
      <c r="AK2" s="89"/>
    </row>
    <row r="3" spans="1:37" ht="15" thickBot="1" x14ac:dyDescent="0.35">
      <c r="A3" s="93"/>
      <c r="B3" s="93"/>
      <c r="C3" s="91" t="s">
        <v>9</v>
      </c>
      <c r="D3" s="91" t="s">
        <v>10</v>
      </c>
      <c r="E3" s="91" t="s">
        <v>2</v>
      </c>
      <c r="F3" s="91" t="s">
        <v>11</v>
      </c>
      <c r="G3" s="91" t="s">
        <v>12</v>
      </c>
      <c r="H3" s="91" t="s">
        <v>13</v>
      </c>
      <c r="I3" s="91" t="s">
        <v>14</v>
      </c>
      <c r="J3" s="91" t="s">
        <v>15</v>
      </c>
      <c r="K3" s="91" t="s">
        <v>16</v>
      </c>
      <c r="L3" s="91" t="s">
        <v>17</v>
      </c>
      <c r="M3" s="89"/>
      <c r="N3" s="89"/>
      <c r="O3" s="90"/>
      <c r="P3" s="89"/>
      <c r="Q3" s="89"/>
      <c r="R3" s="89"/>
      <c r="S3" s="89"/>
      <c r="T3" s="91" t="s">
        <v>9</v>
      </c>
      <c r="U3" s="91" t="s">
        <v>10</v>
      </c>
      <c r="V3" s="91" t="s">
        <v>2</v>
      </c>
      <c r="W3" s="91" t="s">
        <v>11</v>
      </c>
      <c r="X3" s="91" t="s">
        <v>12</v>
      </c>
      <c r="Y3" s="91" t="s">
        <v>13</v>
      </c>
      <c r="Z3" s="91" t="s">
        <v>14</v>
      </c>
      <c r="AA3" s="91" t="s">
        <v>15</v>
      </c>
      <c r="AB3" s="91" t="s">
        <v>16</v>
      </c>
      <c r="AC3" s="91" t="s">
        <v>17</v>
      </c>
      <c r="AD3" s="89"/>
      <c r="AE3" s="89"/>
      <c r="AF3" s="92"/>
      <c r="AG3" s="89"/>
      <c r="AH3" s="89"/>
      <c r="AI3" s="90"/>
      <c r="AJ3" s="89"/>
      <c r="AK3" s="89"/>
    </row>
    <row r="4" spans="1:37" ht="27" customHeight="1" x14ac:dyDescent="0.3">
      <c r="A4" s="95"/>
      <c r="B4" s="95">
        <v>1</v>
      </c>
      <c r="C4" s="96"/>
      <c r="D4" s="97"/>
      <c r="E4" s="97"/>
      <c r="F4" s="97"/>
      <c r="G4" s="97"/>
      <c r="H4" s="97"/>
      <c r="I4" s="97"/>
      <c r="J4" s="97"/>
      <c r="K4" s="97"/>
      <c r="L4" s="98"/>
      <c r="M4" s="89"/>
      <c r="N4" s="2"/>
      <c r="O4" s="16"/>
      <c r="P4" s="3"/>
      <c r="Q4" s="4"/>
      <c r="R4" s="93"/>
      <c r="S4" s="91">
        <v>1</v>
      </c>
      <c r="T4" s="96"/>
      <c r="U4" s="97"/>
      <c r="V4" s="97"/>
      <c r="W4" s="97"/>
      <c r="X4" s="97"/>
      <c r="Y4" s="97"/>
      <c r="Z4" s="97"/>
      <c r="AA4" s="97"/>
      <c r="AB4" s="97"/>
      <c r="AC4" s="98"/>
      <c r="AD4" s="89"/>
      <c r="AE4" s="2"/>
      <c r="AF4" s="16"/>
      <c r="AG4" s="3"/>
      <c r="AH4" s="4"/>
      <c r="AI4" s="90"/>
      <c r="AJ4" s="89"/>
      <c r="AK4" s="89"/>
    </row>
    <row r="5" spans="1:37" ht="27" customHeight="1" x14ac:dyDescent="0.3">
      <c r="A5" s="95"/>
      <c r="B5" s="95">
        <v>2</v>
      </c>
      <c r="C5" s="99"/>
      <c r="D5" s="100"/>
      <c r="E5" s="100"/>
      <c r="F5" s="100"/>
      <c r="G5" s="100"/>
      <c r="H5" s="100"/>
      <c r="I5" s="100"/>
      <c r="J5" s="100"/>
      <c r="K5" s="100"/>
      <c r="L5" s="101"/>
      <c r="M5" s="89"/>
      <c r="N5" s="6" t="s">
        <v>4</v>
      </c>
      <c r="O5" s="18" t="s">
        <v>32</v>
      </c>
      <c r="P5" s="7"/>
      <c r="Q5" s="13" t="str">
        <f>IF(VLOOKUP($N5,'Player1 Log'!$K$3:$O$7,5,0) = 1,"SUNK","")</f>
        <v/>
      </c>
      <c r="R5" s="93"/>
      <c r="S5" s="91">
        <v>2</v>
      </c>
      <c r="T5" s="99"/>
      <c r="U5" s="100"/>
      <c r="V5" s="100"/>
      <c r="W5" s="100"/>
      <c r="X5" s="100"/>
      <c r="Y5" s="100"/>
      <c r="Z5" s="100"/>
      <c r="AA5" s="100"/>
      <c r="AB5" s="100"/>
      <c r="AC5" s="101"/>
      <c r="AD5" s="89"/>
      <c r="AE5" s="6" t="s">
        <v>4</v>
      </c>
      <c r="AF5" s="18" t="s">
        <v>32</v>
      </c>
      <c r="AG5" s="7"/>
      <c r="AH5" s="13" t="str">
        <f>IF(VLOOKUP($N5,'Player2 Log'!$K$3:$O$7,5,0) = 1,"SUNK","")</f>
        <v/>
      </c>
      <c r="AI5" s="90"/>
      <c r="AJ5" s="89"/>
      <c r="AK5" s="89"/>
    </row>
    <row r="6" spans="1:37" ht="27" customHeight="1" x14ac:dyDescent="0.3">
      <c r="A6" s="95"/>
      <c r="B6" s="95">
        <v>3</v>
      </c>
      <c r="C6" s="99"/>
      <c r="D6" s="100"/>
      <c r="E6" s="100"/>
      <c r="F6" s="100"/>
      <c r="G6" s="100"/>
      <c r="H6" s="100"/>
      <c r="I6" s="100"/>
      <c r="J6" s="100"/>
      <c r="K6" s="100"/>
      <c r="L6" s="101"/>
      <c r="M6" s="89"/>
      <c r="N6" s="2"/>
      <c r="O6" s="16"/>
      <c r="P6" s="3"/>
      <c r="Q6" s="4"/>
      <c r="R6" s="93"/>
      <c r="S6" s="91">
        <v>3</v>
      </c>
      <c r="T6" s="99"/>
      <c r="U6" s="100"/>
      <c r="V6" s="100"/>
      <c r="W6" s="100"/>
      <c r="X6" s="100"/>
      <c r="Y6" s="100"/>
      <c r="Z6" s="100"/>
      <c r="AA6" s="100"/>
      <c r="AB6" s="100"/>
      <c r="AC6" s="101"/>
      <c r="AD6" s="89"/>
      <c r="AE6" s="2"/>
      <c r="AF6" s="16"/>
      <c r="AG6" s="3"/>
      <c r="AH6" s="4"/>
      <c r="AI6" s="90"/>
      <c r="AJ6" s="89"/>
      <c r="AK6" s="89"/>
    </row>
    <row r="7" spans="1:37" ht="27" customHeight="1" x14ac:dyDescent="0.3">
      <c r="A7" s="95"/>
      <c r="B7" s="95">
        <v>4</v>
      </c>
      <c r="C7" s="99"/>
      <c r="D7" s="100"/>
      <c r="E7" s="100"/>
      <c r="F7" s="100"/>
      <c r="G7" s="100"/>
      <c r="H7" s="100"/>
      <c r="I7" s="100"/>
      <c r="J7" s="100"/>
      <c r="K7" s="100"/>
      <c r="L7" s="101"/>
      <c r="M7" s="89"/>
      <c r="N7" s="6" t="s">
        <v>5</v>
      </c>
      <c r="O7" s="18" t="s">
        <v>33</v>
      </c>
      <c r="P7" s="7"/>
      <c r="Q7" s="13" t="str">
        <f>IF(VLOOKUP($N7,'Player1 Log'!$K$3:$O$7,5,0) = 1,"SUNK","")</f>
        <v/>
      </c>
      <c r="R7" s="93"/>
      <c r="S7" s="91">
        <v>4</v>
      </c>
      <c r="T7" s="99"/>
      <c r="U7" s="100"/>
      <c r="V7" s="100"/>
      <c r="W7" s="100"/>
      <c r="X7" s="100"/>
      <c r="Y7" s="100"/>
      <c r="Z7" s="100"/>
      <c r="AA7" s="100"/>
      <c r="AB7" s="100"/>
      <c r="AC7" s="101"/>
      <c r="AD7" s="89"/>
      <c r="AE7" s="6" t="s">
        <v>5</v>
      </c>
      <c r="AF7" s="18" t="s">
        <v>33</v>
      </c>
      <c r="AG7" s="7"/>
      <c r="AH7" s="13" t="str">
        <f>IF(VLOOKUP($N7,'Player2 Log'!$K$3:$O$7,5,0) = 1,"SUNK","")</f>
        <v/>
      </c>
      <c r="AI7" s="90"/>
      <c r="AJ7" s="89"/>
      <c r="AK7" s="89"/>
    </row>
    <row r="8" spans="1:37" ht="27" customHeight="1" x14ac:dyDescent="0.3">
      <c r="A8" s="95"/>
      <c r="B8" s="95">
        <v>5</v>
      </c>
      <c r="C8" s="99"/>
      <c r="D8" s="100"/>
      <c r="E8" s="100"/>
      <c r="F8" s="100"/>
      <c r="G8" s="100"/>
      <c r="H8" s="100"/>
      <c r="I8" s="100"/>
      <c r="J8" s="100"/>
      <c r="K8" s="100"/>
      <c r="L8" s="101"/>
      <c r="M8" s="89"/>
      <c r="N8" s="2"/>
      <c r="O8" s="16"/>
      <c r="P8" s="3"/>
      <c r="Q8" s="4"/>
      <c r="R8" s="93"/>
      <c r="S8" s="91">
        <v>5</v>
      </c>
      <c r="T8" s="99"/>
      <c r="U8" s="100"/>
      <c r="V8" s="100"/>
      <c r="W8" s="100"/>
      <c r="X8" s="100"/>
      <c r="Y8" s="100"/>
      <c r="Z8" s="100"/>
      <c r="AA8" s="100"/>
      <c r="AB8" s="100"/>
      <c r="AC8" s="101"/>
      <c r="AD8" s="89"/>
      <c r="AE8" s="2"/>
      <c r="AF8" s="16"/>
      <c r="AG8" s="3"/>
      <c r="AH8" s="4"/>
      <c r="AI8" s="90"/>
      <c r="AJ8" s="89"/>
      <c r="AK8" s="89"/>
    </row>
    <row r="9" spans="1:37" ht="27" customHeight="1" x14ac:dyDescent="0.3">
      <c r="A9" s="95"/>
      <c r="B9" s="95">
        <v>6</v>
      </c>
      <c r="C9" s="99"/>
      <c r="D9" s="100"/>
      <c r="E9" s="100"/>
      <c r="F9" s="100"/>
      <c r="G9" s="100"/>
      <c r="H9" s="100"/>
      <c r="I9" s="100"/>
      <c r="J9" s="100"/>
      <c r="K9" s="100"/>
      <c r="L9" s="101"/>
      <c r="M9" s="89"/>
      <c r="N9" s="6" t="s">
        <v>6</v>
      </c>
      <c r="O9" s="18" t="s">
        <v>34</v>
      </c>
      <c r="P9" s="7"/>
      <c r="Q9" s="13" t="str">
        <f>IF(VLOOKUP($N9,'Player1 Log'!$K$3:$O$7,5,0) = 1,"SUNK","")</f>
        <v/>
      </c>
      <c r="R9" s="93"/>
      <c r="S9" s="91">
        <v>6</v>
      </c>
      <c r="T9" s="99"/>
      <c r="U9" s="100"/>
      <c r="V9" s="100"/>
      <c r="W9" s="100"/>
      <c r="X9" s="100"/>
      <c r="Y9" s="100"/>
      <c r="Z9" s="100"/>
      <c r="AA9" s="100"/>
      <c r="AB9" s="100"/>
      <c r="AC9" s="101"/>
      <c r="AD9" s="89"/>
      <c r="AE9" s="6" t="s">
        <v>6</v>
      </c>
      <c r="AF9" s="18" t="s">
        <v>34</v>
      </c>
      <c r="AG9" s="7"/>
      <c r="AH9" s="13" t="str">
        <f>IF(VLOOKUP($N9,'Player2 Log'!$K$3:$O$7,5,0) = 1,"SUNK","")</f>
        <v/>
      </c>
      <c r="AI9" s="90"/>
      <c r="AJ9" s="89"/>
      <c r="AK9" s="89"/>
    </row>
    <row r="10" spans="1:37" ht="27" customHeight="1" x14ac:dyDescent="0.3">
      <c r="A10" s="95"/>
      <c r="B10" s="95">
        <v>7</v>
      </c>
      <c r="C10" s="99"/>
      <c r="D10" s="100"/>
      <c r="E10" s="100"/>
      <c r="F10" s="100"/>
      <c r="G10" s="100"/>
      <c r="H10" s="100"/>
      <c r="I10" s="100"/>
      <c r="J10" s="100"/>
      <c r="K10" s="100"/>
      <c r="L10" s="101"/>
      <c r="M10" s="89"/>
      <c r="N10" s="2"/>
      <c r="O10" s="16"/>
      <c r="P10" s="3"/>
      <c r="Q10" s="4"/>
      <c r="R10" s="93"/>
      <c r="S10" s="91">
        <v>7</v>
      </c>
      <c r="T10" s="99"/>
      <c r="U10" s="100"/>
      <c r="V10" s="100"/>
      <c r="W10" s="100"/>
      <c r="X10" s="100"/>
      <c r="Y10" s="100"/>
      <c r="Z10" s="100"/>
      <c r="AA10" s="100"/>
      <c r="AB10" s="100"/>
      <c r="AC10" s="101"/>
      <c r="AD10" s="89"/>
      <c r="AE10" s="2"/>
      <c r="AF10" s="16"/>
      <c r="AG10" s="3"/>
      <c r="AH10" s="4"/>
      <c r="AI10" s="90"/>
      <c r="AJ10" s="89"/>
      <c r="AK10" s="89"/>
    </row>
    <row r="11" spans="1:37" ht="27" customHeight="1" x14ac:dyDescent="0.3">
      <c r="A11" s="95"/>
      <c r="B11" s="95">
        <v>8</v>
      </c>
      <c r="C11" s="99"/>
      <c r="D11" s="100"/>
      <c r="E11" s="100"/>
      <c r="F11" s="100"/>
      <c r="G11" s="100"/>
      <c r="H11" s="100"/>
      <c r="I11" s="100"/>
      <c r="J11" s="100"/>
      <c r="K11" s="100"/>
      <c r="L11" s="101"/>
      <c r="M11" s="89"/>
      <c r="N11" s="6" t="s">
        <v>7</v>
      </c>
      <c r="O11" s="18" t="s">
        <v>34</v>
      </c>
      <c r="P11" s="7"/>
      <c r="Q11" s="13" t="str">
        <f>IF(VLOOKUP($N11,'Player1 Log'!$K$3:$O$7,5,0) = 1,"SUNK","")</f>
        <v/>
      </c>
      <c r="R11" s="93"/>
      <c r="S11" s="91">
        <v>8</v>
      </c>
      <c r="T11" s="99"/>
      <c r="U11" s="100"/>
      <c r="V11" s="100"/>
      <c r="W11" s="100"/>
      <c r="X11" s="100"/>
      <c r="Y11" s="100"/>
      <c r="Z11" s="100"/>
      <c r="AA11" s="100"/>
      <c r="AB11" s="100"/>
      <c r="AC11" s="101"/>
      <c r="AD11" s="89"/>
      <c r="AE11" s="6" t="s">
        <v>7</v>
      </c>
      <c r="AF11" s="18" t="s">
        <v>34</v>
      </c>
      <c r="AG11" s="7"/>
      <c r="AH11" s="13" t="str">
        <f>IF(VLOOKUP($N11,'Player2 Log'!$K$3:$O$7,5,0) = 1,"SUNK","")</f>
        <v/>
      </c>
      <c r="AI11" s="90"/>
      <c r="AJ11" s="89"/>
      <c r="AK11" s="89"/>
    </row>
    <row r="12" spans="1:37" ht="27" customHeight="1" x14ac:dyDescent="0.3">
      <c r="A12" s="95"/>
      <c r="B12" s="95">
        <v>9</v>
      </c>
      <c r="C12" s="99"/>
      <c r="D12" s="100"/>
      <c r="E12" s="100"/>
      <c r="F12" s="100"/>
      <c r="G12" s="100"/>
      <c r="H12" s="100"/>
      <c r="I12" s="100"/>
      <c r="J12" s="100"/>
      <c r="K12" s="100"/>
      <c r="L12" s="101"/>
      <c r="M12" s="89"/>
      <c r="N12" s="2"/>
      <c r="O12" s="16"/>
      <c r="P12" s="3"/>
      <c r="Q12" s="4"/>
      <c r="R12" s="93"/>
      <c r="S12" s="91">
        <v>9</v>
      </c>
      <c r="T12" s="99"/>
      <c r="U12" s="100"/>
      <c r="V12" s="100"/>
      <c r="W12" s="100"/>
      <c r="X12" s="100"/>
      <c r="Y12" s="100"/>
      <c r="Z12" s="100"/>
      <c r="AA12" s="100"/>
      <c r="AB12" s="100"/>
      <c r="AC12" s="101"/>
      <c r="AD12" s="89"/>
      <c r="AE12" s="2"/>
      <c r="AF12" s="16"/>
      <c r="AG12" s="3"/>
      <c r="AH12" s="4"/>
      <c r="AI12" s="90"/>
      <c r="AJ12" s="89"/>
      <c r="AK12" s="89"/>
    </row>
    <row r="13" spans="1:37" ht="27" customHeight="1" thickBot="1" x14ac:dyDescent="0.35">
      <c r="A13" s="95"/>
      <c r="B13" s="95">
        <v>10</v>
      </c>
      <c r="C13" s="102"/>
      <c r="D13" s="103"/>
      <c r="E13" s="103"/>
      <c r="F13" s="103"/>
      <c r="G13" s="103"/>
      <c r="H13" s="103"/>
      <c r="I13" s="103"/>
      <c r="J13" s="103"/>
      <c r="K13" s="103"/>
      <c r="L13" s="104"/>
      <c r="M13" s="89"/>
      <c r="N13" s="6" t="s">
        <v>8</v>
      </c>
      <c r="O13" s="18" t="s">
        <v>35</v>
      </c>
      <c r="P13" s="7"/>
      <c r="Q13" s="13" t="str">
        <f>IF(VLOOKUP($N13,'Player1 Log'!$K$3:$O$7,5,0) = 1,"SUNK","")</f>
        <v/>
      </c>
      <c r="R13" s="89"/>
      <c r="S13" s="91">
        <v>10</v>
      </c>
      <c r="T13" s="102"/>
      <c r="U13" s="103"/>
      <c r="V13" s="103"/>
      <c r="W13" s="103"/>
      <c r="X13" s="103"/>
      <c r="Y13" s="103"/>
      <c r="Z13" s="103"/>
      <c r="AA13" s="103"/>
      <c r="AB13" s="103"/>
      <c r="AC13" s="104"/>
      <c r="AD13" s="89"/>
      <c r="AE13" s="6" t="s">
        <v>8</v>
      </c>
      <c r="AF13" s="18" t="s">
        <v>35</v>
      </c>
      <c r="AG13" s="7"/>
      <c r="AH13" s="13" t="str">
        <f>IF(VLOOKUP($N13,'Player2 Log'!$K$3:$O$7,5,0) = 1,"SUNK","")</f>
        <v/>
      </c>
      <c r="AI13" s="90"/>
      <c r="AJ13" s="89"/>
      <c r="AK13" s="89"/>
    </row>
    <row r="14" spans="1:37" ht="18" customHeight="1" x14ac:dyDescent="0.3">
      <c r="A14" s="93"/>
      <c r="B14" s="93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90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92"/>
      <c r="AG14" s="89"/>
      <c r="AH14" s="89"/>
      <c r="AI14" s="90"/>
      <c r="AJ14" s="89"/>
      <c r="AK14" s="89"/>
    </row>
    <row r="15" spans="1:37" ht="24" customHeight="1" x14ac:dyDescent="0.35">
      <c r="A15" s="89"/>
      <c r="B15" s="89"/>
      <c r="C15" s="89"/>
      <c r="D15" s="89"/>
      <c r="E15" s="89"/>
      <c r="F15" s="89"/>
      <c r="G15" s="94"/>
      <c r="H15" s="89"/>
      <c r="I15" s="89"/>
      <c r="J15" s="89"/>
      <c r="K15" s="89"/>
      <c r="L15" s="89"/>
      <c r="M15" s="89"/>
      <c r="N15" s="89"/>
      <c r="O15" s="90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92"/>
      <c r="AG15" s="89"/>
      <c r="AH15" s="89"/>
      <c r="AI15" s="90"/>
      <c r="AJ15" s="89"/>
      <c r="AK15" s="89"/>
    </row>
    <row r="16" spans="1:37" ht="24" customHeight="1" x14ac:dyDescent="0.35">
      <c r="A16" s="89"/>
      <c r="B16" s="89"/>
      <c r="C16" s="89"/>
      <c r="D16" s="89"/>
      <c r="E16" s="89"/>
      <c r="F16" s="89"/>
      <c r="G16" s="94"/>
      <c r="H16" s="89"/>
      <c r="I16" s="89"/>
      <c r="J16" s="89"/>
      <c r="K16" s="89"/>
      <c r="L16" s="89"/>
      <c r="M16" s="89"/>
      <c r="N16" s="89"/>
      <c r="O16" s="90"/>
      <c r="P16" s="89"/>
      <c r="Q16" s="89"/>
      <c r="R16" s="94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92"/>
      <c r="AG16" s="89"/>
      <c r="AH16" s="89"/>
      <c r="AI16" s="90"/>
      <c r="AJ16" s="89"/>
      <c r="AK16" s="89"/>
    </row>
    <row r="17" spans="1:37" ht="24" customHeight="1" x14ac:dyDescent="0.3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90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92"/>
      <c r="AG17" s="89"/>
      <c r="AH17" s="89"/>
      <c r="AI17" s="90"/>
      <c r="AJ17" s="89"/>
      <c r="AK17" s="89"/>
    </row>
    <row r="18" spans="1:37" ht="20.399999999999999" customHeight="1" x14ac:dyDescent="0.3">
      <c r="A18" s="89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90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92"/>
      <c r="AG18" s="89"/>
      <c r="AH18" s="89"/>
      <c r="AI18" s="90"/>
      <c r="AJ18" s="89"/>
      <c r="AK18" s="89"/>
    </row>
    <row r="19" spans="1:37" ht="20.399999999999999" customHeight="1" x14ac:dyDescent="0.3">
      <c r="A19" s="89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90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92"/>
      <c r="AG19" s="89"/>
      <c r="AH19" s="89"/>
      <c r="AI19" s="89"/>
      <c r="AJ19" s="89"/>
      <c r="AK19" s="89"/>
    </row>
    <row r="20" spans="1:37" ht="20.399999999999999" customHeight="1" x14ac:dyDescent="0.3">
      <c r="A20" s="89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90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92"/>
      <c r="AG20" s="89"/>
      <c r="AH20" s="89"/>
      <c r="AI20" s="89"/>
      <c r="AJ20" s="89"/>
      <c r="AK20" s="89"/>
    </row>
    <row r="21" spans="1:37" ht="20.399999999999999" customHeight="1" x14ac:dyDescent="0.3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90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92"/>
      <c r="AG21" s="89"/>
      <c r="AH21" s="89"/>
      <c r="AI21" s="89"/>
      <c r="AJ21" s="89"/>
      <c r="AK21" s="89"/>
    </row>
    <row r="22" spans="1:37" ht="20.399999999999999" customHeight="1" x14ac:dyDescent="0.3">
      <c r="A22" s="89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90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92"/>
      <c r="AG22" s="89"/>
      <c r="AH22" s="89"/>
      <c r="AI22" s="89"/>
      <c r="AJ22" s="89"/>
      <c r="AK22" s="89"/>
    </row>
    <row r="23" spans="1:37" x14ac:dyDescent="0.3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90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92"/>
      <c r="AG23" s="89"/>
      <c r="AH23" s="89"/>
      <c r="AI23" s="89"/>
      <c r="AJ23" s="89"/>
      <c r="AK23" s="89"/>
    </row>
    <row r="24" spans="1:37" x14ac:dyDescent="0.3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90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92"/>
      <c r="AG24" s="89"/>
      <c r="AH24" s="89"/>
      <c r="AI24" s="89"/>
      <c r="AJ24" s="89"/>
      <c r="AK24" s="89"/>
    </row>
    <row r="25" spans="1:37" x14ac:dyDescent="0.3">
      <c r="A25" s="89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90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92"/>
      <c r="AG25" s="89"/>
      <c r="AH25" s="89"/>
      <c r="AI25" s="89"/>
      <c r="AJ25" s="89"/>
      <c r="AK25" s="89"/>
    </row>
    <row r="26" spans="1:37" x14ac:dyDescent="0.3">
      <c r="A26" s="89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90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92"/>
      <c r="AG26" s="89"/>
      <c r="AH26" s="89"/>
      <c r="AI26" s="89"/>
      <c r="AJ26" s="89"/>
      <c r="AK26" s="89"/>
    </row>
    <row r="27" spans="1:37" x14ac:dyDescent="0.3">
      <c r="A27" s="89"/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92"/>
      <c r="AG27" s="89"/>
      <c r="AH27" s="89"/>
      <c r="AI27" s="89"/>
      <c r="AJ27" s="89"/>
      <c r="AK27" s="89"/>
    </row>
    <row r="28" spans="1:37" x14ac:dyDescent="0.3">
      <c r="A28" s="89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90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92"/>
      <c r="AG28" s="89"/>
      <c r="AH28" s="89"/>
      <c r="AI28" s="89"/>
      <c r="AJ28" s="89"/>
      <c r="AK28" s="89"/>
    </row>
    <row r="29" spans="1:37" x14ac:dyDescent="0.3">
      <c r="A29" s="89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90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92"/>
      <c r="AG29" s="89"/>
      <c r="AH29" s="89"/>
      <c r="AI29" s="89"/>
      <c r="AJ29" s="89"/>
      <c r="AK29" s="89"/>
    </row>
    <row r="30" spans="1:37" x14ac:dyDescent="0.3">
      <c r="A30" s="89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90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92"/>
      <c r="AG30" s="89"/>
      <c r="AH30" s="89"/>
      <c r="AI30" s="89"/>
      <c r="AJ30" s="89"/>
      <c r="AK30" s="89"/>
    </row>
  </sheetData>
  <mergeCells count="2">
    <mergeCell ref="C2:L2"/>
    <mergeCell ref="T2:AC2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7" r:id="rId5" name="FireAShotButton">
          <controlPr defaultSize="0" autoLine="0" r:id="rId6">
            <anchor moveWithCells="1">
              <from>
                <xdr:col>16</xdr:col>
                <xdr:colOff>243840</xdr:colOff>
                <xdr:row>14</xdr:row>
                <xdr:rowOff>152400</xdr:rowOff>
              </from>
              <to>
                <xdr:col>30</xdr:col>
                <xdr:colOff>15240</xdr:colOff>
                <xdr:row>16</xdr:row>
                <xdr:rowOff>114300</xdr:rowOff>
              </to>
            </anchor>
          </controlPr>
        </control>
      </mc:Choice>
      <mc:Fallback>
        <control shapeId="1027" r:id="rId5" name="FireAShotButton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10</xdr:col>
                <xdr:colOff>121920</xdr:colOff>
                <xdr:row>14</xdr:row>
                <xdr:rowOff>175260</xdr:rowOff>
              </from>
              <to>
                <xdr:col>14</xdr:col>
                <xdr:colOff>350520</xdr:colOff>
                <xdr:row>16</xdr:row>
                <xdr:rowOff>83820</xdr:rowOff>
              </to>
            </anchor>
          </controlPr>
        </control>
      </mc:Choice>
      <mc:Fallback>
        <control shapeId="1026" r:id="rId7" name="CommandButton2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r:id="rId10">
            <anchor moveWithCells="1">
              <from>
                <xdr:col>3</xdr:col>
                <xdr:colOff>15240</xdr:colOff>
                <xdr:row>14</xdr:row>
                <xdr:rowOff>167640</xdr:rowOff>
              </from>
              <to>
                <xdr:col>8</xdr:col>
                <xdr:colOff>137160</xdr:colOff>
                <xdr:row>16</xdr:row>
                <xdr:rowOff>121920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2"/>
  <sheetViews>
    <sheetView workbookViewId="0">
      <pane ySplit="2" topLeftCell="A3" activePane="bottomLeft" state="frozen"/>
      <selection pane="bottomLeft" activeCell="S4" sqref="S4"/>
    </sheetView>
  </sheetViews>
  <sheetFormatPr defaultRowHeight="14.4" outlineLevelCol="1" x14ac:dyDescent="0.3"/>
  <cols>
    <col min="1" max="3" width="8.21875" customWidth="1"/>
    <col min="4" max="4" width="9.88671875" customWidth="1"/>
    <col min="5" max="5" width="11.6640625" customWidth="1"/>
    <col min="6" max="6" width="7.6640625" bestFit="1" customWidth="1"/>
    <col min="7" max="7" width="4.6640625" customWidth="1"/>
    <col min="8" max="8" width="10.77734375" customWidth="1"/>
    <col min="9" max="9" width="4.6640625" customWidth="1"/>
    <col min="10" max="10" width="10.21875" customWidth="1"/>
    <col min="11" max="11" width="10.33203125" bestFit="1" customWidth="1"/>
    <col min="12" max="12" width="8.5546875" bestFit="1" customWidth="1"/>
    <col min="13" max="13" width="10.5546875" bestFit="1" customWidth="1"/>
    <col min="14" max="14" width="11.21875" customWidth="1"/>
    <col min="15" max="15" width="10.21875" customWidth="1"/>
    <col min="16" max="17" width="13.77734375" customWidth="1"/>
    <col min="19" max="22" width="10.5546875" customWidth="1"/>
    <col min="23" max="24" width="8.44140625" hidden="1" customWidth="1" outlineLevel="1"/>
    <col min="25" max="25" width="8.88671875" collapsed="1"/>
  </cols>
  <sheetData>
    <row r="1" spans="1:24" ht="40.799999999999997" customHeight="1" x14ac:dyDescent="0.3">
      <c r="A1" s="110" t="s">
        <v>56</v>
      </c>
      <c r="B1" s="110"/>
      <c r="C1" s="110"/>
      <c r="D1" s="58" t="s">
        <v>66</v>
      </c>
      <c r="E1" s="53" t="s">
        <v>67</v>
      </c>
      <c r="J1" s="109" t="s">
        <v>55</v>
      </c>
      <c r="K1" s="109"/>
      <c r="L1" s="109"/>
      <c r="M1" s="109"/>
      <c r="P1" s="46" t="s">
        <v>64</v>
      </c>
      <c r="Q1" s="53" t="s">
        <v>65</v>
      </c>
      <c r="S1" s="46" t="s">
        <v>68</v>
      </c>
    </row>
    <row r="2" spans="1:24" s="31" customFormat="1" ht="28.8" x14ac:dyDescent="0.3">
      <c r="A2" s="42" t="s">
        <v>26</v>
      </c>
      <c r="B2" s="43" t="s">
        <v>20</v>
      </c>
      <c r="C2" s="43" t="s">
        <v>19</v>
      </c>
      <c r="D2" s="59" t="s">
        <v>22</v>
      </c>
      <c r="E2" s="60" t="s">
        <v>21</v>
      </c>
      <c r="F2" s="61" t="s">
        <v>76</v>
      </c>
      <c r="J2" s="32" t="s">
        <v>22</v>
      </c>
      <c r="K2" s="33" t="s">
        <v>23</v>
      </c>
      <c r="L2" s="33" t="s">
        <v>24</v>
      </c>
      <c r="M2" s="33" t="s">
        <v>30</v>
      </c>
      <c r="N2" s="33" t="s">
        <v>25</v>
      </c>
      <c r="O2" s="33" t="s">
        <v>27</v>
      </c>
      <c r="P2" s="28" t="s">
        <v>28</v>
      </c>
      <c r="Q2" s="54" t="s">
        <v>29</v>
      </c>
      <c r="S2" s="52" t="s">
        <v>54</v>
      </c>
    </row>
    <row r="3" spans="1:24" x14ac:dyDescent="0.3">
      <c r="A3" s="44" t="str">
        <f>TEXT(B3,"00")&amp;TEXT(C3,"00")</f>
        <v>0101</v>
      </c>
      <c r="B3" s="56">
        <v>1</v>
      </c>
      <c r="C3" s="56">
        <v>1</v>
      </c>
      <c r="D3" s="14"/>
      <c r="E3" s="14">
        <v>0</v>
      </c>
      <c r="F3" s="36" t="str">
        <f>CHAR(64+B3)&amp;C3</f>
        <v>A1</v>
      </c>
      <c r="J3" s="34" t="s">
        <v>2</v>
      </c>
      <c r="K3" s="40" t="s">
        <v>4</v>
      </c>
      <c r="L3" s="40">
        <v>5</v>
      </c>
      <c r="M3" s="40">
        <v>45</v>
      </c>
      <c r="N3" s="35">
        <f>SUMIF(Player1LogIndicator,J3,Player1LogAttackedFlag)</f>
        <v>0</v>
      </c>
      <c r="O3" s="35">
        <f>IF(N3=L3,1,0)</f>
        <v>0</v>
      </c>
      <c r="P3" s="14"/>
      <c r="Q3" s="21"/>
      <c r="S3" s="50">
        <f>COUNTIF(Player1LogIndicator,J3)</f>
        <v>0</v>
      </c>
    </row>
    <row r="4" spans="1:24" x14ac:dyDescent="0.3">
      <c r="A4" s="44" t="str">
        <f t="shared" ref="A4:A67" si="0">TEXT(B4,"00")&amp;TEXT(C4,"00")</f>
        <v>0102</v>
      </c>
      <c r="B4" s="56">
        <v>1</v>
      </c>
      <c r="C4" s="56">
        <v>2</v>
      </c>
      <c r="D4" s="14"/>
      <c r="E4" s="14">
        <v>0</v>
      </c>
      <c r="F4" s="36" t="str">
        <f t="shared" ref="F4:F67" si="1">CHAR(64+B4)&amp;C4</f>
        <v>A2</v>
      </c>
      <c r="J4" s="34" t="s">
        <v>10</v>
      </c>
      <c r="K4" s="40" t="s">
        <v>5</v>
      </c>
      <c r="L4" s="40">
        <v>4</v>
      </c>
      <c r="M4" s="40">
        <v>39</v>
      </c>
      <c r="N4" s="35">
        <f>SUMIF(Player1LogIndicator,J4,Player1LogAttackedFlag)</f>
        <v>0</v>
      </c>
      <c r="O4" s="35">
        <f t="shared" ref="O4:O7" si="2">IF(N4=L4,1,0)</f>
        <v>0</v>
      </c>
      <c r="P4" s="14"/>
      <c r="Q4" s="21"/>
      <c r="S4" s="50">
        <f>COUNTIF(Player1LogIndicator,J4)</f>
        <v>0</v>
      </c>
    </row>
    <row r="5" spans="1:24" x14ac:dyDescent="0.3">
      <c r="A5" s="44" t="str">
        <f t="shared" si="0"/>
        <v>0103</v>
      </c>
      <c r="B5" s="56">
        <v>1</v>
      </c>
      <c r="C5" s="56">
        <v>3</v>
      </c>
      <c r="D5" s="14"/>
      <c r="E5" s="14">
        <v>0</v>
      </c>
      <c r="F5" s="36" t="str">
        <f t="shared" si="1"/>
        <v>A3</v>
      </c>
      <c r="J5" s="34" t="s">
        <v>11</v>
      </c>
      <c r="K5" s="40" t="s">
        <v>6</v>
      </c>
      <c r="L5" s="40">
        <v>3</v>
      </c>
      <c r="M5" s="40">
        <v>37</v>
      </c>
      <c r="N5" s="35">
        <f>SUMIF(Player1LogIndicator,J5,Player1LogAttackedFlag)</f>
        <v>0</v>
      </c>
      <c r="O5" s="35">
        <f t="shared" si="2"/>
        <v>0</v>
      </c>
      <c r="P5" s="14"/>
      <c r="Q5" s="21"/>
      <c r="S5" s="50">
        <f>COUNTIF(Player1LogIndicator,J5)</f>
        <v>0</v>
      </c>
    </row>
    <row r="6" spans="1:24" x14ac:dyDescent="0.3">
      <c r="A6" s="44" t="str">
        <f t="shared" si="0"/>
        <v>0104</v>
      </c>
      <c r="B6" s="56">
        <v>1</v>
      </c>
      <c r="C6" s="56">
        <v>4</v>
      </c>
      <c r="D6" s="14"/>
      <c r="E6" s="14">
        <v>0</v>
      </c>
      <c r="F6" s="36" t="str">
        <f t="shared" si="1"/>
        <v>A4</v>
      </c>
      <c r="J6" s="34" t="s">
        <v>18</v>
      </c>
      <c r="K6" s="40" t="s">
        <v>7</v>
      </c>
      <c r="L6" s="40">
        <v>3</v>
      </c>
      <c r="M6" s="40">
        <v>50</v>
      </c>
      <c r="N6" s="35">
        <f>SUMIF(Player1LogIndicator,J6,Player1LogAttackedFlag)</f>
        <v>0</v>
      </c>
      <c r="O6" s="35">
        <f t="shared" si="2"/>
        <v>0</v>
      </c>
      <c r="P6" s="14"/>
      <c r="Q6" s="21"/>
      <c r="S6" s="50">
        <f>COUNTIF(Player1LogIndicator,J6)</f>
        <v>0</v>
      </c>
    </row>
    <row r="7" spans="1:24" x14ac:dyDescent="0.3">
      <c r="A7" s="44" t="str">
        <f t="shared" si="0"/>
        <v>0105</v>
      </c>
      <c r="B7" s="56">
        <v>1</v>
      </c>
      <c r="C7" s="56">
        <v>5</v>
      </c>
      <c r="D7" s="14"/>
      <c r="E7" s="14">
        <v>0</v>
      </c>
      <c r="F7" s="36" t="str">
        <f t="shared" si="1"/>
        <v>A5</v>
      </c>
      <c r="J7" s="37" t="s">
        <v>1</v>
      </c>
      <c r="K7" s="41" t="s">
        <v>8</v>
      </c>
      <c r="L7" s="41">
        <v>2</v>
      </c>
      <c r="M7" s="41">
        <v>48</v>
      </c>
      <c r="N7" s="38">
        <f>SUMIF(Player1LogIndicator,J7,Player1LogAttackedFlag)</f>
        <v>0</v>
      </c>
      <c r="O7" s="38">
        <f t="shared" si="2"/>
        <v>0</v>
      </c>
      <c r="P7" s="15"/>
      <c r="Q7" s="22"/>
      <c r="S7" s="51">
        <f>COUNTIF(Player1LogIndicator,J7)</f>
        <v>0</v>
      </c>
    </row>
    <row r="8" spans="1:24" x14ac:dyDescent="0.3">
      <c r="A8" s="44" t="str">
        <f t="shared" si="0"/>
        <v>0106</v>
      </c>
      <c r="B8" s="56">
        <v>1</v>
      </c>
      <c r="C8" s="56">
        <v>6</v>
      </c>
      <c r="D8" s="14"/>
      <c r="E8" s="14">
        <v>0</v>
      </c>
      <c r="F8" s="36" t="str">
        <f t="shared" si="1"/>
        <v>A6</v>
      </c>
    </row>
    <row r="9" spans="1:24" ht="43.2" x14ac:dyDescent="0.3">
      <c r="A9" s="44" t="str">
        <f t="shared" si="0"/>
        <v>0107</v>
      </c>
      <c r="B9" s="56">
        <v>1</v>
      </c>
      <c r="C9" s="56">
        <v>7</v>
      </c>
      <c r="D9" s="14"/>
      <c r="E9" s="14">
        <v>0</v>
      </c>
      <c r="F9" s="36" t="str">
        <f t="shared" si="1"/>
        <v>A7</v>
      </c>
      <c r="H9" s="25" t="s">
        <v>49</v>
      </c>
      <c r="M9" s="19"/>
      <c r="N9" s="20" t="s">
        <v>31</v>
      </c>
      <c r="O9" s="48">
        <f>5-SUM($O$3:$O$7)</f>
        <v>5</v>
      </c>
    </row>
    <row r="10" spans="1:24" x14ac:dyDescent="0.3">
      <c r="A10" s="44" t="str">
        <f t="shared" si="0"/>
        <v>0108</v>
      </c>
      <c r="B10" s="56">
        <v>1</v>
      </c>
      <c r="C10" s="56">
        <v>8</v>
      </c>
      <c r="D10" s="14"/>
      <c r="E10" s="14">
        <v>0</v>
      </c>
      <c r="F10" s="36" t="str">
        <f t="shared" si="1"/>
        <v>A8</v>
      </c>
      <c r="H10" s="47">
        <f>COUNTIF(Player1LogAttackedFlag,0)</f>
        <v>100</v>
      </c>
      <c r="O10" s="49" t="s">
        <v>58</v>
      </c>
    </row>
    <row r="11" spans="1:24" x14ac:dyDescent="0.3">
      <c r="A11" s="44" t="str">
        <f t="shared" si="0"/>
        <v>0109</v>
      </c>
      <c r="B11" s="56">
        <v>1</v>
      </c>
      <c r="C11" s="56">
        <v>9</v>
      </c>
      <c r="D11" s="14"/>
      <c r="E11" s="14">
        <v>0</v>
      </c>
      <c r="F11" s="36" t="str">
        <f t="shared" si="1"/>
        <v>A9</v>
      </c>
      <c r="H11" s="49" t="s">
        <v>57</v>
      </c>
    </row>
    <row r="12" spans="1:24" x14ac:dyDescent="0.3">
      <c r="A12" s="44" t="str">
        <f t="shared" si="0"/>
        <v>0110</v>
      </c>
      <c r="B12" s="56">
        <v>1</v>
      </c>
      <c r="C12" s="56">
        <v>10</v>
      </c>
      <c r="D12" s="14"/>
      <c r="E12" s="14">
        <v>0</v>
      </c>
      <c r="F12" s="36" t="str">
        <f t="shared" si="1"/>
        <v>A10</v>
      </c>
    </row>
    <row r="13" spans="1:24" x14ac:dyDescent="0.3">
      <c r="A13" s="44" t="str">
        <f t="shared" si="0"/>
        <v>0201</v>
      </c>
      <c r="B13" s="56">
        <v>2</v>
      </c>
      <c r="C13" s="56">
        <v>1</v>
      </c>
      <c r="D13" s="14"/>
      <c r="E13" s="14">
        <v>0</v>
      </c>
      <c r="F13" s="36" t="str">
        <f t="shared" si="1"/>
        <v>B1</v>
      </c>
      <c r="J13" s="109" t="s">
        <v>51</v>
      </c>
      <c r="K13" s="109"/>
      <c r="L13" s="109"/>
      <c r="M13" s="109"/>
      <c r="O13" s="107" t="s">
        <v>69</v>
      </c>
      <c r="P13" s="107"/>
      <c r="Q13" s="107"/>
      <c r="R13" s="107"/>
      <c r="S13" s="108" t="s">
        <v>70</v>
      </c>
      <c r="T13" s="108"/>
      <c r="U13" s="108"/>
      <c r="V13" s="108"/>
    </row>
    <row r="14" spans="1:24" ht="28.8" x14ac:dyDescent="0.3">
      <c r="A14" s="44" t="str">
        <f t="shared" si="0"/>
        <v>0202</v>
      </c>
      <c r="B14" s="56">
        <v>2</v>
      </c>
      <c r="C14" s="56">
        <v>2</v>
      </c>
      <c r="D14" s="14"/>
      <c r="E14" s="14">
        <v>0</v>
      </c>
      <c r="F14" s="36" t="str">
        <f t="shared" si="1"/>
        <v>B2</v>
      </c>
      <c r="J14" s="23" t="s">
        <v>22</v>
      </c>
      <c r="K14" s="24" t="s">
        <v>36</v>
      </c>
      <c r="L14" s="24" t="s">
        <v>37</v>
      </c>
      <c r="M14" s="24" t="s">
        <v>47</v>
      </c>
      <c r="N14" s="24" t="s">
        <v>46</v>
      </c>
      <c r="O14" s="28" t="s">
        <v>44</v>
      </c>
      <c r="P14" s="28" t="s">
        <v>45</v>
      </c>
      <c r="Q14" s="28" t="s">
        <v>42</v>
      </c>
      <c r="R14" s="28" t="s">
        <v>43</v>
      </c>
      <c r="S14" s="26" t="s">
        <v>38</v>
      </c>
      <c r="T14" s="26" t="s">
        <v>39</v>
      </c>
      <c r="U14" s="26" t="s">
        <v>40</v>
      </c>
      <c r="V14" s="27" t="s">
        <v>41</v>
      </c>
      <c r="W14" s="29" t="s">
        <v>52</v>
      </c>
      <c r="X14" s="29" t="s">
        <v>53</v>
      </c>
    </row>
    <row r="15" spans="1:24" x14ac:dyDescent="0.3">
      <c r="A15" s="44" t="str">
        <f t="shared" si="0"/>
        <v>0203</v>
      </c>
      <c r="B15" s="56">
        <v>2</v>
      </c>
      <c r="C15" s="56">
        <v>3</v>
      </c>
      <c r="D15" s="14"/>
      <c r="E15" s="14">
        <v>0</v>
      </c>
      <c r="F15" s="36" t="str">
        <f t="shared" si="1"/>
        <v>B3</v>
      </c>
      <c r="J15" s="34" t="s">
        <v>2</v>
      </c>
      <c r="K15" s="35">
        <f>O3</f>
        <v>0</v>
      </c>
      <c r="L15" s="35">
        <f t="shared" ref="L15:L17" si="3">IF(K15=1,0,IF(L3-N3=L3,0,1))</f>
        <v>0</v>
      </c>
      <c r="M15" s="35" t="str" cm="1">
        <f t="array" ref="M15">IF(N3=0,"",INDEX(Player1Log,MATCH(1,(Player1LogIndicator=$J15)*(Player1LogAttackedFlag=1),0),1))&amp;IF(N3&lt;=1,"",":"&amp;W15&amp;X15)</f>
        <v/>
      </c>
      <c r="N15" s="35">
        <f>IF($M15="",0,IF(LEN($M15)=4,0,IF(LEFT($M15,2)=MID($M15,6,2),"Up/Down","Left/Right")))</f>
        <v>0</v>
      </c>
      <c r="O15" s="35">
        <f t="shared" ref="O15:P19" si="4">IF($M15="",0,IF(S15="N/A","N/A",IF($N15="Left/Right","N/A",IF(VLOOKUP(S15,Player1Log,5,0)=1,"Attacked",""))))</f>
        <v>0</v>
      </c>
      <c r="P15" s="35">
        <f t="shared" si="4"/>
        <v>0</v>
      </c>
      <c r="Q15" s="35">
        <f t="shared" ref="Q15:R19" si="5">IF($M15="",0,IF(U15="N/A","N/A",IF($N15="Up/Down","N/A",IF(VLOOKUP(U15,Player1Log,5,0)=1,"Attacked",""))))</f>
        <v>0</v>
      </c>
      <c r="R15" s="35">
        <f t="shared" si="5"/>
        <v>0</v>
      </c>
      <c r="S15" s="35">
        <f>IF($M15="",0,IF(RIGHT(LEFT($M15,4),2)="01","N/A",LEFT($M15,2)&amp;TEXT(MID($M15,3,2)-1,"00")))</f>
        <v>0</v>
      </c>
      <c r="T15" s="35">
        <f>IF($M15="",0,IF(RIGHT($M15,2)="10","N/A",LEFT($M15,2)&amp;TEXT(RIGHT($M15,2)+1,"00")))</f>
        <v>0</v>
      </c>
      <c r="U15" s="35">
        <f>IF($M15="",0,IF(LEFT($M15,2)="01","N/A",TEXT(LEFT($M15,2)-1,"00")&amp;RIGHT($M15,2)))</f>
        <v>0</v>
      </c>
      <c r="V15" s="36">
        <f>IF($M15="",0,IF(LEFT(RIGHT($M15, 4),2)="10","N/A",TEXT(MID($M15,LEN($M15)-3,2)+1,"00")&amp;RIGHT($M15,2)))</f>
        <v>0</v>
      </c>
      <c r="W15" s="30" t="str">
        <f t="array" ref="W15">TEXT(MAX(IF((Player1LogIndicator=$J15)*(Player1LogAttackedFlag=1),$B$3:$B$102)),"00")</f>
        <v>00</v>
      </c>
      <c r="X15" s="30" t="str">
        <f t="array" ref="X15">TEXT(MAX(IF((Player1LogIndicator=$J15)*(Player1LogAttackedFlag=1),$C$3:$C$102)),"00")</f>
        <v>00</v>
      </c>
    </row>
    <row r="16" spans="1:24" x14ac:dyDescent="0.3">
      <c r="A16" s="44" t="str">
        <f t="shared" si="0"/>
        <v>0204</v>
      </c>
      <c r="B16" s="56">
        <v>2</v>
      </c>
      <c r="C16" s="56">
        <v>4</v>
      </c>
      <c r="D16" s="14"/>
      <c r="E16" s="14">
        <v>0</v>
      </c>
      <c r="F16" s="36" t="str">
        <f t="shared" si="1"/>
        <v>B4</v>
      </c>
      <c r="J16" s="34" t="s">
        <v>10</v>
      </c>
      <c r="K16" s="35">
        <f t="shared" ref="K16:K19" si="6">O4</f>
        <v>0</v>
      </c>
      <c r="L16" s="35">
        <f t="shared" si="3"/>
        <v>0</v>
      </c>
      <c r="M16" s="35" t="str" cm="1">
        <f t="array" ref="M16">IF(N4=0,"",INDEX(Player1Log,MATCH(1,(Player1LogIndicator=$J16)*(Player1LogAttackedFlag=1),0),1))&amp;IF(N4&lt;=1,"",":"&amp;W16&amp;X16)</f>
        <v/>
      </c>
      <c r="N16" s="35">
        <f t="shared" ref="N16:N19" si="7">IF($M16="",0,IF(LEN($M16)=4,0,IF(LEFT($M16,2)=MID($M16,6,2),"Up/Down","Left/Right")))</f>
        <v>0</v>
      </c>
      <c r="O16" s="35">
        <f t="shared" si="4"/>
        <v>0</v>
      </c>
      <c r="P16" s="35">
        <f t="shared" si="4"/>
        <v>0</v>
      </c>
      <c r="Q16" s="35">
        <f t="shared" si="5"/>
        <v>0</v>
      </c>
      <c r="R16" s="35">
        <f t="shared" si="5"/>
        <v>0</v>
      </c>
      <c r="S16" s="35">
        <f t="shared" ref="S16:S19" si="8">IF($M16="",0,IF(RIGHT(LEFT($M16,4),2)="01","N/A",LEFT($M16,2)&amp;TEXT(MID($M16,3,2)-1,"00")))</f>
        <v>0</v>
      </c>
      <c r="T16" s="35">
        <f t="shared" ref="T16:T19" si="9">IF($M16="",0,IF(RIGHT($M16,2)="10","N/A",LEFT($M16,2)&amp;TEXT(RIGHT($M16,2)+1,"00")))</f>
        <v>0</v>
      </c>
      <c r="U16" s="35">
        <f t="shared" ref="U16:U19" si="10">IF($M16="",0,IF(LEFT($M16,2)="01","N/A",TEXT(LEFT($M16,2)-1,"00")&amp;RIGHT($M16,2)))</f>
        <v>0</v>
      </c>
      <c r="V16" s="36">
        <f t="shared" ref="V16:V19" si="11">IF($M16="",0,IF(LEFT(RIGHT($M16, 4),2)="10","N/A",TEXT(MID($M16,LEN($M16)-3,2)+1,"00")&amp;RIGHT($M16,2)))</f>
        <v>0</v>
      </c>
      <c r="W16" s="30" t="str">
        <f t="array" ref="W16">TEXT(MAX(IF((Player1LogIndicator=$J16)*(Player1LogAttackedFlag=1),$B$3:$B$102)),"00")</f>
        <v>00</v>
      </c>
      <c r="X16" s="30" t="str">
        <f t="array" ref="X16">TEXT(MAX(IF((Player1LogIndicator=$J16)*(Player1LogAttackedFlag=1),$C$3:$C$102)),"00")</f>
        <v>00</v>
      </c>
    </row>
    <row r="17" spans="1:24" x14ac:dyDescent="0.3">
      <c r="A17" s="44" t="str">
        <f t="shared" si="0"/>
        <v>0205</v>
      </c>
      <c r="B17" s="56">
        <v>2</v>
      </c>
      <c r="C17" s="56">
        <v>5</v>
      </c>
      <c r="D17" s="14"/>
      <c r="E17" s="14">
        <v>0</v>
      </c>
      <c r="F17" s="36" t="str">
        <f t="shared" si="1"/>
        <v>B5</v>
      </c>
      <c r="J17" s="34" t="s">
        <v>11</v>
      </c>
      <c r="K17" s="35">
        <f t="shared" si="6"/>
        <v>0</v>
      </c>
      <c r="L17" s="35">
        <f t="shared" si="3"/>
        <v>0</v>
      </c>
      <c r="M17" s="35" t="str" cm="1">
        <f t="array" ref="M17">IF(N5=0,"",INDEX(Player1Log,MATCH(1,(Player1LogIndicator=$J17)*(Player1LogAttackedFlag=1),0),1))&amp;IF(N5&lt;=1,"",":"&amp;W17&amp;X17)</f>
        <v/>
      </c>
      <c r="N17" s="35">
        <f t="shared" si="7"/>
        <v>0</v>
      </c>
      <c r="O17" s="35">
        <f t="shared" si="4"/>
        <v>0</v>
      </c>
      <c r="P17" s="35">
        <f t="shared" si="4"/>
        <v>0</v>
      </c>
      <c r="Q17" s="35">
        <f t="shared" si="5"/>
        <v>0</v>
      </c>
      <c r="R17" s="35">
        <f t="shared" si="5"/>
        <v>0</v>
      </c>
      <c r="S17" s="35">
        <f t="shared" si="8"/>
        <v>0</v>
      </c>
      <c r="T17" s="35">
        <f t="shared" si="9"/>
        <v>0</v>
      </c>
      <c r="U17" s="35">
        <f t="shared" si="10"/>
        <v>0</v>
      </c>
      <c r="V17" s="36">
        <f t="shared" si="11"/>
        <v>0</v>
      </c>
      <c r="W17" s="30" t="str">
        <f t="array" ref="W17">TEXT(MAX(IF((Player1LogIndicator=$J17)*(Player1LogAttackedFlag=1),$B$3:$B$102)),"00")</f>
        <v>00</v>
      </c>
      <c r="X17" s="30" t="str">
        <f t="array" ref="X17">TEXT(MAX(IF((Player1LogIndicator=$J17)*(Player1LogAttackedFlag=1),$C$3:$C$102)),"00")</f>
        <v>00</v>
      </c>
    </row>
    <row r="18" spans="1:24" x14ac:dyDescent="0.3">
      <c r="A18" s="44" t="str">
        <f t="shared" si="0"/>
        <v>0206</v>
      </c>
      <c r="B18" s="56">
        <v>2</v>
      </c>
      <c r="C18" s="56">
        <v>6</v>
      </c>
      <c r="D18" s="14"/>
      <c r="E18" s="14">
        <v>0</v>
      </c>
      <c r="F18" s="36" t="str">
        <f t="shared" si="1"/>
        <v>B6</v>
      </c>
      <c r="J18" s="34" t="s">
        <v>18</v>
      </c>
      <c r="K18" s="35">
        <f t="shared" si="6"/>
        <v>0</v>
      </c>
      <c r="L18" s="35">
        <f>IF(K18=1,0,IF(L6-N6=L6,0,1))</f>
        <v>0</v>
      </c>
      <c r="M18" s="35" t="str" cm="1">
        <f t="array" ref="M18">IF(N6=0,"",INDEX(Player1Log,MATCH(1,(Player1LogIndicator=$J18)*(Player1LogAttackedFlag=1),0),1))&amp;IF(N6&lt;=1,"",":"&amp;W18&amp;X18)</f>
        <v/>
      </c>
      <c r="N18" s="35">
        <f t="shared" si="7"/>
        <v>0</v>
      </c>
      <c r="O18" s="35">
        <f t="shared" si="4"/>
        <v>0</v>
      </c>
      <c r="P18" s="35">
        <f t="shared" si="4"/>
        <v>0</v>
      </c>
      <c r="Q18" s="35">
        <f t="shared" si="5"/>
        <v>0</v>
      </c>
      <c r="R18" s="35">
        <f t="shared" si="5"/>
        <v>0</v>
      </c>
      <c r="S18" s="35">
        <f t="shared" si="8"/>
        <v>0</v>
      </c>
      <c r="T18" s="35">
        <f t="shared" si="9"/>
        <v>0</v>
      </c>
      <c r="U18" s="35">
        <f t="shared" si="10"/>
        <v>0</v>
      </c>
      <c r="V18" s="36">
        <f t="shared" si="11"/>
        <v>0</v>
      </c>
      <c r="W18" s="30" t="str">
        <f t="array" ref="W18">TEXT(MAX(IF((Player1LogIndicator=$J18)*(Player1LogAttackedFlag=1),$B$3:$B$102)),"00")</f>
        <v>00</v>
      </c>
      <c r="X18" s="30" t="str">
        <f t="array" ref="X18">TEXT(MAX(IF((Player1LogIndicator=$J18)*(Player1LogAttackedFlag=1),$C$3:$C$102)),"00")</f>
        <v>00</v>
      </c>
    </row>
    <row r="19" spans="1:24" x14ac:dyDescent="0.3">
      <c r="A19" s="44" t="str">
        <f t="shared" si="0"/>
        <v>0207</v>
      </c>
      <c r="B19" s="56">
        <v>2</v>
      </c>
      <c r="C19" s="56">
        <v>7</v>
      </c>
      <c r="D19" s="14"/>
      <c r="E19" s="14">
        <v>0</v>
      </c>
      <c r="F19" s="36" t="str">
        <f t="shared" si="1"/>
        <v>B7</v>
      </c>
      <c r="J19" s="37" t="s">
        <v>1</v>
      </c>
      <c r="K19" s="38">
        <f t="shared" si="6"/>
        <v>0</v>
      </c>
      <c r="L19" s="38">
        <f>IF(K19=1,0,IF(L7-N7=L7,0,1))</f>
        <v>0</v>
      </c>
      <c r="M19" s="38" t="str" cm="1">
        <f t="array" ref="M19">IF(N7=0,"",INDEX(Player1Log,MATCH(1,(Player1LogIndicator=$J19)*(Player1LogAttackedFlag=1),0),1))&amp;IF(N7&lt;=1,"",":"&amp;W19&amp;X19)</f>
        <v/>
      </c>
      <c r="N19" s="38">
        <f t="shared" si="7"/>
        <v>0</v>
      </c>
      <c r="O19" s="38">
        <f t="shared" si="4"/>
        <v>0</v>
      </c>
      <c r="P19" s="38">
        <f t="shared" si="4"/>
        <v>0</v>
      </c>
      <c r="Q19" s="38">
        <f t="shared" si="5"/>
        <v>0</v>
      </c>
      <c r="R19" s="38">
        <f t="shared" si="5"/>
        <v>0</v>
      </c>
      <c r="S19" s="38">
        <f t="shared" si="8"/>
        <v>0</v>
      </c>
      <c r="T19" s="38">
        <f t="shared" si="9"/>
        <v>0</v>
      </c>
      <c r="U19" s="38">
        <f t="shared" si="10"/>
        <v>0</v>
      </c>
      <c r="V19" s="39">
        <f t="shared" si="11"/>
        <v>0</v>
      </c>
      <c r="W19" s="30" t="str">
        <f t="array" ref="W19">TEXT(MAX(IF((Player1LogIndicator=$J19)*(Player1LogAttackedFlag=1),$B$3:$B$102)),"00")</f>
        <v>00</v>
      </c>
      <c r="X19" s="30" t="str">
        <f t="array" ref="X19">TEXT(MAX(IF((Player1LogIndicator=$J19)*(Player1LogAttackedFlag=1),$C$3:$C$102)),"00")</f>
        <v>00</v>
      </c>
    </row>
    <row r="20" spans="1:24" x14ac:dyDescent="0.3">
      <c r="A20" s="44" t="str">
        <f t="shared" si="0"/>
        <v>0208</v>
      </c>
      <c r="B20" s="56">
        <v>2</v>
      </c>
      <c r="C20" s="56">
        <v>8</v>
      </c>
      <c r="D20" s="14"/>
      <c r="E20" s="14">
        <v>0</v>
      </c>
      <c r="F20" s="36" t="str">
        <f t="shared" si="1"/>
        <v>B8</v>
      </c>
    </row>
    <row r="21" spans="1:24" x14ac:dyDescent="0.3">
      <c r="A21" s="44" t="str">
        <f t="shared" si="0"/>
        <v>0209</v>
      </c>
      <c r="B21" s="56">
        <v>2</v>
      </c>
      <c r="C21" s="56">
        <v>9</v>
      </c>
      <c r="D21" s="14"/>
      <c r="E21" s="14">
        <v>0</v>
      </c>
      <c r="F21" s="36" t="str">
        <f t="shared" si="1"/>
        <v>B9</v>
      </c>
      <c r="J21" s="19"/>
      <c r="K21" s="20" t="s">
        <v>48</v>
      </c>
      <c r="L21" s="48">
        <f>IFERROR(MATCH(1,$L$15:$L$19,0),0)</f>
        <v>0</v>
      </c>
      <c r="O21" s="19"/>
      <c r="P21" s="20" t="s">
        <v>50</v>
      </c>
      <c r="Q21" s="48">
        <f ca="1">COUNTIF(OFFSET($O$14:$R$14,Player1HuntingRow,0),"")</f>
        <v>0</v>
      </c>
    </row>
    <row r="22" spans="1:24" x14ac:dyDescent="0.3">
      <c r="A22" s="44" t="str">
        <f t="shared" si="0"/>
        <v>0210</v>
      </c>
      <c r="B22" s="56">
        <v>2</v>
      </c>
      <c r="C22" s="56">
        <v>10</v>
      </c>
      <c r="D22" s="14"/>
      <c r="E22" s="14">
        <v>0</v>
      </c>
      <c r="F22" s="36" t="str">
        <f t="shared" si="1"/>
        <v>B10</v>
      </c>
      <c r="L22" s="49" t="s">
        <v>59</v>
      </c>
      <c r="Q22" s="49" t="s">
        <v>60</v>
      </c>
    </row>
    <row r="23" spans="1:24" x14ac:dyDescent="0.3">
      <c r="A23" s="44" t="str">
        <f t="shared" si="0"/>
        <v>0301</v>
      </c>
      <c r="B23" s="56">
        <v>3</v>
      </c>
      <c r="C23" s="56">
        <v>1</v>
      </c>
      <c r="D23" s="14"/>
      <c r="E23" s="14">
        <v>0</v>
      </c>
      <c r="F23" s="36" t="str">
        <f t="shared" si="1"/>
        <v>C1</v>
      </c>
    </row>
    <row r="24" spans="1:24" x14ac:dyDescent="0.3">
      <c r="A24" s="44" t="str">
        <f t="shared" si="0"/>
        <v>0302</v>
      </c>
      <c r="B24" s="56">
        <v>3</v>
      </c>
      <c r="C24" s="56">
        <v>2</v>
      </c>
      <c r="D24" s="14"/>
      <c r="E24" s="14">
        <v>0</v>
      </c>
      <c r="F24" s="36" t="str">
        <f t="shared" si="1"/>
        <v>C2</v>
      </c>
    </row>
    <row r="25" spans="1:24" x14ac:dyDescent="0.3">
      <c r="A25" s="44" t="str">
        <f t="shared" si="0"/>
        <v>0303</v>
      </c>
      <c r="B25" s="56">
        <v>3</v>
      </c>
      <c r="C25" s="56">
        <v>3</v>
      </c>
      <c r="D25" s="14"/>
      <c r="E25" s="14">
        <v>0</v>
      </c>
      <c r="F25" s="36" t="str">
        <f t="shared" si="1"/>
        <v>C3</v>
      </c>
    </row>
    <row r="26" spans="1:24" x14ac:dyDescent="0.3">
      <c r="A26" s="44" t="str">
        <f t="shared" si="0"/>
        <v>0304</v>
      </c>
      <c r="B26" s="56">
        <v>3</v>
      </c>
      <c r="C26" s="56">
        <v>4</v>
      </c>
      <c r="D26" s="14"/>
      <c r="E26" s="14">
        <v>0</v>
      </c>
      <c r="F26" s="36" t="str">
        <f t="shared" si="1"/>
        <v>C4</v>
      </c>
    </row>
    <row r="27" spans="1:24" x14ac:dyDescent="0.3">
      <c r="A27" s="44" t="str">
        <f t="shared" si="0"/>
        <v>0305</v>
      </c>
      <c r="B27" s="56">
        <v>3</v>
      </c>
      <c r="C27" s="56">
        <v>5</v>
      </c>
      <c r="D27" s="14"/>
      <c r="E27" s="14">
        <v>0</v>
      </c>
      <c r="F27" s="36" t="str">
        <f t="shared" si="1"/>
        <v>C5</v>
      </c>
    </row>
    <row r="28" spans="1:24" x14ac:dyDescent="0.3">
      <c r="A28" s="44" t="str">
        <f t="shared" si="0"/>
        <v>0306</v>
      </c>
      <c r="B28" s="56">
        <v>3</v>
      </c>
      <c r="C28" s="56">
        <v>6</v>
      </c>
      <c r="D28" s="14"/>
      <c r="E28" s="14">
        <v>0</v>
      </c>
      <c r="F28" s="36" t="str">
        <f t="shared" si="1"/>
        <v>C6</v>
      </c>
    </row>
    <row r="29" spans="1:24" x14ac:dyDescent="0.3">
      <c r="A29" s="44" t="str">
        <f t="shared" si="0"/>
        <v>0307</v>
      </c>
      <c r="B29" s="56">
        <v>3</v>
      </c>
      <c r="C29" s="56">
        <v>7</v>
      </c>
      <c r="D29" s="14"/>
      <c r="E29" s="14">
        <v>0</v>
      </c>
      <c r="F29" s="36" t="str">
        <f t="shared" si="1"/>
        <v>C7</v>
      </c>
    </row>
    <row r="30" spans="1:24" x14ac:dyDescent="0.3">
      <c r="A30" s="44" t="str">
        <f t="shared" si="0"/>
        <v>0308</v>
      </c>
      <c r="B30" s="56">
        <v>3</v>
      </c>
      <c r="C30" s="56">
        <v>8</v>
      </c>
      <c r="D30" s="14"/>
      <c r="E30" s="14">
        <v>0</v>
      </c>
      <c r="F30" s="36" t="str">
        <f t="shared" si="1"/>
        <v>C8</v>
      </c>
    </row>
    <row r="31" spans="1:24" x14ac:dyDescent="0.3">
      <c r="A31" s="44" t="str">
        <f t="shared" si="0"/>
        <v>0309</v>
      </c>
      <c r="B31" s="56">
        <v>3</v>
      </c>
      <c r="C31" s="56">
        <v>9</v>
      </c>
      <c r="D31" s="14"/>
      <c r="E31" s="14">
        <v>0</v>
      </c>
      <c r="F31" s="36" t="str">
        <f t="shared" si="1"/>
        <v>C9</v>
      </c>
    </row>
    <row r="32" spans="1:24" x14ac:dyDescent="0.3">
      <c r="A32" s="44" t="str">
        <f t="shared" si="0"/>
        <v>0310</v>
      </c>
      <c r="B32" s="56">
        <v>3</v>
      </c>
      <c r="C32" s="56">
        <v>10</v>
      </c>
      <c r="D32" s="14"/>
      <c r="E32" s="14">
        <v>0</v>
      </c>
      <c r="F32" s="36" t="str">
        <f t="shared" si="1"/>
        <v>C10</v>
      </c>
    </row>
    <row r="33" spans="1:6" x14ac:dyDescent="0.3">
      <c r="A33" s="44" t="str">
        <f t="shared" si="0"/>
        <v>0401</v>
      </c>
      <c r="B33" s="56">
        <v>4</v>
      </c>
      <c r="C33" s="56">
        <v>1</v>
      </c>
      <c r="D33" s="14"/>
      <c r="E33" s="14">
        <v>0</v>
      </c>
      <c r="F33" s="36" t="str">
        <f t="shared" si="1"/>
        <v>D1</v>
      </c>
    </row>
    <row r="34" spans="1:6" x14ac:dyDescent="0.3">
      <c r="A34" s="44" t="str">
        <f t="shared" si="0"/>
        <v>0402</v>
      </c>
      <c r="B34" s="56">
        <v>4</v>
      </c>
      <c r="C34" s="56">
        <v>2</v>
      </c>
      <c r="D34" s="14"/>
      <c r="E34" s="14">
        <v>0</v>
      </c>
      <c r="F34" s="36" t="str">
        <f t="shared" si="1"/>
        <v>D2</v>
      </c>
    </row>
    <row r="35" spans="1:6" x14ac:dyDescent="0.3">
      <c r="A35" s="44" t="str">
        <f t="shared" si="0"/>
        <v>0403</v>
      </c>
      <c r="B35" s="56">
        <v>4</v>
      </c>
      <c r="C35" s="56">
        <v>3</v>
      </c>
      <c r="D35" s="14"/>
      <c r="E35" s="14">
        <v>0</v>
      </c>
      <c r="F35" s="36" t="str">
        <f t="shared" si="1"/>
        <v>D3</v>
      </c>
    </row>
    <row r="36" spans="1:6" x14ac:dyDescent="0.3">
      <c r="A36" s="44" t="str">
        <f t="shared" si="0"/>
        <v>0404</v>
      </c>
      <c r="B36" s="56">
        <v>4</v>
      </c>
      <c r="C36" s="56">
        <v>4</v>
      </c>
      <c r="D36" s="14"/>
      <c r="E36" s="14">
        <v>0</v>
      </c>
      <c r="F36" s="36" t="str">
        <f t="shared" si="1"/>
        <v>D4</v>
      </c>
    </row>
    <row r="37" spans="1:6" x14ac:dyDescent="0.3">
      <c r="A37" s="44" t="str">
        <f t="shared" si="0"/>
        <v>0405</v>
      </c>
      <c r="B37" s="56">
        <v>4</v>
      </c>
      <c r="C37" s="56">
        <v>5</v>
      </c>
      <c r="D37" s="14"/>
      <c r="E37" s="14">
        <v>0</v>
      </c>
      <c r="F37" s="36" t="str">
        <f t="shared" si="1"/>
        <v>D5</v>
      </c>
    </row>
    <row r="38" spans="1:6" x14ac:dyDescent="0.3">
      <c r="A38" s="44" t="str">
        <f t="shared" si="0"/>
        <v>0406</v>
      </c>
      <c r="B38" s="56">
        <v>4</v>
      </c>
      <c r="C38" s="56">
        <v>6</v>
      </c>
      <c r="D38" s="14"/>
      <c r="E38" s="14">
        <v>0</v>
      </c>
      <c r="F38" s="36" t="str">
        <f t="shared" si="1"/>
        <v>D6</v>
      </c>
    </row>
    <row r="39" spans="1:6" x14ac:dyDescent="0.3">
      <c r="A39" s="44" t="str">
        <f t="shared" si="0"/>
        <v>0407</v>
      </c>
      <c r="B39" s="56">
        <v>4</v>
      </c>
      <c r="C39" s="56">
        <v>7</v>
      </c>
      <c r="D39" s="14"/>
      <c r="E39" s="14">
        <v>0</v>
      </c>
      <c r="F39" s="36" t="str">
        <f t="shared" si="1"/>
        <v>D7</v>
      </c>
    </row>
    <row r="40" spans="1:6" x14ac:dyDescent="0.3">
      <c r="A40" s="44" t="str">
        <f t="shared" si="0"/>
        <v>0408</v>
      </c>
      <c r="B40" s="56">
        <v>4</v>
      </c>
      <c r="C40" s="56">
        <v>8</v>
      </c>
      <c r="D40" s="14"/>
      <c r="E40" s="14">
        <v>0</v>
      </c>
      <c r="F40" s="36" t="str">
        <f t="shared" si="1"/>
        <v>D8</v>
      </c>
    </row>
    <row r="41" spans="1:6" x14ac:dyDescent="0.3">
      <c r="A41" s="44" t="str">
        <f t="shared" si="0"/>
        <v>0409</v>
      </c>
      <c r="B41" s="56">
        <v>4</v>
      </c>
      <c r="C41" s="56">
        <v>9</v>
      </c>
      <c r="D41" s="14"/>
      <c r="E41" s="14">
        <v>0</v>
      </c>
      <c r="F41" s="36" t="str">
        <f t="shared" si="1"/>
        <v>D9</v>
      </c>
    </row>
    <row r="42" spans="1:6" x14ac:dyDescent="0.3">
      <c r="A42" s="44" t="str">
        <f t="shared" si="0"/>
        <v>0410</v>
      </c>
      <c r="B42" s="56">
        <v>4</v>
      </c>
      <c r="C42" s="56">
        <v>10</v>
      </c>
      <c r="D42" s="14"/>
      <c r="E42" s="14">
        <v>0</v>
      </c>
      <c r="F42" s="36" t="str">
        <f t="shared" si="1"/>
        <v>D10</v>
      </c>
    </row>
    <row r="43" spans="1:6" x14ac:dyDescent="0.3">
      <c r="A43" s="44" t="str">
        <f t="shared" si="0"/>
        <v>0501</v>
      </c>
      <c r="B43" s="56">
        <v>5</v>
      </c>
      <c r="C43" s="56">
        <v>1</v>
      </c>
      <c r="D43" s="14"/>
      <c r="E43" s="14">
        <v>0</v>
      </c>
      <c r="F43" s="36" t="str">
        <f t="shared" si="1"/>
        <v>E1</v>
      </c>
    </row>
    <row r="44" spans="1:6" x14ac:dyDescent="0.3">
      <c r="A44" s="44" t="str">
        <f t="shared" si="0"/>
        <v>0502</v>
      </c>
      <c r="B44" s="56">
        <v>5</v>
      </c>
      <c r="C44" s="56">
        <v>2</v>
      </c>
      <c r="D44" s="14"/>
      <c r="E44" s="14">
        <v>0</v>
      </c>
      <c r="F44" s="36" t="str">
        <f t="shared" si="1"/>
        <v>E2</v>
      </c>
    </row>
    <row r="45" spans="1:6" x14ac:dyDescent="0.3">
      <c r="A45" s="44" t="str">
        <f t="shared" si="0"/>
        <v>0503</v>
      </c>
      <c r="B45" s="56">
        <v>5</v>
      </c>
      <c r="C45" s="56">
        <v>3</v>
      </c>
      <c r="D45" s="14"/>
      <c r="E45" s="14">
        <v>0</v>
      </c>
      <c r="F45" s="36" t="str">
        <f t="shared" si="1"/>
        <v>E3</v>
      </c>
    </row>
    <row r="46" spans="1:6" x14ac:dyDescent="0.3">
      <c r="A46" s="44" t="str">
        <f t="shared" si="0"/>
        <v>0504</v>
      </c>
      <c r="B46" s="56">
        <v>5</v>
      </c>
      <c r="C46" s="56">
        <v>4</v>
      </c>
      <c r="D46" s="14"/>
      <c r="E46" s="14">
        <v>0</v>
      </c>
      <c r="F46" s="36" t="str">
        <f t="shared" si="1"/>
        <v>E4</v>
      </c>
    </row>
    <row r="47" spans="1:6" x14ac:dyDescent="0.3">
      <c r="A47" s="44" t="str">
        <f t="shared" si="0"/>
        <v>0505</v>
      </c>
      <c r="B47" s="56">
        <v>5</v>
      </c>
      <c r="C47" s="56">
        <v>5</v>
      </c>
      <c r="D47" s="14"/>
      <c r="E47" s="14">
        <v>0</v>
      </c>
      <c r="F47" s="36" t="str">
        <f t="shared" si="1"/>
        <v>E5</v>
      </c>
    </row>
    <row r="48" spans="1:6" x14ac:dyDescent="0.3">
      <c r="A48" s="44" t="str">
        <f t="shared" si="0"/>
        <v>0506</v>
      </c>
      <c r="B48" s="56">
        <v>5</v>
      </c>
      <c r="C48" s="56">
        <v>6</v>
      </c>
      <c r="D48" s="14"/>
      <c r="E48" s="14">
        <v>0</v>
      </c>
      <c r="F48" s="36" t="str">
        <f t="shared" si="1"/>
        <v>E6</v>
      </c>
    </row>
    <row r="49" spans="1:6" x14ac:dyDescent="0.3">
      <c r="A49" s="44" t="str">
        <f t="shared" si="0"/>
        <v>0507</v>
      </c>
      <c r="B49" s="56">
        <v>5</v>
      </c>
      <c r="C49" s="56">
        <v>7</v>
      </c>
      <c r="D49" s="14"/>
      <c r="E49" s="14">
        <v>0</v>
      </c>
      <c r="F49" s="36" t="str">
        <f t="shared" si="1"/>
        <v>E7</v>
      </c>
    </row>
    <row r="50" spans="1:6" x14ac:dyDescent="0.3">
      <c r="A50" s="44" t="str">
        <f t="shared" si="0"/>
        <v>0508</v>
      </c>
      <c r="B50" s="56">
        <v>5</v>
      </c>
      <c r="C50" s="56">
        <v>8</v>
      </c>
      <c r="D50" s="14"/>
      <c r="E50" s="14">
        <v>0</v>
      </c>
      <c r="F50" s="36" t="str">
        <f t="shared" si="1"/>
        <v>E8</v>
      </c>
    </row>
    <row r="51" spans="1:6" x14ac:dyDescent="0.3">
      <c r="A51" s="44" t="str">
        <f t="shared" si="0"/>
        <v>0509</v>
      </c>
      <c r="B51" s="56">
        <v>5</v>
      </c>
      <c r="C51" s="56">
        <v>9</v>
      </c>
      <c r="D51" s="14"/>
      <c r="E51" s="14">
        <v>0</v>
      </c>
      <c r="F51" s="36" t="str">
        <f t="shared" si="1"/>
        <v>E9</v>
      </c>
    </row>
    <row r="52" spans="1:6" x14ac:dyDescent="0.3">
      <c r="A52" s="44" t="str">
        <f t="shared" si="0"/>
        <v>0510</v>
      </c>
      <c r="B52" s="56">
        <v>5</v>
      </c>
      <c r="C52" s="56">
        <v>10</v>
      </c>
      <c r="D52" s="14"/>
      <c r="E52" s="14">
        <v>0</v>
      </c>
      <c r="F52" s="36" t="str">
        <f t="shared" si="1"/>
        <v>E10</v>
      </c>
    </row>
    <row r="53" spans="1:6" x14ac:dyDescent="0.3">
      <c r="A53" s="44" t="str">
        <f t="shared" si="0"/>
        <v>0601</v>
      </c>
      <c r="B53" s="56">
        <v>6</v>
      </c>
      <c r="C53" s="56">
        <v>1</v>
      </c>
      <c r="D53" s="14"/>
      <c r="E53" s="14">
        <v>0</v>
      </c>
      <c r="F53" s="36" t="str">
        <f t="shared" si="1"/>
        <v>F1</v>
      </c>
    </row>
    <row r="54" spans="1:6" x14ac:dyDescent="0.3">
      <c r="A54" s="44" t="str">
        <f t="shared" si="0"/>
        <v>0602</v>
      </c>
      <c r="B54" s="56">
        <v>6</v>
      </c>
      <c r="C54" s="56">
        <v>2</v>
      </c>
      <c r="D54" s="14"/>
      <c r="E54" s="14">
        <v>0</v>
      </c>
      <c r="F54" s="36" t="str">
        <f t="shared" si="1"/>
        <v>F2</v>
      </c>
    </row>
    <row r="55" spans="1:6" x14ac:dyDescent="0.3">
      <c r="A55" s="44" t="str">
        <f t="shared" si="0"/>
        <v>0603</v>
      </c>
      <c r="B55" s="56">
        <v>6</v>
      </c>
      <c r="C55" s="56">
        <v>3</v>
      </c>
      <c r="D55" s="14"/>
      <c r="E55" s="14">
        <v>0</v>
      </c>
      <c r="F55" s="36" t="str">
        <f t="shared" si="1"/>
        <v>F3</v>
      </c>
    </row>
    <row r="56" spans="1:6" x14ac:dyDescent="0.3">
      <c r="A56" s="44" t="str">
        <f t="shared" si="0"/>
        <v>0604</v>
      </c>
      <c r="B56" s="56">
        <v>6</v>
      </c>
      <c r="C56" s="56">
        <v>4</v>
      </c>
      <c r="D56" s="14"/>
      <c r="E56" s="14">
        <v>0</v>
      </c>
      <c r="F56" s="36" t="str">
        <f t="shared" si="1"/>
        <v>F4</v>
      </c>
    </row>
    <row r="57" spans="1:6" x14ac:dyDescent="0.3">
      <c r="A57" s="44" t="str">
        <f t="shared" si="0"/>
        <v>0605</v>
      </c>
      <c r="B57" s="56">
        <v>6</v>
      </c>
      <c r="C57" s="56">
        <v>5</v>
      </c>
      <c r="D57" s="14"/>
      <c r="E57" s="14">
        <v>0</v>
      </c>
      <c r="F57" s="36" t="str">
        <f t="shared" si="1"/>
        <v>F5</v>
      </c>
    </row>
    <row r="58" spans="1:6" x14ac:dyDescent="0.3">
      <c r="A58" s="44" t="str">
        <f t="shared" si="0"/>
        <v>0606</v>
      </c>
      <c r="B58" s="56">
        <v>6</v>
      </c>
      <c r="C58" s="56">
        <v>6</v>
      </c>
      <c r="D58" s="14"/>
      <c r="E58" s="14">
        <v>0</v>
      </c>
      <c r="F58" s="36" t="str">
        <f t="shared" si="1"/>
        <v>F6</v>
      </c>
    </row>
    <row r="59" spans="1:6" x14ac:dyDescent="0.3">
      <c r="A59" s="44" t="str">
        <f t="shared" si="0"/>
        <v>0607</v>
      </c>
      <c r="B59" s="56">
        <v>6</v>
      </c>
      <c r="C59" s="56">
        <v>7</v>
      </c>
      <c r="D59" s="14"/>
      <c r="E59" s="14">
        <v>0</v>
      </c>
      <c r="F59" s="36" t="str">
        <f t="shared" si="1"/>
        <v>F7</v>
      </c>
    </row>
    <row r="60" spans="1:6" x14ac:dyDescent="0.3">
      <c r="A60" s="44" t="str">
        <f t="shared" si="0"/>
        <v>0608</v>
      </c>
      <c r="B60" s="56">
        <v>6</v>
      </c>
      <c r="C60" s="56">
        <v>8</v>
      </c>
      <c r="D60" s="14"/>
      <c r="E60" s="14">
        <v>0</v>
      </c>
      <c r="F60" s="36" t="str">
        <f t="shared" si="1"/>
        <v>F8</v>
      </c>
    </row>
    <row r="61" spans="1:6" x14ac:dyDescent="0.3">
      <c r="A61" s="44" t="str">
        <f t="shared" si="0"/>
        <v>0609</v>
      </c>
      <c r="B61" s="56">
        <v>6</v>
      </c>
      <c r="C61" s="56">
        <v>9</v>
      </c>
      <c r="D61" s="14"/>
      <c r="E61" s="14">
        <v>0</v>
      </c>
      <c r="F61" s="36" t="str">
        <f t="shared" si="1"/>
        <v>F9</v>
      </c>
    </row>
    <row r="62" spans="1:6" x14ac:dyDescent="0.3">
      <c r="A62" s="44" t="str">
        <f t="shared" si="0"/>
        <v>0610</v>
      </c>
      <c r="B62" s="56">
        <v>6</v>
      </c>
      <c r="C62" s="56">
        <v>10</v>
      </c>
      <c r="D62" s="14"/>
      <c r="E62" s="14">
        <v>0</v>
      </c>
      <c r="F62" s="36" t="str">
        <f t="shared" si="1"/>
        <v>F10</v>
      </c>
    </row>
    <row r="63" spans="1:6" x14ac:dyDescent="0.3">
      <c r="A63" s="44" t="str">
        <f t="shared" si="0"/>
        <v>0701</v>
      </c>
      <c r="B63" s="56">
        <v>7</v>
      </c>
      <c r="C63" s="56">
        <v>1</v>
      </c>
      <c r="D63" s="14"/>
      <c r="E63" s="14">
        <v>0</v>
      </c>
      <c r="F63" s="36" t="str">
        <f t="shared" si="1"/>
        <v>G1</v>
      </c>
    </row>
    <row r="64" spans="1:6" x14ac:dyDescent="0.3">
      <c r="A64" s="44" t="str">
        <f t="shared" si="0"/>
        <v>0702</v>
      </c>
      <c r="B64" s="56">
        <v>7</v>
      </c>
      <c r="C64" s="56">
        <v>2</v>
      </c>
      <c r="D64" s="14"/>
      <c r="E64" s="14">
        <v>0</v>
      </c>
      <c r="F64" s="36" t="str">
        <f t="shared" si="1"/>
        <v>G2</v>
      </c>
    </row>
    <row r="65" spans="1:6" x14ac:dyDescent="0.3">
      <c r="A65" s="44" t="str">
        <f t="shared" si="0"/>
        <v>0703</v>
      </c>
      <c r="B65" s="56">
        <v>7</v>
      </c>
      <c r="C65" s="56">
        <v>3</v>
      </c>
      <c r="D65" s="14"/>
      <c r="E65" s="14">
        <v>0</v>
      </c>
      <c r="F65" s="36" t="str">
        <f t="shared" si="1"/>
        <v>G3</v>
      </c>
    </row>
    <row r="66" spans="1:6" x14ac:dyDescent="0.3">
      <c r="A66" s="44" t="str">
        <f t="shared" si="0"/>
        <v>0704</v>
      </c>
      <c r="B66" s="56">
        <v>7</v>
      </c>
      <c r="C66" s="56">
        <v>4</v>
      </c>
      <c r="D66" s="14"/>
      <c r="E66" s="14">
        <v>0</v>
      </c>
      <c r="F66" s="36" t="str">
        <f t="shared" si="1"/>
        <v>G4</v>
      </c>
    </row>
    <row r="67" spans="1:6" x14ac:dyDescent="0.3">
      <c r="A67" s="44" t="str">
        <f t="shared" si="0"/>
        <v>0705</v>
      </c>
      <c r="B67" s="56">
        <v>7</v>
      </c>
      <c r="C67" s="56">
        <v>5</v>
      </c>
      <c r="D67" s="14"/>
      <c r="E67" s="14">
        <v>0</v>
      </c>
      <c r="F67" s="36" t="str">
        <f t="shared" si="1"/>
        <v>G5</v>
      </c>
    </row>
    <row r="68" spans="1:6" x14ac:dyDescent="0.3">
      <c r="A68" s="44" t="str">
        <f t="shared" ref="A68:A102" si="12">TEXT(B68,"00")&amp;TEXT(C68,"00")</f>
        <v>0706</v>
      </c>
      <c r="B68" s="56">
        <v>7</v>
      </c>
      <c r="C68" s="56">
        <v>6</v>
      </c>
      <c r="D68" s="14"/>
      <c r="E68" s="14">
        <v>0</v>
      </c>
      <c r="F68" s="36" t="str">
        <f t="shared" ref="F68:F102" si="13">CHAR(64+B68)&amp;C68</f>
        <v>G6</v>
      </c>
    </row>
    <row r="69" spans="1:6" x14ac:dyDescent="0.3">
      <c r="A69" s="44" t="str">
        <f t="shared" si="12"/>
        <v>0707</v>
      </c>
      <c r="B69" s="56">
        <v>7</v>
      </c>
      <c r="C69" s="56">
        <v>7</v>
      </c>
      <c r="D69" s="14"/>
      <c r="E69" s="14">
        <v>0</v>
      </c>
      <c r="F69" s="36" t="str">
        <f t="shared" si="13"/>
        <v>G7</v>
      </c>
    </row>
    <row r="70" spans="1:6" x14ac:dyDescent="0.3">
      <c r="A70" s="44" t="str">
        <f t="shared" si="12"/>
        <v>0708</v>
      </c>
      <c r="B70" s="56">
        <v>7</v>
      </c>
      <c r="C70" s="56">
        <v>8</v>
      </c>
      <c r="D70" s="14"/>
      <c r="E70" s="14">
        <v>0</v>
      </c>
      <c r="F70" s="36" t="str">
        <f t="shared" si="13"/>
        <v>G8</v>
      </c>
    </row>
    <row r="71" spans="1:6" x14ac:dyDescent="0.3">
      <c r="A71" s="44" t="str">
        <f t="shared" si="12"/>
        <v>0709</v>
      </c>
      <c r="B71" s="56">
        <v>7</v>
      </c>
      <c r="C71" s="56">
        <v>9</v>
      </c>
      <c r="D71" s="14"/>
      <c r="E71" s="14">
        <v>0</v>
      </c>
      <c r="F71" s="36" t="str">
        <f t="shared" si="13"/>
        <v>G9</v>
      </c>
    </row>
    <row r="72" spans="1:6" x14ac:dyDescent="0.3">
      <c r="A72" s="44" t="str">
        <f t="shared" si="12"/>
        <v>0710</v>
      </c>
      <c r="B72" s="56">
        <v>7</v>
      </c>
      <c r="C72" s="56">
        <v>10</v>
      </c>
      <c r="D72" s="14"/>
      <c r="E72" s="14">
        <v>0</v>
      </c>
      <c r="F72" s="36" t="str">
        <f t="shared" si="13"/>
        <v>G10</v>
      </c>
    </row>
    <row r="73" spans="1:6" x14ac:dyDescent="0.3">
      <c r="A73" s="44" t="str">
        <f t="shared" si="12"/>
        <v>0801</v>
      </c>
      <c r="B73" s="56">
        <v>8</v>
      </c>
      <c r="C73" s="56">
        <v>1</v>
      </c>
      <c r="D73" s="14"/>
      <c r="E73" s="14">
        <v>0</v>
      </c>
      <c r="F73" s="36" t="str">
        <f t="shared" si="13"/>
        <v>H1</v>
      </c>
    </row>
    <row r="74" spans="1:6" x14ac:dyDescent="0.3">
      <c r="A74" s="44" t="str">
        <f t="shared" si="12"/>
        <v>0802</v>
      </c>
      <c r="B74" s="56">
        <v>8</v>
      </c>
      <c r="C74" s="56">
        <v>2</v>
      </c>
      <c r="D74" s="14"/>
      <c r="E74" s="14">
        <v>0</v>
      </c>
      <c r="F74" s="36" t="str">
        <f t="shared" si="13"/>
        <v>H2</v>
      </c>
    </row>
    <row r="75" spans="1:6" x14ac:dyDescent="0.3">
      <c r="A75" s="44" t="str">
        <f t="shared" si="12"/>
        <v>0803</v>
      </c>
      <c r="B75" s="56">
        <v>8</v>
      </c>
      <c r="C75" s="56">
        <v>3</v>
      </c>
      <c r="D75" s="14"/>
      <c r="E75" s="14">
        <v>0</v>
      </c>
      <c r="F75" s="36" t="str">
        <f t="shared" si="13"/>
        <v>H3</v>
      </c>
    </row>
    <row r="76" spans="1:6" x14ac:dyDescent="0.3">
      <c r="A76" s="44" t="str">
        <f t="shared" si="12"/>
        <v>0804</v>
      </c>
      <c r="B76" s="56">
        <v>8</v>
      </c>
      <c r="C76" s="56">
        <v>4</v>
      </c>
      <c r="D76" s="14"/>
      <c r="E76" s="14">
        <v>0</v>
      </c>
      <c r="F76" s="36" t="str">
        <f t="shared" si="13"/>
        <v>H4</v>
      </c>
    </row>
    <row r="77" spans="1:6" x14ac:dyDescent="0.3">
      <c r="A77" s="44" t="str">
        <f t="shared" si="12"/>
        <v>0805</v>
      </c>
      <c r="B77" s="56">
        <v>8</v>
      </c>
      <c r="C77" s="56">
        <v>5</v>
      </c>
      <c r="D77" s="14"/>
      <c r="E77" s="14">
        <v>0</v>
      </c>
      <c r="F77" s="36" t="str">
        <f t="shared" si="13"/>
        <v>H5</v>
      </c>
    </row>
    <row r="78" spans="1:6" x14ac:dyDescent="0.3">
      <c r="A78" s="44" t="str">
        <f t="shared" si="12"/>
        <v>0806</v>
      </c>
      <c r="B78" s="56">
        <v>8</v>
      </c>
      <c r="C78" s="56">
        <v>6</v>
      </c>
      <c r="D78" s="14"/>
      <c r="E78" s="14">
        <v>0</v>
      </c>
      <c r="F78" s="36" t="str">
        <f t="shared" si="13"/>
        <v>H6</v>
      </c>
    </row>
    <row r="79" spans="1:6" x14ac:dyDescent="0.3">
      <c r="A79" s="44" t="str">
        <f t="shared" si="12"/>
        <v>0807</v>
      </c>
      <c r="B79" s="56">
        <v>8</v>
      </c>
      <c r="C79" s="56">
        <v>7</v>
      </c>
      <c r="D79" s="14"/>
      <c r="E79" s="14">
        <v>0</v>
      </c>
      <c r="F79" s="36" t="str">
        <f t="shared" si="13"/>
        <v>H7</v>
      </c>
    </row>
    <row r="80" spans="1:6" x14ac:dyDescent="0.3">
      <c r="A80" s="44" t="str">
        <f t="shared" si="12"/>
        <v>0808</v>
      </c>
      <c r="B80" s="56">
        <v>8</v>
      </c>
      <c r="C80" s="56">
        <v>8</v>
      </c>
      <c r="D80" s="14"/>
      <c r="E80" s="14">
        <v>0</v>
      </c>
      <c r="F80" s="36" t="str">
        <f t="shared" si="13"/>
        <v>H8</v>
      </c>
    </row>
    <row r="81" spans="1:6" x14ac:dyDescent="0.3">
      <c r="A81" s="44" t="str">
        <f t="shared" si="12"/>
        <v>0809</v>
      </c>
      <c r="B81" s="56">
        <v>8</v>
      </c>
      <c r="C81" s="56">
        <v>9</v>
      </c>
      <c r="D81" s="14"/>
      <c r="E81" s="14">
        <v>0</v>
      </c>
      <c r="F81" s="36" t="str">
        <f t="shared" si="13"/>
        <v>H9</v>
      </c>
    </row>
    <row r="82" spans="1:6" x14ac:dyDescent="0.3">
      <c r="A82" s="44" t="str">
        <f t="shared" si="12"/>
        <v>0810</v>
      </c>
      <c r="B82" s="56">
        <v>8</v>
      </c>
      <c r="C82" s="56">
        <v>10</v>
      </c>
      <c r="D82" s="14"/>
      <c r="E82" s="14">
        <v>0</v>
      </c>
      <c r="F82" s="36" t="str">
        <f t="shared" si="13"/>
        <v>H10</v>
      </c>
    </row>
    <row r="83" spans="1:6" x14ac:dyDescent="0.3">
      <c r="A83" s="44" t="str">
        <f t="shared" si="12"/>
        <v>0901</v>
      </c>
      <c r="B83" s="56">
        <v>9</v>
      </c>
      <c r="C83" s="56">
        <v>1</v>
      </c>
      <c r="D83" s="14"/>
      <c r="E83" s="14">
        <v>0</v>
      </c>
      <c r="F83" s="36" t="str">
        <f t="shared" si="13"/>
        <v>I1</v>
      </c>
    </row>
    <row r="84" spans="1:6" x14ac:dyDescent="0.3">
      <c r="A84" s="44" t="str">
        <f t="shared" si="12"/>
        <v>0902</v>
      </c>
      <c r="B84" s="56">
        <v>9</v>
      </c>
      <c r="C84" s="56">
        <v>2</v>
      </c>
      <c r="D84" s="14"/>
      <c r="E84" s="14">
        <v>0</v>
      </c>
      <c r="F84" s="36" t="str">
        <f t="shared" si="13"/>
        <v>I2</v>
      </c>
    </row>
    <row r="85" spans="1:6" x14ac:dyDescent="0.3">
      <c r="A85" s="44" t="str">
        <f t="shared" si="12"/>
        <v>0903</v>
      </c>
      <c r="B85" s="56">
        <v>9</v>
      </c>
      <c r="C85" s="56">
        <v>3</v>
      </c>
      <c r="D85" s="14"/>
      <c r="E85" s="14">
        <v>0</v>
      </c>
      <c r="F85" s="36" t="str">
        <f t="shared" si="13"/>
        <v>I3</v>
      </c>
    </row>
    <row r="86" spans="1:6" x14ac:dyDescent="0.3">
      <c r="A86" s="44" t="str">
        <f t="shared" si="12"/>
        <v>0904</v>
      </c>
      <c r="B86" s="56">
        <v>9</v>
      </c>
      <c r="C86" s="56">
        <v>4</v>
      </c>
      <c r="D86" s="14"/>
      <c r="E86" s="14">
        <v>0</v>
      </c>
      <c r="F86" s="36" t="str">
        <f t="shared" si="13"/>
        <v>I4</v>
      </c>
    </row>
    <row r="87" spans="1:6" x14ac:dyDescent="0.3">
      <c r="A87" s="44" t="str">
        <f t="shared" si="12"/>
        <v>0905</v>
      </c>
      <c r="B87" s="56">
        <v>9</v>
      </c>
      <c r="C87" s="56">
        <v>5</v>
      </c>
      <c r="D87" s="14"/>
      <c r="E87" s="14">
        <v>0</v>
      </c>
      <c r="F87" s="36" t="str">
        <f t="shared" si="13"/>
        <v>I5</v>
      </c>
    </row>
    <row r="88" spans="1:6" x14ac:dyDescent="0.3">
      <c r="A88" s="44" t="str">
        <f t="shared" si="12"/>
        <v>0906</v>
      </c>
      <c r="B88" s="56">
        <v>9</v>
      </c>
      <c r="C88" s="56">
        <v>6</v>
      </c>
      <c r="D88" s="14"/>
      <c r="E88" s="14">
        <v>0</v>
      </c>
      <c r="F88" s="36" t="str">
        <f t="shared" si="13"/>
        <v>I6</v>
      </c>
    </row>
    <row r="89" spans="1:6" x14ac:dyDescent="0.3">
      <c r="A89" s="44" t="str">
        <f t="shared" si="12"/>
        <v>0907</v>
      </c>
      <c r="B89" s="56">
        <v>9</v>
      </c>
      <c r="C89" s="56">
        <v>7</v>
      </c>
      <c r="D89" s="14"/>
      <c r="E89" s="14">
        <v>0</v>
      </c>
      <c r="F89" s="36" t="str">
        <f t="shared" si="13"/>
        <v>I7</v>
      </c>
    </row>
    <row r="90" spans="1:6" x14ac:dyDescent="0.3">
      <c r="A90" s="44" t="str">
        <f t="shared" si="12"/>
        <v>0908</v>
      </c>
      <c r="B90" s="56">
        <v>9</v>
      </c>
      <c r="C90" s="56">
        <v>8</v>
      </c>
      <c r="D90" s="14"/>
      <c r="E90" s="14">
        <v>0</v>
      </c>
      <c r="F90" s="36" t="str">
        <f t="shared" si="13"/>
        <v>I8</v>
      </c>
    </row>
    <row r="91" spans="1:6" x14ac:dyDescent="0.3">
      <c r="A91" s="44" t="str">
        <f t="shared" si="12"/>
        <v>0909</v>
      </c>
      <c r="B91" s="56">
        <v>9</v>
      </c>
      <c r="C91" s="56">
        <v>9</v>
      </c>
      <c r="D91" s="14"/>
      <c r="E91" s="14">
        <v>0</v>
      </c>
      <c r="F91" s="36" t="str">
        <f t="shared" si="13"/>
        <v>I9</v>
      </c>
    </row>
    <row r="92" spans="1:6" x14ac:dyDescent="0.3">
      <c r="A92" s="44" t="str">
        <f t="shared" si="12"/>
        <v>0910</v>
      </c>
      <c r="B92" s="56">
        <v>9</v>
      </c>
      <c r="C92" s="56">
        <v>10</v>
      </c>
      <c r="D92" s="14"/>
      <c r="E92" s="14">
        <v>0</v>
      </c>
      <c r="F92" s="36" t="str">
        <f t="shared" si="13"/>
        <v>I10</v>
      </c>
    </row>
    <row r="93" spans="1:6" x14ac:dyDescent="0.3">
      <c r="A93" s="44" t="str">
        <f t="shared" si="12"/>
        <v>1001</v>
      </c>
      <c r="B93" s="56">
        <v>10</v>
      </c>
      <c r="C93" s="56">
        <v>1</v>
      </c>
      <c r="D93" s="14"/>
      <c r="E93" s="14">
        <v>0</v>
      </c>
      <c r="F93" s="36" t="str">
        <f t="shared" si="13"/>
        <v>J1</v>
      </c>
    </row>
    <row r="94" spans="1:6" x14ac:dyDescent="0.3">
      <c r="A94" s="44" t="str">
        <f t="shared" si="12"/>
        <v>1002</v>
      </c>
      <c r="B94" s="56">
        <v>10</v>
      </c>
      <c r="C94" s="56">
        <v>2</v>
      </c>
      <c r="D94" s="14"/>
      <c r="E94" s="14">
        <v>0</v>
      </c>
      <c r="F94" s="36" t="str">
        <f t="shared" si="13"/>
        <v>J2</v>
      </c>
    </row>
    <row r="95" spans="1:6" x14ac:dyDescent="0.3">
      <c r="A95" s="44" t="str">
        <f t="shared" si="12"/>
        <v>1003</v>
      </c>
      <c r="B95" s="56">
        <v>10</v>
      </c>
      <c r="C95" s="56">
        <v>3</v>
      </c>
      <c r="D95" s="14"/>
      <c r="E95" s="14">
        <v>0</v>
      </c>
      <c r="F95" s="36" t="str">
        <f t="shared" si="13"/>
        <v>J3</v>
      </c>
    </row>
    <row r="96" spans="1:6" x14ac:dyDescent="0.3">
      <c r="A96" s="44" t="str">
        <f t="shared" si="12"/>
        <v>1004</v>
      </c>
      <c r="B96" s="56">
        <v>10</v>
      </c>
      <c r="C96" s="56">
        <v>4</v>
      </c>
      <c r="D96" s="14"/>
      <c r="E96" s="14">
        <v>0</v>
      </c>
      <c r="F96" s="36" t="str">
        <f t="shared" si="13"/>
        <v>J4</v>
      </c>
    </row>
    <row r="97" spans="1:6" x14ac:dyDescent="0.3">
      <c r="A97" s="44" t="str">
        <f t="shared" si="12"/>
        <v>1005</v>
      </c>
      <c r="B97" s="56">
        <v>10</v>
      </c>
      <c r="C97" s="56">
        <v>5</v>
      </c>
      <c r="D97" s="14"/>
      <c r="E97" s="14">
        <v>0</v>
      </c>
      <c r="F97" s="36" t="str">
        <f t="shared" si="13"/>
        <v>J5</v>
      </c>
    </row>
    <row r="98" spans="1:6" x14ac:dyDescent="0.3">
      <c r="A98" s="44" t="str">
        <f t="shared" si="12"/>
        <v>1006</v>
      </c>
      <c r="B98" s="56">
        <v>10</v>
      </c>
      <c r="C98" s="56">
        <v>6</v>
      </c>
      <c r="D98" s="14"/>
      <c r="E98" s="14">
        <v>0</v>
      </c>
      <c r="F98" s="36" t="str">
        <f t="shared" si="13"/>
        <v>J6</v>
      </c>
    </row>
    <row r="99" spans="1:6" x14ac:dyDescent="0.3">
      <c r="A99" s="44" t="str">
        <f t="shared" si="12"/>
        <v>1007</v>
      </c>
      <c r="B99" s="56">
        <v>10</v>
      </c>
      <c r="C99" s="56">
        <v>7</v>
      </c>
      <c r="D99" s="14"/>
      <c r="E99" s="14">
        <v>0</v>
      </c>
      <c r="F99" s="36" t="str">
        <f t="shared" si="13"/>
        <v>J7</v>
      </c>
    </row>
    <row r="100" spans="1:6" x14ac:dyDescent="0.3">
      <c r="A100" s="44" t="str">
        <f t="shared" si="12"/>
        <v>1008</v>
      </c>
      <c r="B100" s="56">
        <v>10</v>
      </c>
      <c r="C100" s="56">
        <v>8</v>
      </c>
      <c r="D100" s="14"/>
      <c r="E100" s="14">
        <v>0</v>
      </c>
      <c r="F100" s="36" t="str">
        <f t="shared" si="13"/>
        <v>J8</v>
      </c>
    </row>
    <row r="101" spans="1:6" x14ac:dyDescent="0.3">
      <c r="A101" s="44" t="str">
        <f t="shared" si="12"/>
        <v>1009</v>
      </c>
      <c r="B101" s="56">
        <v>10</v>
      </c>
      <c r="C101" s="56">
        <v>9</v>
      </c>
      <c r="D101" s="14"/>
      <c r="E101" s="14">
        <v>0</v>
      </c>
      <c r="F101" s="36" t="str">
        <f t="shared" si="13"/>
        <v>J9</v>
      </c>
    </row>
    <row r="102" spans="1:6" x14ac:dyDescent="0.3">
      <c r="A102" s="45" t="str">
        <f t="shared" si="12"/>
        <v>1010</v>
      </c>
      <c r="B102" s="57">
        <v>10</v>
      </c>
      <c r="C102" s="57">
        <v>10</v>
      </c>
      <c r="D102" s="15"/>
      <c r="E102" s="15">
        <v>0</v>
      </c>
      <c r="F102" s="39" t="str">
        <f t="shared" si="13"/>
        <v>J10</v>
      </c>
    </row>
  </sheetData>
  <mergeCells count="5">
    <mergeCell ref="O13:R13"/>
    <mergeCell ref="S13:V13"/>
    <mergeCell ref="J13:M13"/>
    <mergeCell ref="J1:M1"/>
    <mergeCell ref="A1:C1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22"/>
  <sheetViews>
    <sheetView zoomScaleNormal="100" workbookViewId="0">
      <selection activeCell="F16" sqref="F16"/>
    </sheetView>
  </sheetViews>
  <sheetFormatPr defaultRowHeight="14.4" x14ac:dyDescent="0.3"/>
  <cols>
    <col min="1" max="2" width="2.77734375" customWidth="1"/>
    <col min="3" max="12" width="5" customWidth="1"/>
    <col min="13" max="13" width="2.21875" customWidth="1"/>
    <col min="14" max="14" width="12.6640625" customWidth="1"/>
    <col min="15" max="15" width="7.33203125" style="17" customWidth="1"/>
    <col min="16" max="16" width="5" customWidth="1"/>
    <col min="17" max="17" width="7.33203125" customWidth="1"/>
    <col min="19" max="19" width="2.77734375" customWidth="1"/>
    <col min="20" max="29" width="5" customWidth="1"/>
    <col min="30" max="30" width="2.21875" customWidth="1"/>
    <col min="31" max="31" width="12.6640625" customWidth="1"/>
    <col min="32" max="32" width="7.33203125" style="12" customWidth="1"/>
    <col min="33" max="33" width="5" customWidth="1"/>
    <col min="34" max="34" width="7.33203125" customWidth="1"/>
  </cols>
  <sheetData>
    <row r="1" spans="1:3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1"/>
      <c r="AG1" s="1"/>
      <c r="AH1" s="1"/>
      <c r="AI1" s="1"/>
    </row>
    <row r="2" spans="1:35" x14ac:dyDescent="0.3">
      <c r="A2" s="1"/>
      <c r="B2" s="1"/>
      <c r="C2" s="105" t="s">
        <v>3</v>
      </c>
      <c r="D2" s="105"/>
      <c r="E2" s="105"/>
      <c r="F2" s="105"/>
      <c r="G2" s="105"/>
      <c r="H2" s="105"/>
      <c r="I2" s="105"/>
      <c r="J2" s="105"/>
      <c r="K2" s="105"/>
      <c r="L2" s="105"/>
      <c r="M2" s="1"/>
      <c r="N2" s="1"/>
      <c r="O2" s="9"/>
      <c r="P2" s="1"/>
      <c r="Q2" s="1"/>
      <c r="R2" s="1"/>
      <c r="S2" s="1"/>
      <c r="T2" s="106" t="s">
        <v>0</v>
      </c>
      <c r="U2" s="106"/>
      <c r="V2" s="106"/>
      <c r="W2" s="106"/>
      <c r="X2" s="106"/>
      <c r="Y2" s="106"/>
      <c r="Z2" s="106"/>
      <c r="AA2" s="106"/>
      <c r="AB2" s="106"/>
      <c r="AC2" s="106"/>
      <c r="AD2" s="1"/>
      <c r="AE2" s="1"/>
      <c r="AF2" s="11"/>
      <c r="AG2" s="1"/>
      <c r="AH2" s="1"/>
      <c r="AI2" s="9"/>
    </row>
    <row r="3" spans="1:35" ht="15" thickBot="1" x14ac:dyDescent="0.35">
      <c r="A3" s="1"/>
      <c r="B3" s="1"/>
      <c r="C3" s="8" t="s">
        <v>9</v>
      </c>
      <c r="D3" s="8" t="s">
        <v>10</v>
      </c>
      <c r="E3" s="8" t="s">
        <v>2</v>
      </c>
      <c r="F3" s="8" t="s">
        <v>11</v>
      </c>
      <c r="G3" s="8" t="s">
        <v>12</v>
      </c>
      <c r="H3" s="8" t="s">
        <v>13</v>
      </c>
      <c r="I3" s="8" t="s">
        <v>14</v>
      </c>
      <c r="J3" s="8" t="s">
        <v>15</v>
      </c>
      <c r="K3" s="8" t="s">
        <v>16</v>
      </c>
      <c r="L3" s="8" t="s">
        <v>17</v>
      </c>
      <c r="M3" s="1"/>
      <c r="N3" s="1"/>
      <c r="O3" s="9"/>
      <c r="P3" s="1"/>
      <c r="Q3" s="1"/>
      <c r="R3" s="1"/>
      <c r="S3" s="1"/>
      <c r="T3" s="8" t="s">
        <v>9</v>
      </c>
      <c r="U3" s="8" t="s">
        <v>10</v>
      </c>
      <c r="V3" s="8" t="s">
        <v>2</v>
      </c>
      <c r="W3" s="8" t="s">
        <v>11</v>
      </c>
      <c r="X3" s="8" t="s">
        <v>12</v>
      </c>
      <c r="Y3" s="8" t="s">
        <v>13</v>
      </c>
      <c r="Z3" s="8" t="s">
        <v>14</v>
      </c>
      <c r="AA3" s="8" t="s">
        <v>15</v>
      </c>
      <c r="AB3" s="8" t="s">
        <v>16</v>
      </c>
      <c r="AC3" s="8" t="s">
        <v>17</v>
      </c>
      <c r="AD3" s="1"/>
      <c r="AE3" s="1"/>
      <c r="AF3" s="11"/>
      <c r="AG3" s="1"/>
      <c r="AH3" s="1"/>
      <c r="AI3" s="9"/>
    </row>
    <row r="4" spans="1:35" ht="27" customHeight="1" x14ac:dyDescent="0.3">
      <c r="A4" s="8"/>
      <c r="B4" s="8">
        <v>1</v>
      </c>
      <c r="C4" s="80" t="s">
        <v>10</v>
      </c>
      <c r="D4" s="81" t="s">
        <v>10</v>
      </c>
      <c r="E4" s="81" t="s">
        <v>10</v>
      </c>
      <c r="F4" s="81" t="s">
        <v>10</v>
      </c>
      <c r="G4" s="81"/>
      <c r="H4" s="81"/>
      <c r="I4" s="81"/>
      <c r="J4" s="81"/>
      <c r="K4" s="81"/>
      <c r="L4" s="82"/>
      <c r="M4" s="1"/>
      <c r="N4" s="2"/>
      <c r="O4" s="16"/>
      <c r="P4" s="3"/>
      <c r="Q4" s="4"/>
      <c r="R4" s="5"/>
      <c r="S4" s="8">
        <v>1</v>
      </c>
      <c r="T4" s="62"/>
      <c r="U4" s="63"/>
      <c r="V4" s="63"/>
      <c r="W4" s="63"/>
      <c r="X4" s="63"/>
      <c r="Y4" s="63"/>
      <c r="Z4" s="63"/>
      <c r="AA4" s="63"/>
      <c r="AB4" s="63"/>
      <c r="AC4" s="64"/>
      <c r="AD4" s="1"/>
      <c r="AE4" s="2"/>
      <c r="AF4" s="16"/>
      <c r="AG4" s="3"/>
      <c r="AH4" s="4"/>
      <c r="AI4" s="9"/>
    </row>
    <row r="5" spans="1:35" ht="27" customHeight="1" x14ac:dyDescent="0.3">
      <c r="A5" s="8"/>
      <c r="B5" s="8">
        <v>2</v>
      </c>
      <c r="C5" s="83"/>
      <c r="D5" s="84"/>
      <c r="E5" s="84"/>
      <c r="F5" s="84"/>
      <c r="G5" s="84"/>
      <c r="H5" s="84"/>
      <c r="I5" s="84"/>
      <c r="J5" s="84"/>
      <c r="K5" s="84"/>
      <c r="L5" s="85"/>
      <c r="M5" s="1"/>
      <c r="N5" s="6" t="s">
        <v>4</v>
      </c>
      <c r="O5" s="18" t="s">
        <v>32</v>
      </c>
      <c r="P5" s="7"/>
      <c r="Q5" s="13" t="str">
        <f>IF(VLOOKUP($N5,'Player2 Log'!$K$3:$O$7,5,0) = 1,"SUNK","")</f>
        <v/>
      </c>
      <c r="R5" s="5"/>
      <c r="S5" s="8">
        <v>2</v>
      </c>
      <c r="T5" s="65"/>
      <c r="U5" s="66"/>
      <c r="V5" s="66"/>
      <c r="W5" s="66"/>
      <c r="X5" s="66"/>
      <c r="Y5" s="66"/>
      <c r="Z5" s="66"/>
      <c r="AA5" s="66"/>
      <c r="AB5" s="66"/>
      <c r="AC5" s="67"/>
      <c r="AD5" s="1"/>
      <c r="AE5" s="6" t="s">
        <v>4</v>
      </c>
      <c r="AF5" s="18" t="s">
        <v>32</v>
      </c>
      <c r="AG5" s="7"/>
      <c r="AH5" s="13" t="str">
        <f>IF(VLOOKUP($N5,'Player1 Log'!$K$3:$O$7,5,0) = 1,"SUNK","")</f>
        <v/>
      </c>
      <c r="AI5" s="9"/>
    </row>
    <row r="6" spans="1:35" ht="27" customHeight="1" x14ac:dyDescent="0.3">
      <c r="A6" s="8"/>
      <c r="B6" s="8">
        <v>3</v>
      </c>
      <c r="C6" s="83"/>
      <c r="D6" s="84"/>
      <c r="E6" s="84"/>
      <c r="F6" s="84"/>
      <c r="G6" s="84"/>
      <c r="H6" s="84"/>
      <c r="I6" s="84"/>
      <c r="J6" s="84"/>
      <c r="K6" s="84" t="s">
        <v>1</v>
      </c>
      <c r="L6" s="85"/>
      <c r="M6" s="1"/>
      <c r="N6" s="2"/>
      <c r="O6" s="16"/>
      <c r="P6" s="3"/>
      <c r="Q6" s="4"/>
      <c r="R6" s="5"/>
      <c r="S6" s="8">
        <v>3</v>
      </c>
      <c r="T6" s="65"/>
      <c r="U6" s="66"/>
      <c r="V6" s="66"/>
      <c r="W6" s="66"/>
      <c r="X6" s="66"/>
      <c r="Y6" s="66"/>
      <c r="Z6" s="66"/>
      <c r="AA6" s="66"/>
      <c r="AB6" s="66"/>
      <c r="AC6" s="67"/>
      <c r="AD6" s="1"/>
      <c r="AE6" s="2"/>
      <c r="AF6" s="16"/>
      <c r="AG6" s="3"/>
      <c r="AH6" s="4"/>
      <c r="AI6" s="9"/>
    </row>
    <row r="7" spans="1:35" ht="27" customHeight="1" x14ac:dyDescent="0.3">
      <c r="A7" s="8"/>
      <c r="B7" s="8">
        <v>4</v>
      </c>
      <c r="C7" s="83"/>
      <c r="D7" s="84"/>
      <c r="E7" s="84"/>
      <c r="F7" s="84"/>
      <c r="G7" s="84"/>
      <c r="H7" s="84"/>
      <c r="I7" s="84"/>
      <c r="J7" s="84"/>
      <c r="K7" s="84" t="s">
        <v>1</v>
      </c>
      <c r="L7" s="85"/>
      <c r="M7" s="1"/>
      <c r="N7" s="6" t="s">
        <v>5</v>
      </c>
      <c r="O7" s="18" t="s">
        <v>33</v>
      </c>
      <c r="P7" s="7"/>
      <c r="Q7" s="13" t="str">
        <f>IF(VLOOKUP($N7,'Player2 Log'!$K$3:$O$7,5,0) = 1,"SUNK","")</f>
        <v/>
      </c>
      <c r="R7" s="5"/>
      <c r="S7" s="8">
        <v>4</v>
      </c>
      <c r="T7" s="65"/>
      <c r="U7" s="66"/>
      <c r="V7" s="66"/>
      <c r="W7" s="66"/>
      <c r="X7" s="66"/>
      <c r="Y7" s="66"/>
      <c r="Z7" s="66"/>
      <c r="AA7" s="66"/>
      <c r="AB7" s="66"/>
      <c r="AC7" s="67"/>
      <c r="AD7" s="1"/>
      <c r="AE7" s="6" t="s">
        <v>5</v>
      </c>
      <c r="AF7" s="18" t="s">
        <v>33</v>
      </c>
      <c r="AG7" s="7"/>
      <c r="AH7" s="13" t="str">
        <f>IF(VLOOKUP($N7,'Player1 Log'!$K$3:$O$7,5,0) = 1,"SUNK","")</f>
        <v/>
      </c>
      <c r="AI7" s="9"/>
    </row>
    <row r="8" spans="1:35" ht="27" customHeight="1" x14ac:dyDescent="0.3">
      <c r="A8" s="8"/>
      <c r="B8" s="8">
        <v>5</v>
      </c>
      <c r="C8" s="83"/>
      <c r="D8" s="84"/>
      <c r="E8" s="84"/>
      <c r="F8" s="84" t="s">
        <v>2</v>
      </c>
      <c r="G8" s="84" t="s">
        <v>2</v>
      </c>
      <c r="H8" s="84" t="s">
        <v>2</v>
      </c>
      <c r="I8" s="84" t="s">
        <v>2</v>
      </c>
      <c r="J8" s="84" t="s">
        <v>2</v>
      </c>
      <c r="K8" s="84"/>
      <c r="L8" s="85"/>
      <c r="M8" s="1"/>
      <c r="N8" s="2"/>
      <c r="O8" s="16"/>
      <c r="P8" s="3"/>
      <c r="Q8" s="4"/>
      <c r="R8" s="5"/>
      <c r="S8" s="8">
        <v>5</v>
      </c>
      <c r="T8" s="65"/>
      <c r="U8" s="66"/>
      <c r="V8" s="66"/>
      <c r="W8" s="66"/>
      <c r="X8" s="66"/>
      <c r="Y8" s="66"/>
      <c r="Z8" s="66"/>
      <c r="AA8" s="66"/>
      <c r="AB8" s="66"/>
      <c r="AC8" s="67"/>
      <c r="AD8" s="1"/>
      <c r="AE8" s="2"/>
      <c r="AF8" s="16"/>
      <c r="AG8" s="3"/>
      <c r="AH8" s="4"/>
      <c r="AI8" s="9"/>
    </row>
    <row r="9" spans="1:35" ht="27" customHeight="1" x14ac:dyDescent="0.3">
      <c r="A9" s="8"/>
      <c r="B9" s="8">
        <v>6</v>
      </c>
      <c r="C9" s="83"/>
      <c r="D9" s="84"/>
      <c r="E9" s="84"/>
      <c r="F9" s="84"/>
      <c r="G9" s="84"/>
      <c r="H9" s="84"/>
      <c r="I9" s="84"/>
      <c r="J9" s="84"/>
      <c r="K9" s="84"/>
      <c r="L9" s="85"/>
      <c r="M9" s="1"/>
      <c r="N9" s="6" t="s">
        <v>6</v>
      </c>
      <c r="O9" s="18" t="s">
        <v>34</v>
      </c>
      <c r="P9" s="7"/>
      <c r="Q9" s="13" t="str">
        <f>IF(VLOOKUP($N9,'Player2 Log'!$K$3:$O$7,5,0) = 1,"SUNK","")</f>
        <v/>
      </c>
      <c r="R9" s="5"/>
      <c r="S9" s="8">
        <v>6</v>
      </c>
      <c r="T9" s="65"/>
      <c r="U9" s="66"/>
      <c r="V9" s="66"/>
      <c r="W9" s="66"/>
      <c r="X9" s="66"/>
      <c r="Y9" s="66"/>
      <c r="Z9" s="66"/>
      <c r="AA9" s="66"/>
      <c r="AB9" s="66"/>
      <c r="AC9" s="67"/>
      <c r="AD9" s="1"/>
      <c r="AE9" s="6" t="s">
        <v>6</v>
      </c>
      <c r="AF9" s="18" t="s">
        <v>34</v>
      </c>
      <c r="AG9" s="7"/>
      <c r="AH9" s="13" t="str">
        <f>IF(VLOOKUP($N9,'Player1 Log'!$K$3:$O$7,5,0) = 1,"SUNK","")</f>
        <v/>
      </c>
      <c r="AI9" s="9"/>
    </row>
    <row r="10" spans="1:35" ht="27" customHeight="1" x14ac:dyDescent="0.3">
      <c r="A10" s="8"/>
      <c r="B10" s="8">
        <v>7</v>
      </c>
      <c r="C10" s="83"/>
      <c r="D10" s="84" t="s">
        <v>18</v>
      </c>
      <c r="E10" s="84" t="s">
        <v>18</v>
      </c>
      <c r="F10" s="84" t="s">
        <v>18</v>
      </c>
      <c r="G10" s="84"/>
      <c r="H10" s="84"/>
      <c r="I10" s="84"/>
      <c r="J10" s="84" t="s">
        <v>11</v>
      </c>
      <c r="K10" s="84"/>
      <c r="L10" s="85"/>
      <c r="M10" s="1"/>
      <c r="N10" s="2"/>
      <c r="O10" s="16"/>
      <c r="P10" s="3"/>
      <c r="Q10" s="4"/>
      <c r="R10" s="5"/>
      <c r="S10" s="8">
        <v>7</v>
      </c>
      <c r="T10" s="65"/>
      <c r="U10" s="66"/>
      <c r="V10" s="66"/>
      <c r="W10" s="66"/>
      <c r="X10" s="66"/>
      <c r="Y10" s="66"/>
      <c r="Z10" s="66"/>
      <c r="AA10" s="66"/>
      <c r="AB10" s="66"/>
      <c r="AC10" s="67"/>
      <c r="AD10" s="1"/>
      <c r="AE10" s="2"/>
      <c r="AF10" s="16"/>
      <c r="AG10" s="3"/>
      <c r="AH10" s="4"/>
      <c r="AI10" s="9"/>
    </row>
    <row r="11" spans="1:35" ht="27" customHeight="1" x14ac:dyDescent="0.3">
      <c r="A11" s="8"/>
      <c r="B11" s="8">
        <v>8</v>
      </c>
      <c r="C11" s="83"/>
      <c r="D11" s="84"/>
      <c r="E11" s="84"/>
      <c r="F11" s="84"/>
      <c r="G11" s="84"/>
      <c r="H11" s="84"/>
      <c r="I11" s="84"/>
      <c r="J11" s="84" t="s">
        <v>11</v>
      </c>
      <c r="K11" s="84"/>
      <c r="L11" s="85"/>
      <c r="M11" s="1"/>
      <c r="N11" s="6" t="s">
        <v>7</v>
      </c>
      <c r="O11" s="18" t="s">
        <v>34</v>
      </c>
      <c r="P11" s="7"/>
      <c r="Q11" s="13" t="str">
        <f>IF(VLOOKUP($N11,'Player2 Log'!$K$3:$O$7,5,0) = 1,"SUNK","")</f>
        <v/>
      </c>
      <c r="R11" s="5"/>
      <c r="S11" s="8">
        <v>8</v>
      </c>
      <c r="T11" s="65"/>
      <c r="U11" s="66"/>
      <c r="V11" s="66"/>
      <c r="W11" s="66"/>
      <c r="X11" s="66"/>
      <c r="Y11" s="66"/>
      <c r="Z11" s="66"/>
      <c r="AA11" s="66"/>
      <c r="AB11" s="66"/>
      <c r="AC11" s="67"/>
      <c r="AD11" s="1"/>
      <c r="AE11" s="6" t="s">
        <v>7</v>
      </c>
      <c r="AF11" s="18" t="s">
        <v>34</v>
      </c>
      <c r="AG11" s="7"/>
      <c r="AH11" s="13" t="str">
        <f>IF(VLOOKUP($N11,'Player1 Log'!$K$3:$O$7,5,0) = 1,"SUNK","")</f>
        <v/>
      </c>
      <c r="AI11" s="9"/>
    </row>
    <row r="12" spans="1:35" ht="27" customHeight="1" x14ac:dyDescent="0.3">
      <c r="A12" s="8"/>
      <c r="B12" s="8">
        <v>9</v>
      </c>
      <c r="C12" s="83"/>
      <c r="D12" s="84"/>
      <c r="E12" s="84"/>
      <c r="F12" s="84"/>
      <c r="G12" s="84"/>
      <c r="H12" s="84"/>
      <c r="I12" s="84"/>
      <c r="J12" s="84" t="s">
        <v>11</v>
      </c>
      <c r="K12" s="84"/>
      <c r="L12" s="85"/>
      <c r="M12" s="1"/>
      <c r="N12" s="2"/>
      <c r="O12" s="16"/>
      <c r="P12" s="3"/>
      <c r="Q12" s="4"/>
      <c r="R12" s="5"/>
      <c r="S12" s="8">
        <v>9</v>
      </c>
      <c r="T12" s="65"/>
      <c r="U12" s="66"/>
      <c r="V12" s="66"/>
      <c r="W12" s="66"/>
      <c r="X12" s="66"/>
      <c r="Y12" s="66"/>
      <c r="Z12" s="66"/>
      <c r="AA12" s="66"/>
      <c r="AB12" s="66"/>
      <c r="AC12" s="67"/>
      <c r="AD12" s="1"/>
      <c r="AE12" s="2"/>
      <c r="AF12" s="16"/>
      <c r="AG12" s="3"/>
      <c r="AH12" s="4"/>
      <c r="AI12" s="9"/>
    </row>
    <row r="13" spans="1:35" ht="27" customHeight="1" thickBot="1" x14ac:dyDescent="0.35">
      <c r="A13" s="8"/>
      <c r="B13" s="8">
        <v>10</v>
      </c>
      <c r="C13" s="86"/>
      <c r="D13" s="87"/>
      <c r="E13" s="87"/>
      <c r="F13" s="87"/>
      <c r="G13" s="87"/>
      <c r="H13" s="87"/>
      <c r="I13" s="87"/>
      <c r="J13" s="87"/>
      <c r="K13" s="87"/>
      <c r="L13" s="88"/>
      <c r="M13" s="1"/>
      <c r="N13" s="6" t="s">
        <v>8</v>
      </c>
      <c r="O13" s="18" t="s">
        <v>35</v>
      </c>
      <c r="P13" s="7"/>
      <c r="Q13" s="13" t="str">
        <f>IF(VLOOKUP($N13,'Player2 Log'!$K$3:$O$7,5,0) = 1,"SUNK","")</f>
        <v/>
      </c>
      <c r="R13" s="1"/>
      <c r="S13" s="8">
        <v>10</v>
      </c>
      <c r="T13" s="68"/>
      <c r="U13" s="69"/>
      <c r="V13" s="69"/>
      <c r="W13" s="69"/>
      <c r="X13" s="69"/>
      <c r="Y13" s="69"/>
      <c r="Z13" s="69"/>
      <c r="AA13" s="69"/>
      <c r="AB13" s="69"/>
      <c r="AC13" s="70"/>
      <c r="AD13" s="1"/>
      <c r="AE13" s="6" t="s">
        <v>8</v>
      </c>
      <c r="AF13" s="18" t="s">
        <v>35</v>
      </c>
      <c r="AG13" s="7"/>
      <c r="AH13" s="13" t="str">
        <f>IF(VLOOKUP($N13,'Player1 Log'!$K$3:$O$7,5,0) = 1,"SUNK","")</f>
        <v/>
      </c>
      <c r="AI13" s="9"/>
    </row>
    <row r="14" spans="1:35" ht="18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1"/>
      <c r="AG14" s="1"/>
      <c r="AH14" s="1"/>
      <c r="AI14" s="9"/>
    </row>
    <row r="15" spans="1:35" ht="24" customHeight="1" x14ac:dyDescent="0.35">
      <c r="A15" s="1"/>
      <c r="B15" s="1"/>
      <c r="C15" s="1"/>
      <c r="D15" s="1"/>
      <c r="E15" s="1"/>
      <c r="F15" s="1"/>
      <c r="G15" s="10"/>
      <c r="H15" s="1"/>
      <c r="I15" s="1"/>
      <c r="J15" s="1"/>
      <c r="K15" s="1"/>
      <c r="L15" s="1"/>
      <c r="M15" s="1"/>
      <c r="N15" s="1"/>
      <c r="O15" s="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1"/>
      <c r="AG15" s="1"/>
      <c r="AH15" s="1"/>
      <c r="AI15" s="9"/>
    </row>
    <row r="16" spans="1:35" ht="24" customHeight="1" x14ac:dyDescent="0.35">
      <c r="A16" s="1"/>
      <c r="B16" s="1"/>
      <c r="C16" s="1"/>
      <c r="D16" s="1"/>
      <c r="E16" s="1"/>
      <c r="F16" s="1"/>
      <c r="G16" s="10"/>
      <c r="H16" s="1"/>
      <c r="I16" s="1"/>
      <c r="J16" s="1"/>
      <c r="K16" s="1"/>
      <c r="L16" s="1"/>
      <c r="M16" s="1"/>
      <c r="N16" s="1"/>
      <c r="O16" s="9"/>
      <c r="P16" s="1"/>
      <c r="Q16" s="1"/>
      <c r="R16" s="10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1"/>
      <c r="AG16" s="1"/>
      <c r="AH16" s="1"/>
      <c r="AI16" s="9"/>
    </row>
    <row r="17" spans="1:35" ht="24" customHeigh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1"/>
      <c r="AG17" s="1"/>
      <c r="AH17" s="1"/>
      <c r="AI17" s="9"/>
    </row>
    <row r="18" spans="1:35" ht="20.399999999999999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1"/>
      <c r="AG18" s="1"/>
      <c r="AH18" s="1"/>
      <c r="AI18" s="9"/>
    </row>
    <row r="19" spans="1:35" ht="20.399999999999999" customHeight="1" x14ac:dyDescent="0.3"/>
    <row r="20" spans="1:35" ht="20.399999999999999" customHeight="1" x14ac:dyDescent="0.3"/>
    <row r="21" spans="1:35" ht="20.399999999999999" customHeight="1" x14ac:dyDescent="0.3"/>
    <row r="22" spans="1:35" ht="20.399999999999999" customHeight="1" x14ac:dyDescent="0.3"/>
  </sheetData>
  <mergeCells count="2">
    <mergeCell ref="C2:L2"/>
    <mergeCell ref="T2:AC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21"/>
  <sheetViews>
    <sheetView zoomScaleNormal="100" workbookViewId="0">
      <selection activeCell="W12" sqref="W12:AF21"/>
    </sheetView>
  </sheetViews>
  <sheetFormatPr defaultRowHeight="14.4" x14ac:dyDescent="0.3"/>
  <cols>
    <col min="1" max="10" width="5" customWidth="1"/>
    <col min="12" max="12" width="5.77734375" customWidth="1"/>
    <col min="13" max="13" width="5" customWidth="1"/>
    <col min="14" max="14" width="5.5546875" customWidth="1"/>
    <col min="15" max="15" width="4.6640625" customWidth="1"/>
    <col min="16" max="16" width="5" customWidth="1"/>
    <col min="17" max="17" width="5.109375" customWidth="1"/>
    <col min="18" max="18" width="4.6640625" customWidth="1"/>
    <col min="19" max="19" width="5.33203125" customWidth="1"/>
    <col min="20" max="20" width="4.21875" customWidth="1"/>
    <col min="21" max="21" width="4.6640625" customWidth="1"/>
    <col min="23" max="23" width="5.5546875" customWidth="1"/>
    <col min="24" max="24" width="5.77734375" customWidth="1"/>
    <col min="25" max="25" width="6.109375" customWidth="1"/>
    <col min="26" max="26" width="5.88671875" customWidth="1"/>
    <col min="27" max="27" width="6.33203125" customWidth="1"/>
    <col min="28" max="28" width="6.88671875" customWidth="1"/>
    <col min="29" max="29" width="5.44140625" customWidth="1"/>
    <col min="30" max="30" width="5.88671875" customWidth="1"/>
    <col min="31" max="31" width="5.6640625" customWidth="1"/>
    <col min="32" max="32" width="5.77734375" customWidth="1"/>
  </cols>
  <sheetData>
    <row r="1" spans="1:32" ht="27" customHeight="1" x14ac:dyDescent="0.3">
      <c r="A1" s="71"/>
      <c r="B1" s="72"/>
      <c r="C1" s="72"/>
      <c r="D1" s="72"/>
      <c r="E1" s="72"/>
      <c r="F1" s="72"/>
      <c r="G1" s="72"/>
      <c r="H1" s="72" t="s">
        <v>11</v>
      </c>
      <c r="I1" s="72" t="s">
        <v>11</v>
      </c>
      <c r="J1" s="73" t="s">
        <v>11</v>
      </c>
      <c r="L1" s="80"/>
      <c r="M1" s="81"/>
      <c r="N1" s="81"/>
      <c r="O1" s="81"/>
      <c r="P1" s="81"/>
      <c r="Q1" s="81"/>
      <c r="R1" s="81"/>
      <c r="S1" s="81"/>
      <c r="T1" s="81"/>
      <c r="U1" s="82"/>
      <c r="W1" s="80"/>
      <c r="X1" s="81"/>
      <c r="Y1" s="81"/>
      <c r="Z1" s="81"/>
      <c r="AA1" s="81"/>
      <c r="AB1" s="81"/>
      <c r="AC1" s="81"/>
      <c r="AD1" s="81"/>
      <c r="AE1" s="81"/>
      <c r="AF1" s="82"/>
    </row>
    <row r="2" spans="1:32" ht="27" customHeight="1" x14ac:dyDescent="0.3">
      <c r="A2" s="74"/>
      <c r="B2" s="75"/>
      <c r="C2" s="75"/>
      <c r="D2" s="75"/>
      <c r="E2" s="75" t="s">
        <v>2</v>
      </c>
      <c r="F2" s="75" t="s">
        <v>2</v>
      </c>
      <c r="G2" s="75" t="s">
        <v>2</v>
      </c>
      <c r="H2" s="75" t="s">
        <v>2</v>
      </c>
      <c r="I2" s="75" t="s">
        <v>2</v>
      </c>
      <c r="J2" s="76"/>
      <c r="L2" s="83"/>
      <c r="M2" s="84"/>
      <c r="N2" s="84"/>
      <c r="O2" s="84"/>
      <c r="P2" s="84" t="s">
        <v>11</v>
      </c>
      <c r="Q2" s="84"/>
      <c r="R2" s="84"/>
      <c r="S2" s="84"/>
      <c r="T2" s="84"/>
      <c r="U2" s="85"/>
      <c r="W2" s="83"/>
      <c r="X2" s="84"/>
      <c r="Y2" s="84"/>
      <c r="Z2" s="84"/>
      <c r="AA2" s="84"/>
      <c r="AB2" s="84"/>
      <c r="AC2" s="84"/>
      <c r="AD2" s="84"/>
      <c r="AE2" s="84"/>
      <c r="AF2" s="85"/>
    </row>
    <row r="3" spans="1:32" ht="27" customHeight="1" x14ac:dyDescent="0.3">
      <c r="A3" s="74"/>
      <c r="B3" s="75"/>
      <c r="C3" s="75"/>
      <c r="D3" s="75" t="s">
        <v>18</v>
      </c>
      <c r="E3" s="75"/>
      <c r="F3" s="75"/>
      <c r="G3" s="75"/>
      <c r="H3" s="75"/>
      <c r="I3" s="75"/>
      <c r="J3" s="76"/>
      <c r="L3" s="83"/>
      <c r="M3" s="84" t="s">
        <v>18</v>
      </c>
      <c r="N3" s="84" t="s">
        <v>18</v>
      </c>
      <c r="O3" s="84" t="s">
        <v>18</v>
      </c>
      <c r="P3" s="84" t="s">
        <v>11</v>
      </c>
      <c r="Q3" s="84"/>
      <c r="R3" s="84"/>
      <c r="S3" s="84"/>
      <c r="T3" s="84"/>
      <c r="U3" s="85"/>
      <c r="W3" s="83"/>
      <c r="X3" s="84"/>
      <c r="Y3" s="84" t="s">
        <v>18</v>
      </c>
      <c r="Z3" s="84"/>
      <c r="AA3" s="84"/>
      <c r="AB3" s="84"/>
      <c r="AC3" s="84"/>
      <c r="AD3" s="84"/>
      <c r="AE3" s="84"/>
      <c r="AF3" s="85" t="s">
        <v>1</v>
      </c>
    </row>
    <row r="4" spans="1:32" ht="27" customHeight="1" x14ac:dyDescent="0.3">
      <c r="A4" s="74"/>
      <c r="B4" s="75"/>
      <c r="C4" s="75"/>
      <c r="D4" s="75" t="s">
        <v>18</v>
      </c>
      <c r="E4" s="75"/>
      <c r="F4" s="75"/>
      <c r="G4" s="75"/>
      <c r="H4" s="75"/>
      <c r="I4" s="75"/>
      <c r="J4" s="76"/>
      <c r="L4" s="83"/>
      <c r="M4" s="84"/>
      <c r="N4" s="84"/>
      <c r="O4" s="84"/>
      <c r="P4" s="84" t="s">
        <v>11</v>
      </c>
      <c r="Q4" s="84"/>
      <c r="R4" s="84"/>
      <c r="S4" s="84"/>
      <c r="T4" s="84"/>
      <c r="U4" s="85"/>
      <c r="W4" s="83"/>
      <c r="X4" s="84"/>
      <c r="Y4" s="84" t="s">
        <v>18</v>
      </c>
      <c r="Z4" s="84"/>
      <c r="AA4" s="84"/>
      <c r="AB4" s="84"/>
      <c r="AC4" s="84"/>
      <c r="AD4" s="84"/>
      <c r="AE4" s="84"/>
      <c r="AF4" s="85" t="s">
        <v>1</v>
      </c>
    </row>
    <row r="5" spans="1:32" ht="27" customHeight="1" x14ac:dyDescent="0.3">
      <c r="A5" s="74"/>
      <c r="B5" s="75"/>
      <c r="C5" s="75"/>
      <c r="D5" s="75" t="s">
        <v>18</v>
      </c>
      <c r="E5" s="75"/>
      <c r="F5" s="75"/>
      <c r="G5" s="75"/>
      <c r="H5" s="75"/>
      <c r="I5" s="75"/>
      <c r="J5" s="76" t="s">
        <v>1</v>
      </c>
      <c r="L5" s="83"/>
      <c r="M5" s="84"/>
      <c r="N5" s="84"/>
      <c r="O5" s="84" t="s">
        <v>2</v>
      </c>
      <c r="P5" s="84" t="s">
        <v>10</v>
      </c>
      <c r="Q5" s="84" t="s">
        <v>10</v>
      </c>
      <c r="R5" s="84" t="s">
        <v>10</v>
      </c>
      <c r="S5" s="84" t="s">
        <v>10</v>
      </c>
      <c r="T5" s="84"/>
      <c r="U5" s="85"/>
      <c r="W5" s="83"/>
      <c r="X5" s="84"/>
      <c r="Y5" s="84" t="s">
        <v>18</v>
      </c>
      <c r="Z5" s="84"/>
      <c r="AA5" s="84"/>
      <c r="AB5" s="84"/>
      <c r="AC5" s="84"/>
      <c r="AD5" s="84"/>
      <c r="AE5" s="84"/>
      <c r="AF5" s="85"/>
    </row>
    <row r="6" spans="1:32" ht="27" customHeight="1" x14ac:dyDescent="0.3">
      <c r="A6" s="74"/>
      <c r="B6" s="75"/>
      <c r="C6" s="75"/>
      <c r="D6" s="75"/>
      <c r="E6" s="75"/>
      <c r="F6" s="75"/>
      <c r="G6" s="75"/>
      <c r="H6" s="75"/>
      <c r="I6" s="75"/>
      <c r="J6" s="76" t="s">
        <v>1</v>
      </c>
      <c r="L6" s="83"/>
      <c r="M6" s="84"/>
      <c r="N6" s="84"/>
      <c r="O6" s="84" t="s">
        <v>2</v>
      </c>
      <c r="P6" s="84"/>
      <c r="Q6" s="84"/>
      <c r="R6" s="84"/>
      <c r="S6" s="84"/>
      <c r="T6" s="84"/>
      <c r="U6" s="85"/>
      <c r="W6" s="83"/>
      <c r="X6" s="84"/>
      <c r="Y6" s="84"/>
      <c r="Z6" s="84"/>
      <c r="AA6" s="84"/>
      <c r="AB6" s="84"/>
      <c r="AC6" s="84"/>
      <c r="AD6" s="84"/>
      <c r="AE6" s="84"/>
      <c r="AF6" s="85"/>
    </row>
    <row r="7" spans="1:32" ht="27" customHeight="1" x14ac:dyDescent="0.3">
      <c r="A7" s="74"/>
      <c r="B7" s="75"/>
      <c r="C7" s="75"/>
      <c r="D7" s="75"/>
      <c r="E7" s="75"/>
      <c r="F7" s="75" t="s">
        <v>10</v>
      </c>
      <c r="G7" s="75" t="s">
        <v>10</v>
      </c>
      <c r="H7" s="75" t="s">
        <v>10</v>
      </c>
      <c r="I7" s="75" t="s">
        <v>10</v>
      </c>
      <c r="J7" s="76"/>
      <c r="L7" s="83"/>
      <c r="M7" s="84"/>
      <c r="N7" s="84"/>
      <c r="O7" s="84" t="s">
        <v>2</v>
      </c>
      <c r="P7" s="84"/>
      <c r="Q7" s="84"/>
      <c r="R7" s="84"/>
      <c r="S7" s="84"/>
      <c r="T7" s="84"/>
      <c r="U7" s="85"/>
      <c r="W7" s="83"/>
      <c r="X7" s="84"/>
      <c r="Y7" s="84"/>
      <c r="Z7" s="84"/>
      <c r="AA7" s="84"/>
      <c r="AB7" s="84"/>
      <c r="AC7" s="84"/>
      <c r="AD7" s="84"/>
      <c r="AE7" s="84"/>
      <c r="AF7" s="85"/>
    </row>
    <row r="8" spans="1:32" ht="27" customHeight="1" x14ac:dyDescent="0.3">
      <c r="A8" s="74"/>
      <c r="B8" s="75"/>
      <c r="C8" s="75"/>
      <c r="D8" s="75"/>
      <c r="E8" s="75"/>
      <c r="F8" s="75"/>
      <c r="G8" s="75"/>
      <c r="H8" s="75"/>
      <c r="I8" s="75"/>
      <c r="J8" s="76"/>
      <c r="L8" s="83"/>
      <c r="M8" s="84"/>
      <c r="N8" s="84"/>
      <c r="O8" s="84" t="s">
        <v>2</v>
      </c>
      <c r="P8" s="84"/>
      <c r="Q8" s="84"/>
      <c r="R8" s="84"/>
      <c r="S8" s="84"/>
      <c r="T8" s="84"/>
      <c r="U8" s="85"/>
      <c r="W8" s="83"/>
      <c r="X8" s="84"/>
      <c r="Y8" s="84" t="s">
        <v>2</v>
      </c>
      <c r="Z8" s="84" t="s">
        <v>2</v>
      </c>
      <c r="AA8" s="84" t="s">
        <v>2</v>
      </c>
      <c r="AB8" s="84" t="s">
        <v>2</v>
      </c>
      <c r="AC8" s="84" t="s">
        <v>2</v>
      </c>
      <c r="AD8" s="84" t="s">
        <v>11</v>
      </c>
      <c r="AE8" s="84" t="s">
        <v>11</v>
      </c>
      <c r="AF8" s="85" t="s">
        <v>11</v>
      </c>
    </row>
    <row r="9" spans="1:32" ht="27" customHeight="1" x14ac:dyDescent="0.3">
      <c r="A9" s="74"/>
      <c r="B9" s="75"/>
      <c r="C9" s="75"/>
      <c r="D9" s="75"/>
      <c r="E9" s="75"/>
      <c r="F9" s="75"/>
      <c r="G9" s="75"/>
      <c r="H9" s="75"/>
      <c r="I9" s="75"/>
      <c r="J9" s="76"/>
      <c r="L9" s="83"/>
      <c r="M9" s="84"/>
      <c r="N9" s="84" t="s">
        <v>1</v>
      </c>
      <c r="O9" s="84" t="s">
        <v>2</v>
      </c>
      <c r="P9" s="84"/>
      <c r="Q9" s="84"/>
      <c r="R9" s="84"/>
      <c r="S9" s="84"/>
      <c r="T9" s="84"/>
      <c r="U9" s="85"/>
      <c r="W9" s="83"/>
      <c r="X9" s="84"/>
      <c r="Y9" s="84"/>
      <c r="Z9" s="84"/>
      <c r="AA9" s="84"/>
      <c r="AB9" s="84"/>
      <c r="AC9" s="84"/>
      <c r="AD9" s="84"/>
      <c r="AE9" s="84"/>
      <c r="AF9" s="85"/>
    </row>
    <row r="10" spans="1:32" ht="27" customHeight="1" thickBot="1" x14ac:dyDescent="0.35">
      <c r="A10" s="77"/>
      <c r="B10" s="78"/>
      <c r="C10" s="78"/>
      <c r="D10" s="78"/>
      <c r="E10" s="78"/>
      <c r="F10" s="78"/>
      <c r="G10" s="78"/>
      <c r="H10" s="78"/>
      <c r="I10" s="78"/>
      <c r="J10" s="79"/>
      <c r="L10" s="86"/>
      <c r="M10" s="87"/>
      <c r="N10" s="87" t="s">
        <v>1</v>
      </c>
      <c r="O10" s="87"/>
      <c r="P10" s="87"/>
      <c r="Q10" s="87"/>
      <c r="R10" s="87"/>
      <c r="S10" s="87"/>
      <c r="T10" s="87"/>
      <c r="U10" s="88"/>
      <c r="W10" s="86"/>
      <c r="X10" s="87"/>
      <c r="Y10" s="87"/>
      <c r="Z10" s="87"/>
      <c r="AA10" s="87"/>
      <c r="AB10" s="87"/>
      <c r="AC10" s="87" t="s">
        <v>10</v>
      </c>
      <c r="AD10" s="87" t="s">
        <v>10</v>
      </c>
      <c r="AE10" s="87" t="s">
        <v>10</v>
      </c>
      <c r="AF10" s="88" t="s">
        <v>10</v>
      </c>
    </row>
    <row r="11" spans="1:32" ht="15" thickBot="1" x14ac:dyDescent="0.35"/>
    <row r="12" spans="1:32" ht="21" x14ac:dyDescent="0.3">
      <c r="A12" s="80" t="s">
        <v>10</v>
      </c>
      <c r="B12" s="81" t="s">
        <v>10</v>
      </c>
      <c r="C12" s="81" t="s">
        <v>10</v>
      </c>
      <c r="D12" s="81" t="s">
        <v>10</v>
      </c>
      <c r="E12" s="81"/>
      <c r="F12" s="81"/>
      <c r="G12" s="81"/>
      <c r="H12" s="81"/>
      <c r="I12" s="81"/>
      <c r="J12" s="82"/>
      <c r="L12" s="80"/>
      <c r="M12" s="81"/>
      <c r="N12" s="81"/>
      <c r="O12" s="81"/>
      <c r="P12" s="81" t="s">
        <v>18</v>
      </c>
      <c r="Q12" s="81"/>
      <c r="R12" s="81"/>
      <c r="S12" s="81"/>
      <c r="T12" s="81"/>
      <c r="U12" s="82"/>
      <c r="W12" s="80"/>
      <c r="X12" s="81"/>
      <c r="Y12" s="81"/>
      <c r="Z12" s="81"/>
      <c r="AA12" s="81" t="s">
        <v>10</v>
      </c>
      <c r="AB12" s="81"/>
      <c r="AC12" s="81"/>
      <c r="AD12" s="81" t="s">
        <v>1</v>
      </c>
      <c r="AE12" s="81" t="s">
        <v>1</v>
      </c>
      <c r="AF12" s="82"/>
    </row>
    <row r="13" spans="1:32" ht="21" x14ac:dyDescent="0.3">
      <c r="A13" s="83"/>
      <c r="B13" s="84"/>
      <c r="C13" s="84"/>
      <c r="D13" s="84"/>
      <c r="E13" s="84"/>
      <c r="F13" s="84"/>
      <c r="G13" s="84"/>
      <c r="H13" s="84"/>
      <c r="I13" s="84"/>
      <c r="J13" s="85"/>
      <c r="L13" s="83"/>
      <c r="M13" s="84"/>
      <c r="N13" s="84"/>
      <c r="O13" s="84"/>
      <c r="P13" s="84" t="s">
        <v>18</v>
      </c>
      <c r="Q13" s="84"/>
      <c r="R13" s="84"/>
      <c r="S13" s="84"/>
      <c r="T13" s="84"/>
      <c r="U13" s="85"/>
      <c r="W13" s="83"/>
      <c r="X13" s="84"/>
      <c r="Y13" s="84"/>
      <c r="Z13" s="84"/>
      <c r="AA13" s="84" t="s">
        <v>10</v>
      </c>
      <c r="AB13" s="84"/>
      <c r="AC13" s="84" t="s">
        <v>11</v>
      </c>
      <c r="AD13" s="84"/>
      <c r="AE13" s="84"/>
      <c r="AF13" s="85"/>
    </row>
    <row r="14" spans="1:32" ht="21" x14ac:dyDescent="0.3">
      <c r="A14" s="83"/>
      <c r="B14" s="84"/>
      <c r="C14" s="84"/>
      <c r="D14" s="84"/>
      <c r="E14" s="84"/>
      <c r="F14" s="84"/>
      <c r="G14" s="84"/>
      <c r="H14" s="84"/>
      <c r="I14" s="84" t="s">
        <v>1</v>
      </c>
      <c r="J14" s="85"/>
      <c r="L14" s="83"/>
      <c r="M14" s="84"/>
      <c r="N14" s="84"/>
      <c r="O14" s="84"/>
      <c r="P14" s="84" t="s">
        <v>18</v>
      </c>
      <c r="Q14" s="84"/>
      <c r="R14" s="84"/>
      <c r="S14" s="84"/>
      <c r="T14" s="84"/>
      <c r="U14" s="85"/>
      <c r="W14" s="83"/>
      <c r="X14" s="84"/>
      <c r="Y14" s="84"/>
      <c r="Z14" s="84"/>
      <c r="AA14" s="84" t="s">
        <v>10</v>
      </c>
      <c r="AB14" s="84"/>
      <c r="AC14" s="84" t="s">
        <v>11</v>
      </c>
      <c r="AD14" s="84" t="s">
        <v>18</v>
      </c>
      <c r="AE14" s="84" t="s">
        <v>18</v>
      </c>
      <c r="AF14" s="85" t="s">
        <v>18</v>
      </c>
    </row>
    <row r="15" spans="1:32" ht="21" x14ac:dyDescent="0.3">
      <c r="A15" s="83"/>
      <c r="B15" s="84"/>
      <c r="C15" s="84"/>
      <c r="D15" s="84"/>
      <c r="E15" s="84"/>
      <c r="F15" s="84"/>
      <c r="G15" s="84"/>
      <c r="H15" s="84"/>
      <c r="I15" s="84" t="s">
        <v>1</v>
      </c>
      <c r="J15" s="85"/>
      <c r="L15" s="83"/>
      <c r="M15" s="84"/>
      <c r="N15" s="84"/>
      <c r="O15" s="84"/>
      <c r="P15" s="84"/>
      <c r="Q15" s="84"/>
      <c r="R15" s="84"/>
      <c r="S15" s="84"/>
      <c r="T15" s="84"/>
      <c r="U15" s="85"/>
      <c r="W15" s="83" t="s">
        <v>2</v>
      </c>
      <c r="X15" s="84"/>
      <c r="Y15" s="84"/>
      <c r="Z15" s="84"/>
      <c r="AA15" s="84" t="s">
        <v>10</v>
      </c>
      <c r="AB15" s="84"/>
      <c r="AC15" s="84" t="s">
        <v>11</v>
      </c>
      <c r="AD15" s="84"/>
      <c r="AE15" s="84"/>
      <c r="AF15" s="85"/>
    </row>
    <row r="16" spans="1:32" ht="21" x14ac:dyDescent="0.3">
      <c r="A16" s="83"/>
      <c r="B16" s="84"/>
      <c r="C16" s="84"/>
      <c r="D16" s="84" t="s">
        <v>2</v>
      </c>
      <c r="E16" s="84" t="s">
        <v>2</v>
      </c>
      <c r="F16" s="84" t="s">
        <v>2</v>
      </c>
      <c r="G16" s="84" t="s">
        <v>2</v>
      </c>
      <c r="H16" s="84" t="s">
        <v>2</v>
      </c>
      <c r="I16" s="84"/>
      <c r="J16" s="85"/>
      <c r="L16" s="83"/>
      <c r="M16" s="84"/>
      <c r="N16" s="84"/>
      <c r="O16" s="84" t="s">
        <v>11</v>
      </c>
      <c r="P16" s="84"/>
      <c r="Q16" s="84" t="s">
        <v>10</v>
      </c>
      <c r="R16" s="84" t="s">
        <v>10</v>
      </c>
      <c r="S16" s="84" t="s">
        <v>10</v>
      </c>
      <c r="T16" s="84" t="s">
        <v>10</v>
      </c>
      <c r="U16" s="85"/>
      <c r="W16" s="83" t="s">
        <v>2</v>
      </c>
      <c r="X16" s="84"/>
      <c r="Y16" s="84"/>
      <c r="Z16" s="84"/>
      <c r="AA16" s="84"/>
      <c r="AB16" s="84"/>
      <c r="AC16" s="84"/>
      <c r="AD16" s="84"/>
      <c r="AE16" s="84"/>
      <c r="AF16" s="85"/>
    </row>
    <row r="17" spans="1:32" ht="21" x14ac:dyDescent="0.3">
      <c r="A17" s="83"/>
      <c r="B17" s="84"/>
      <c r="C17" s="84"/>
      <c r="D17" s="84"/>
      <c r="E17" s="84"/>
      <c r="F17" s="84"/>
      <c r="G17" s="84"/>
      <c r="H17" s="84"/>
      <c r="I17" s="84"/>
      <c r="J17" s="85"/>
      <c r="L17" s="83"/>
      <c r="M17" s="84"/>
      <c r="N17" s="84"/>
      <c r="O17" s="84" t="s">
        <v>11</v>
      </c>
      <c r="P17" s="84"/>
      <c r="Q17" s="84"/>
      <c r="R17" s="84"/>
      <c r="S17" s="84"/>
      <c r="T17" s="84"/>
      <c r="U17" s="85"/>
      <c r="W17" s="83" t="s">
        <v>2</v>
      </c>
      <c r="X17" s="84"/>
      <c r="Y17" s="84"/>
      <c r="Z17" s="84"/>
      <c r="AA17" s="84"/>
      <c r="AB17" s="84"/>
      <c r="AC17" s="84"/>
      <c r="AD17" s="84"/>
      <c r="AE17" s="84"/>
      <c r="AF17" s="85"/>
    </row>
    <row r="18" spans="1:32" ht="21" x14ac:dyDescent="0.3">
      <c r="A18" s="83"/>
      <c r="B18" s="84" t="s">
        <v>18</v>
      </c>
      <c r="C18" s="84" t="s">
        <v>18</v>
      </c>
      <c r="D18" s="84" t="s">
        <v>18</v>
      </c>
      <c r="E18" s="84"/>
      <c r="F18" s="84"/>
      <c r="G18" s="84"/>
      <c r="H18" s="84" t="s">
        <v>11</v>
      </c>
      <c r="I18" s="84"/>
      <c r="J18" s="85"/>
      <c r="L18" s="83"/>
      <c r="M18" s="84"/>
      <c r="N18" s="84"/>
      <c r="O18" s="84" t="s">
        <v>11</v>
      </c>
      <c r="P18" s="84"/>
      <c r="Q18" s="84"/>
      <c r="R18" s="84"/>
      <c r="S18" s="84"/>
      <c r="T18" s="84"/>
      <c r="U18" s="85"/>
      <c r="W18" s="83" t="s">
        <v>2</v>
      </c>
      <c r="X18" s="84"/>
      <c r="Y18" s="84"/>
      <c r="Z18" s="84"/>
      <c r="AA18" s="84"/>
      <c r="AB18" s="84"/>
      <c r="AC18" s="84"/>
      <c r="AD18" s="84"/>
      <c r="AE18" s="84"/>
      <c r="AF18" s="85"/>
    </row>
    <row r="19" spans="1:32" ht="21" x14ac:dyDescent="0.3">
      <c r="A19" s="83"/>
      <c r="B19" s="84"/>
      <c r="C19" s="84"/>
      <c r="D19" s="84"/>
      <c r="E19" s="84"/>
      <c r="F19" s="84"/>
      <c r="G19" s="84"/>
      <c r="H19" s="84" t="s">
        <v>11</v>
      </c>
      <c r="I19" s="84"/>
      <c r="J19" s="85"/>
      <c r="L19" s="83"/>
      <c r="M19" s="84"/>
      <c r="N19" s="84"/>
      <c r="O19" s="84"/>
      <c r="P19" s="84"/>
      <c r="Q19" s="84"/>
      <c r="R19" s="84" t="s">
        <v>1</v>
      </c>
      <c r="S19" s="84" t="s">
        <v>1</v>
      </c>
      <c r="T19" s="84"/>
      <c r="U19" s="85"/>
      <c r="W19" s="83" t="s">
        <v>2</v>
      </c>
      <c r="X19" s="84"/>
      <c r="Y19" s="84"/>
      <c r="Z19" s="84"/>
      <c r="AA19" s="84"/>
      <c r="AB19" s="84"/>
      <c r="AC19" s="84"/>
      <c r="AD19" s="84"/>
      <c r="AE19" s="84"/>
      <c r="AF19" s="85"/>
    </row>
    <row r="20" spans="1:32" ht="21" x14ac:dyDescent="0.3">
      <c r="A20" s="83"/>
      <c r="B20" s="84"/>
      <c r="C20" s="84"/>
      <c r="D20" s="84"/>
      <c r="E20" s="84"/>
      <c r="F20" s="84"/>
      <c r="G20" s="84"/>
      <c r="H20" s="84" t="s">
        <v>11</v>
      </c>
      <c r="I20" s="84"/>
      <c r="J20" s="85"/>
      <c r="L20" s="83"/>
      <c r="M20" s="84"/>
      <c r="N20" s="84"/>
      <c r="O20" s="84" t="s">
        <v>2</v>
      </c>
      <c r="P20" s="84" t="s">
        <v>2</v>
      </c>
      <c r="Q20" s="84" t="s">
        <v>2</v>
      </c>
      <c r="R20" s="84" t="s">
        <v>2</v>
      </c>
      <c r="S20" s="84" t="s">
        <v>2</v>
      </c>
      <c r="T20" s="84"/>
      <c r="U20" s="85"/>
      <c r="W20" s="83"/>
      <c r="X20" s="84"/>
      <c r="Y20" s="84"/>
      <c r="Z20" s="84"/>
      <c r="AA20" s="84"/>
      <c r="AB20" s="84"/>
      <c r="AC20" s="84"/>
      <c r="AD20" s="84"/>
      <c r="AE20" s="84"/>
      <c r="AF20" s="85"/>
    </row>
    <row r="21" spans="1:32" ht="21.6" thickBot="1" x14ac:dyDescent="0.35">
      <c r="A21" s="86"/>
      <c r="B21" s="87"/>
      <c r="C21" s="87"/>
      <c r="D21" s="87"/>
      <c r="E21" s="87"/>
      <c r="F21" s="87"/>
      <c r="G21" s="87"/>
      <c r="H21" s="87"/>
      <c r="I21" s="87"/>
      <c r="J21" s="88"/>
      <c r="L21" s="86"/>
      <c r="M21" s="87"/>
      <c r="N21" s="87"/>
      <c r="O21" s="87"/>
      <c r="P21" s="87"/>
      <c r="Q21" s="87"/>
      <c r="R21" s="87"/>
      <c r="S21" s="87"/>
      <c r="T21" s="87"/>
      <c r="U21" s="88"/>
      <c r="W21" s="86"/>
      <c r="X21" s="87"/>
      <c r="Y21" s="87"/>
      <c r="Z21" s="87"/>
      <c r="AA21" s="87"/>
      <c r="AB21" s="87"/>
      <c r="AC21" s="87"/>
      <c r="AD21" s="87"/>
      <c r="AE21" s="87"/>
      <c r="AF21" s="8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2"/>
  <sheetViews>
    <sheetView workbookViewId="0">
      <pane ySplit="2" topLeftCell="A3" activePane="bottomLeft" state="frozen"/>
      <selection pane="bottomLeft" activeCell="K13" sqref="K13"/>
    </sheetView>
  </sheetViews>
  <sheetFormatPr defaultRowHeight="14.4" outlineLevelCol="1" x14ac:dyDescent="0.3"/>
  <cols>
    <col min="1" max="3" width="8.21875" customWidth="1"/>
    <col min="4" max="4" width="9.88671875" customWidth="1"/>
    <col min="5" max="5" width="11.6640625" customWidth="1"/>
    <col min="6" max="6" width="7.6640625" bestFit="1" customWidth="1"/>
    <col min="7" max="7" width="4.6640625" customWidth="1"/>
    <col min="8" max="8" width="10.77734375" customWidth="1"/>
    <col min="9" max="9" width="4.6640625" customWidth="1"/>
    <col min="10" max="10" width="10.21875" customWidth="1"/>
    <col min="11" max="11" width="10.33203125" bestFit="1" customWidth="1"/>
    <col min="12" max="12" width="8.5546875" bestFit="1" customWidth="1"/>
    <col min="13" max="13" width="10.5546875" bestFit="1" customWidth="1"/>
    <col min="14" max="14" width="11.21875" customWidth="1"/>
    <col min="15" max="15" width="10.21875" customWidth="1"/>
    <col min="16" max="17" width="13.77734375" customWidth="1"/>
    <col min="19" max="22" width="10.5546875" customWidth="1"/>
    <col min="23" max="24" width="8.44140625" hidden="1" customWidth="1" outlineLevel="1"/>
    <col min="25" max="25" width="8.88671875" collapsed="1"/>
  </cols>
  <sheetData>
    <row r="1" spans="1:24" ht="40.799999999999997" customHeight="1" x14ac:dyDescent="0.3">
      <c r="A1" s="111" t="s">
        <v>63</v>
      </c>
      <c r="B1" s="111"/>
      <c r="C1" s="111"/>
      <c r="D1" s="46" t="s">
        <v>71</v>
      </c>
      <c r="E1" s="53" t="s">
        <v>72</v>
      </c>
      <c r="J1" s="109" t="s">
        <v>62</v>
      </c>
      <c r="K1" s="109"/>
      <c r="L1" s="109"/>
      <c r="M1" s="109"/>
      <c r="P1" s="46" t="s">
        <v>73</v>
      </c>
      <c r="Q1" s="53" t="s">
        <v>74</v>
      </c>
      <c r="S1" s="46" t="s">
        <v>75</v>
      </c>
    </row>
    <row r="2" spans="1:24" s="31" customFormat="1" ht="28.8" x14ac:dyDescent="0.3">
      <c r="A2" s="42" t="s">
        <v>26</v>
      </c>
      <c r="B2" s="43" t="s">
        <v>20</v>
      </c>
      <c r="C2" s="43" t="s">
        <v>19</v>
      </c>
      <c r="D2" s="28" t="s">
        <v>22</v>
      </c>
      <c r="E2" s="55" t="s">
        <v>21</v>
      </c>
      <c r="F2" s="61" t="s">
        <v>76</v>
      </c>
      <c r="J2" s="32" t="s">
        <v>22</v>
      </c>
      <c r="K2" s="33" t="s">
        <v>23</v>
      </c>
      <c r="L2" s="33" t="s">
        <v>24</v>
      </c>
      <c r="M2" s="33" t="s">
        <v>30</v>
      </c>
      <c r="N2" s="33" t="s">
        <v>25</v>
      </c>
      <c r="O2" s="33" t="s">
        <v>27</v>
      </c>
      <c r="P2" s="28" t="s">
        <v>28</v>
      </c>
      <c r="Q2" s="54" t="s">
        <v>29</v>
      </c>
      <c r="S2" s="52" t="s">
        <v>54</v>
      </c>
    </row>
    <row r="3" spans="1:24" x14ac:dyDescent="0.3">
      <c r="A3" s="44" t="str">
        <f>TEXT(B3,"00")&amp;TEXT(C3,"00")</f>
        <v>0101</v>
      </c>
      <c r="B3" s="40">
        <v>1</v>
      </c>
      <c r="C3" s="40">
        <v>1</v>
      </c>
      <c r="D3" s="14"/>
      <c r="E3" s="14">
        <v>0</v>
      </c>
      <c r="F3" s="36" t="str">
        <f>CHAR(64+B3)&amp;C3</f>
        <v>A1</v>
      </c>
      <c r="J3" s="34" t="s">
        <v>2</v>
      </c>
      <c r="K3" s="40" t="s">
        <v>4</v>
      </c>
      <c r="L3" s="40">
        <v>5</v>
      </c>
      <c r="M3" s="40">
        <v>45</v>
      </c>
      <c r="N3" s="35">
        <f>SUMIF(Player2LogIndicator,J3,Player2LogAttackedFlag)</f>
        <v>0</v>
      </c>
      <c r="O3" s="35">
        <f t="shared" ref="O3:O7" si="0">IF(N3=L3,1,0)</f>
        <v>0</v>
      </c>
      <c r="P3" s="14"/>
      <c r="Q3" s="21"/>
      <c r="S3" s="50">
        <f>COUNTIF(Player2LogIndicator,J3)</f>
        <v>0</v>
      </c>
    </row>
    <row r="4" spans="1:24" x14ac:dyDescent="0.3">
      <c r="A4" s="44" t="str">
        <f t="shared" ref="A4:A67" si="1">TEXT(B4,"00")&amp;TEXT(C4,"00")</f>
        <v>0102</v>
      </c>
      <c r="B4" s="40">
        <v>1</v>
      </c>
      <c r="C4" s="40">
        <v>2</v>
      </c>
      <c r="D4" s="14"/>
      <c r="E4" s="14">
        <v>0</v>
      </c>
      <c r="F4" s="36" t="str">
        <f t="shared" ref="F4:F67" si="2">CHAR(64+B4)&amp;C4</f>
        <v>A2</v>
      </c>
      <c r="J4" s="34" t="s">
        <v>10</v>
      </c>
      <c r="K4" s="40" t="s">
        <v>5</v>
      </c>
      <c r="L4" s="40">
        <v>4</v>
      </c>
      <c r="M4" s="40">
        <v>39</v>
      </c>
      <c r="N4" s="35">
        <f>SUMIF(Player2LogIndicator,J4,Player2LogAttackedFlag)</f>
        <v>0</v>
      </c>
      <c r="O4" s="35">
        <f t="shared" si="0"/>
        <v>0</v>
      </c>
      <c r="P4" s="14"/>
      <c r="Q4" s="21"/>
      <c r="S4" s="50">
        <f>COUNTIF(Player2LogIndicator,J4)</f>
        <v>0</v>
      </c>
    </row>
    <row r="5" spans="1:24" x14ac:dyDescent="0.3">
      <c r="A5" s="44" t="str">
        <f t="shared" si="1"/>
        <v>0103</v>
      </c>
      <c r="B5" s="40">
        <v>1</v>
      </c>
      <c r="C5" s="40">
        <v>3</v>
      </c>
      <c r="D5" s="14"/>
      <c r="E5" s="14">
        <v>0</v>
      </c>
      <c r="F5" s="36" t="str">
        <f t="shared" si="2"/>
        <v>A3</v>
      </c>
      <c r="J5" s="34" t="s">
        <v>11</v>
      </c>
      <c r="K5" s="40" t="s">
        <v>6</v>
      </c>
      <c r="L5" s="40">
        <v>3</v>
      </c>
      <c r="M5" s="40">
        <v>37</v>
      </c>
      <c r="N5" s="35">
        <f>SUMIF(Player2LogIndicator,J5,Player2LogAttackedFlag)</f>
        <v>0</v>
      </c>
      <c r="O5" s="35">
        <f t="shared" si="0"/>
        <v>0</v>
      </c>
      <c r="P5" s="14"/>
      <c r="Q5" s="21"/>
      <c r="S5" s="50">
        <f>COUNTIF(Player2LogIndicator,J5)</f>
        <v>0</v>
      </c>
    </row>
    <row r="6" spans="1:24" x14ac:dyDescent="0.3">
      <c r="A6" s="44" t="str">
        <f t="shared" si="1"/>
        <v>0104</v>
      </c>
      <c r="B6" s="40">
        <v>1</v>
      </c>
      <c r="C6" s="40">
        <v>4</v>
      </c>
      <c r="D6" s="14"/>
      <c r="E6" s="14">
        <v>0</v>
      </c>
      <c r="F6" s="36" t="str">
        <f t="shared" si="2"/>
        <v>A4</v>
      </c>
      <c r="J6" s="34" t="s">
        <v>18</v>
      </c>
      <c r="K6" s="40" t="s">
        <v>7</v>
      </c>
      <c r="L6" s="40">
        <v>3</v>
      </c>
      <c r="M6" s="40">
        <v>50</v>
      </c>
      <c r="N6" s="35">
        <f>SUMIF(Player2LogIndicator,J6,Player2LogAttackedFlag)</f>
        <v>0</v>
      </c>
      <c r="O6" s="35">
        <f t="shared" si="0"/>
        <v>0</v>
      </c>
      <c r="P6" s="14"/>
      <c r="Q6" s="21"/>
      <c r="S6" s="50">
        <f>COUNTIF(Player2LogIndicator,J6)</f>
        <v>0</v>
      </c>
    </row>
    <row r="7" spans="1:24" x14ac:dyDescent="0.3">
      <c r="A7" s="44" t="str">
        <f t="shared" si="1"/>
        <v>0105</v>
      </c>
      <c r="B7" s="40">
        <v>1</v>
      </c>
      <c r="C7" s="40">
        <v>5</v>
      </c>
      <c r="D7" s="14"/>
      <c r="E7" s="14">
        <v>0</v>
      </c>
      <c r="F7" s="36" t="str">
        <f t="shared" si="2"/>
        <v>A5</v>
      </c>
      <c r="J7" s="37" t="s">
        <v>1</v>
      </c>
      <c r="K7" s="41" t="s">
        <v>8</v>
      </c>
      <c r="L7" s="41">
        <v>2</v>
      </c>
      <c r="M7" s="41">
        <v>48</v>
      </c>
      <c r="N7" s="38">
        <f>SUMIF(Player2LogIndicator,J7,Player2LogAttackedFlag)</f>
        <v>0</v>
      </c>
      <c r="O7" s="38">
        <f t="shared" si="0"/>
        <v>0</v>
      </c>
      <c r="P7" s="15"/>
      <c r="Q7" s="22"/>
      <c r="S7" s="51">
        <f>COUNTIF(Player2LogIndicator,J7)</f>
        <v>0</v>
      </c>
    </row>
    <row r="8" spans="1:24" x14ac:dyDescent="0.3">
      <c r="A8" s="44" t="str">
        <f t="shared" si="1"/>
        <v>0106</v>
      </c>
      <c r="B8" s="40">
        <v>1</v>
      </c>
      <c r="C8" s="40">
        <v>6</v>
      </c>
      <c r="D8" s="14"/>
      <c r="E8" s="14">
        <v>0</v>
      </c>
      <c r="F8" s="36" t="str">
        <f t="shared" si="2"/>
        <v>A6</v>
      </c>
    </row>
    <row r="9" spans="1:24" x14ac:dyDescent="0.3">
      <c r="A9" s="44" t="str">
        <f t="shared" si="1"/>
        <v>0107</v>
      </c>
      <c r="B9" s="40">
        <v>1</v>
      </c>
      <c r="C9" s="40">
        <v>7</v>
      </c>
      <c r="D9" s="14"/>
      <c r="E9" s="14">
        <v>0</v>
      </c>
      <c r="F9" s="36" t="str">
        <f t="shared" si="2"/>
        <v>A7</v>
      </c>
      <c r="M9" s="19"/>
      <c r="N9" s="20" t="s">
        <v>31</v>
      </c>
      <c r="O9" s="48">
        <f>5-SUM($O$3:$O$7)</f>
        <v>5</v>
      </c>
    </row>
    <row r="10" spans="1:24" x14ac:dyDescent="0.3">
      <c r="A10" s="44" t="str">
        <f t="shared" si="1"/>
        <v>0108</v>
      </c>
      <c r="B10" s="40">
        <v>1</v>
      </c>
      <c r="C10" s="40">
        <v>8</v>
      </c>
      <c r="D10" s="14"/>
      <c r="E10" s="14">
        <v>0</v>
      </c>
      <c r="F10" s="36" t="str">
        <f t="shared" si="2"/>
        <v>A8</v>
      </c>
      <c r="O10" s="49" t="s">
        <v>61</v>
      </c>
    </row>
    <row r="11" spans="1:24" x14ac:dyDescent="0.3">
      <c r="A11" s="44" t="str">
        <f t="shared" si="1"/>
        <v>0109</v>
      </c>
      <c r="B11" s="40">
        <v>1</v>
      </c>
      <c r="C11" s="40">
        <v>9</v>
      </c>
      <c r="D11" s="14"/>
      <c r="E11" s="14">
        <v>0</v>
      </c>
      <c r="F11" s="36" t="str">
        <f t="shared" si="2"/>
        <v>A9</v>
      </c>
    </row>
    <row r="12" spans="1:24" x14ac:dyDescent="0.3">
      <c r="A12" s="44" t="str">
        <f t="shared" si="1"/>
        <v>0110</v>
      </c>
      <c r="B12" s="40">
        <v>1</v>
      </c>
      <c r="C12" s="40">
        <v>10</v>
      </c>
      <c r="D12" s="14"/>
      <c r="E12" s="14">
        <v>0</v>
      </c>
      <c r="F12" s="36" t="str">
        <f t="shared" si="2"/>
        <v>A10</v>
      </c>
    </row>
    <row r="13" spans="1:24" x14ac:dyDescent="0.3">
      <c r="A13" s="44" t="str">
        <f t="shared" si="1"/>
        <v>0201</v>
      </c>
      <c r="B13" s="40">
        <v>2</v>
      </c>
      <c r="C13" s="40">
        <v>1</v>
      </c>
      <c r="D13" s="14"/>
      <c r="E13" s="14">
        <v>0</v>
      </c>
      <c r="F13" s="36" t="str">
        <f t="shared" si="2"/>
        <v>B1</v>
      </c>
    </row>
    <row r="14" spans="1:24" ht="28.8" x14ac:dyDescent="0.3">
      <c r="A14" s="44" t="str">
        <f t="shared" si="1"/>
        <v>0202</v>
      </c>
      <c r="B14" s="40">
        <v>2</v>
      </c>
      <c r="C14" s="40">
        <v>2</v>
      </c>
      <c r="D14" s="14"/>
      <c r="E14" s="14">
        <v>0</v>
      </c>
      <c r="F14" s="36" t="str">
        <f t="shared" si="2"/>
        <v>B2</v>
      </c>
      <c r="W14" s="29" t="s">
        <v>52</v>
      </c>
      <c r="X14" s="29" t="s">
        <v>53</v>
      </c>
    </row>
    <row r="15" spans="1:24" x14ac:dyDescent="0.3">
      <c r="A15" s="44" t="str">
        <f t="shared" si="1"/>
        <v>0203</v>
      </c>
      <c r="B15" s="40">
        <v>2</v>
      </c>
      <c r="C15" s="40">
        <v>3</v>
      </c>
      <c r="D15" s="14"/>
      <c r="E15" s="14">
        <v>0</v>
      </c>
      <c r="F15" s="36" t="str">
        <f t="shared" si="2"/>
        <v>B3</v>
      </c>
      <c r="W15" s="30" t="str">
        <f t="array" ref="W15">TEXT(MAX(IF((Player2LogIndicator=$J15)*(Player2LogAttackedFlag=1),$B$3:$B$102)),"00")</f>
        <v>00</v>
      </c>
      <c r="X15" s="30" t="str">
        <f t="array" ref="X15">TEXT(MAX(IF((Player2LogIndicator=$J15)*(Player2LogAttackedFlag=1),$C$3:$C$102)),"00")</f>
        <v>00</v>
      </c>
    </row>
    <row r="16" spans="1:24" x14ac:dyDescent="0.3">
      <c r="A16" s="44" t="str">
        <f t="shared" si="1"/>
        <v>0204</v>
      </c>
      <c r="B16" s="40">
        <v>2</v>
      </c>
      <c r="C16" s="40">
        <v>4</v>
      </c>
      <c r="D16" s="14"/>
      <c r="E16" s="14">
        <v>0</v>
      </c>
      <c r="F16" s="36" t="str">
        <f t="shared" si="2"/>
        <v>B4</v>
      </c>
      <c r="W16" s="30" t="str">
        <f t="array" ref="W16">TEXT(MAX(IF((Player2LogIndicator=$J16)*(Player2LogAttackedFlag=1),$B$3:$B$102)),"00")</f>
        <v>00</v>
      </c>
      <c r="X16" s="30" t="str">
        <f t="array" ref="X16">TEXT(MAX(IF((Player2LogIndicator=$J16)*(Player2LogAttackedFlag=1),$C$3:$C$102)),"00")</f>
        <v>00</v>
      </c>
    </row>
    <row r="17" spans="1:24" x14ac:dyDescent="0.3">
      <c r="A17" s="44" t="str">
        <f t="shared" si="1"/>
        <v>0205</v>
      </c>
      <c r="B17" s="40">
        <v>2</v>
      </c>
      <c r="C17" s="40">
        <v>5</v>
      </c>
      <c r="D17" s="14"/>
      <c r="E17" s="14">
        <v>0</v>
      </c>
      <c r="F17" s="36" t="str">
        <f t="shared" si="2"/>
        <v>B5</v>
      </c>
      <c r="W17" s="30" t="str">
        <f t="array" ref="W17">TEXT(MAX(IF((Player2LogIndicator=$J17)*(Player2LogAttackedFlag=1),$B$3:$B$102)),"00")</f>
        <v>00</v>
      </c>
      <c r="X17" s="30" t="str">
        <f t="array" ref="X17">TEXT(MAX(IF((Player2LogIndicator=$J17)*(Player2LogAttackedFlag=1),$C$3:$C$102)),"00")</f>
        <v>00</v>
      </c>
    </row>
    <row r="18" spans="1:24" x14ac:dyDescent="0.3">
      <c r="A18" s="44" t="str">
        <f t="shared" si="1"/>
        <v>0206</v>
      </c>
      <c r="B18" s="40">
        <v>2</v>
      </c>
      <c r="C18" s="40">
        <v>6</v>
      </c>
      <c r="D18" s="14"/>
      <c r="E18" s="14">
        <v>0</v>
      </c>
      <c r="F18" s="36" t="str">
        <f t="shared" si="2"/>
        <v>B6</v>
      </c>
      <c r="W18" s="30" t="str">
        <f t="array" ref="W18">TEXT(MAX(IF((Player2LogIndicator=$J18)*(Player2LogAttackedFlag=1),$B$3:$B$102)),"00")</f>
        <v>00</v>
      </c>
      <c r="X18" s="30" t="str">
        <f t="array" ref="X18">TEXT(MAX(IF((Player2LogIndicator=$J18)*(Player2LogAttackedFlag=1),$C$3:$C$102)),"00")</f>
        <v>00</v>
      </c>
    </row>
    <row r="19" spans="1:24" x14ac:dyDescent="0.3">
      <c r="A19" s="44" t="str">
        <f t="shared" si="1"/>
        <v>0207</v>
      </c>
      <c r="B19" s="40">
        <v>2</v>
      </c>
      <c r="C19" s="40">
        <v>7</v>
      </c>
      <c r="D19" s="14"/>
      <c r="E19" s="14">
        <v>0</v>
      </c>
      <c r="F19" s="36" t="str">
        <f t="shared" si="2"/>
        <v>B7</v>
      </c>
      <c r="W19" s="30" t="str">
        <f t="array" ref="W19">TEXT(MAX(IF((Player2LogIndicator=$J19)*(Player2LogAttackedFlag=1),$B$3:$B$102)),"00")</f>
        <v>00</v>
      </c>
      <c r="X19" s="30" t="str">
        <f t="array" ref="X19">TEXT(MAX(IF((Player2LogIndicator=$J19)*(Player2LogAttackedFlag=1),$C$3:$C$102)),"00")</f>
        <v>00</v>
      </c>
    </row>
    <row r="20" spans="1:24" x14ac:dyDescent="0.3">
      <c r="A20" s="44" t="str">
        <f t="shared" si="1"/>
        <v>0208</v>
      </c>
      <c r="B20" s="40">
        <v>2</v>
      </c>
      <c r="C20" s="40">
        <v>8</v>
      </c>
      <c r="D20" s="14"/>
      <c r="E20" s="14">
        <v>0</v>
      </c>
      <c r="F20" s="36" t="str">
        <f t="shared" si="2"/>
        <v>B8</v>
      </c>
    </row>
    <row r="21" spans="1:24" x14ac:dyDescent="0.3">
      <c r="A21" s="44" t="str">
        <f t="shared" si="1"/>
        <v>0209</v>
      </c>
      <c r="B21" s="40">
        <v>2</v>
      </c>
      <c r="C21" s="40">
        <v>9</v>
      </c>
      <c r="D21" s="14"/>
      <c r="E21" s="14">
        <v>0</v>
      </c>
      <c r="F21" s="36" t="str">
        <f t="shared" si="2"/>
        <v>B9</v>
      </c>
    </row>
    <row r="22" spans="1:24" x14ac:dyDescent="0.3">
      <c r="A22" s="44" t="str">
        <f t="shared" si="1"/>
        <v>0210</v>
      </c>
      <c r="B22" s="40">
        <v>2</v>
      </c>
      <c r="C22" s="40">
        <v>10</v>
      </c>
      <c r="D22" s="14"/>
      <c r="E22" s="14">
        <v>0</v>
      </c>
      <c r="F22" s="36" t="str">
        <f t="shared" si="2"/>
        <v>B10</v>
      </c>
    </row>
    <row r="23" spans="1:24" x14ac:dyDescent="0.3">
      <c r="A23" s="44" t="str">
        <f t="shared" si="1"/>
        <v>0301</v>
      </c>
      <c r="B23" s="40">
        <v>3</v>
      </c>
      <c r="C23" s="40">
        <v>1</v>
      </c>
      <c r="D23" s="14"/>
      <c r="E23" s="14">
        <v>0</v>
      </c>
      <c r="F23" s="36" t="str">
        <f t="shared" si="2"/>
        <v>C1</v>
      </c>
    </row>
    <row r="24" spans="1:24" x14ac:dyDescent="0.3">
      <c r="A24" s="44" t="str">
        <f t="shared" si="1"/>
        <v>0302</v>
      </c>
      <c r="B24" s="40">
        <v>3</v>
      </c>
      <c r="C24" s="40">
        <v>2</v>
      </c>
      <c r="D24" s="14"/>
      <c r="E24" s="14">
        <v>0</v>
      </c>
      <c r="F24" s="36" t="str">
        <f t="shared" si="2"/>
        <v>C2</v>
      </c>
    </row>
    <row r="25" spans="1:24" x14ac:dyDescent="0.3">
      <c r="A25" s="44" t="str">
        <f t="shared" si="1"/>
        <v>0303</v>
      </c>
      <c r="B25" s="40">
        <v>3</v>
      </c>
      <c r="C25" s="40">
        <v>3</v>
      </c>
      <c r="D25" s="14"/>
      <c r="E25" s="14">
        <v>0</v>
      </c>
      <c r="F25" s="36" t="str">
        <f t="shared" si="2"/>
        <v>C3</v>
      </c>
    </row>
    <row r="26" spans="1:24" x14ac:dyDescent="0.3">
      <c r="A26" s="44" t="str">
        <f t="shared" si="1"/>
        <v>0304</v>
      </c>
      <c r="B26" s="40">
        <v>3</v>
      </c>
      <c r="C26" s="40">
        <v>4</v>
      </c>
      <c r="D26" s="14"/>
      <c r="E26" s="14">
        <v>0</v>
      </c>
      <c r="F26" s="36" t="str">
        <f t="shared" si="2"/>
        <v>C4</v>
      </c>
    </row>
    <row r="27" spans="1:24" x14ac:dyDescent="0.3">
      <c r="A27" s="44" t="str">
        <f t="shared" si="1"/>
        <v>0305</v>
      </c>
      <c r="B27" s="40">
        <v>3</v>
      </c>
      <c r="C27" s="40">
        <v>5</v>
      </c>
      <c r="D27" s="14"/>
      <c r="E27" s="14">
        <v>0</v>
      </c>
      <c r="F27" s="36" t="str">
        <f t="shared" si="2"/>
        <v>C5</v>
      </c>
    </row>
    <row r="28" spans="1:24" x14ac:dyDescent="0.3">
      <c r="A28" s="44" t="str">
        <f t="shared" si="1"/>
        <v>0306</v>
      </c>
      <c r="B28" s="40">
        <v>3</v>
      </c>
      <c r="C28" s="40">
        <v>6</v>
      </c>
      <c r="D28" s="14"/>
      <c r="E28" s="14">
        <v>0</v>
      </c>
      <c r="F28" s="36" t="str">
        <f t="shared" si="2"/>
        <v>C6</v>
      </c>
    </row>
    <row r="29" spans="1:24" x14ac:dyDescent="0.3">
      <c r="A29" s="44" t="str">
        <f t="shared" si="1"/>
        <v>0307</v>
      </c>
      <c r="B29" s="40">
        <v>3</v>
      </c>
      <c r="C29" s="40">
        <v>7</v>
      </c>
      <c r="D29" s="14"/>
      <c r="E29" s="14">
        <v>0</v>
      </c>
      <c r="F29" s="36" t="str">
        <f t="shared" si="2"/>
        <v>C7</v>
      </c>
    </row>
    <row r="30" spans="1:24" x14ac:dyDescent="0.3">
      <c r="A30" s="44" t="str">
        <f t="shared" si="1"/>
        <v>0308</v>
      </c>
      <c r="B30" s="40">
        <v>3</v>
      </c>
      <c r="C30" s="40">
        <v>8</v>
      </c>
      <c r="D30" s="14"/>
      <c r="E30" s="14">
        <v>0</v>
      </c>
      <c r="F30" s="36" t="str">
        <f t="shared" si="2"/>
        <v>C8</v>
      </c>
    </row>
    <row r="31" spans="1:24" x14ac:dyDescent="0.3">
      <c r="A31" s="44" t="str">
        <f t="shared" si="1"/>
        <v>0309</v>
      </c>
      <c r="B31" s="40">
        <v>3</v>
      </c>
      <c r="C31" s="40">
        <v>9</v>
      </c>
      <c r="D31" s="14"/>
      <c r="E31" s="14">
        <v>0</v>
      </c>
      <c r="F31" s="36" t="str">
        <f t="shared" si="2"/>
        <v>C9</v>
      </c>
    </row>
    <row r="32" spans="1:24" x14ac:dyDescent="0.3">
      <c r="A32" s="44" t="str">
        <f t="shared" si="1"/>
        <v>0310</v>
      </c>
      <c r="B32" s="40">
        <v>3</v>
      </c>
      <c r="C32" s="40">
        <v>10</v>
      </c>
      <c r="D32" s="14"/>
      <c r="E32" s="14">
        <v>0</v>
      </c>
      <c r="F32" s="36" t="str">
        <f t="shared" si="2"/>
        <v>C10</v>
      </c>
    </row>
    <row r="33" spans="1:6" x14ac:dyDescent="0.3">
      <c r="A33" s="44" t="str">
        <f t="shared" si="1"/>
        <v>0401</v>
      </c>
      <c r="B33" s="40">
        <v>4</v>
      </c>
      <c r="C33" s="40">
        <v>1</v>
      </c>
      <c r="D33" s="14"/>
      <c r="E33" s="14">
        <v>0</v>
      </c>
      <c r="F33" s="36" t="str">
        <f t="shared" si="2"/>
        <v>D1</v>
      </c>
    </row>
    <row r="34" spans="1:6" x14ac:dyDescent="0.3">
      <c r="A34" s="44" t="str">
        <f t="shared" si="1"/>
        <v>0402</v>
      </c>
      <c r="B34" s="40">
        <v>4</v>
      </c>
      <c r="C34" s="40">
        <v>2</v>
      </c>
      <c r="D34" s="14"/>
      <c r="E34" s="14">
        <v>0</v>
      </c>
      <c r="F34" s="36" t="str">
        <f t="shared" si="2"/>
        <v>D2</v>
      </c>
    </row>
    <row r="35" spans="1:6" x14ac:dyDescent="0.3">
      <c r="A35" s="44" t="str">
        <f t="shared" si="1"/>
        <v>0403</v>
      </c>
      <c r="B35" s="40">
        <v>4</v>
      </c>
      <c r="C35" s="40">
        <v>3</v>
      </c>
      <c r="D35" s="14"/>
      <c r="E35" s="14">
        <v>0</v>
      </c>
      <c r="F35" s="36" t="str">
        <f t="shared" si="2"/>
        <v>D3</v>
      </c>
    </row>
    <row r="36" spans="1:6" x14ac:dyDescent="0.3">
      <c r="A36" s="44" t="str">
        <f t="shared" si="1"/>
        <v>0404</v>
      </c>
      <c r="B36" s="40">
        <v>4</v>
      </c>
      <c r="C36" s="40">
        <v>4</v>
      </c>
      <c r="D36" s="14"/>
      <c r="E36" s="14">
        <v>0</v>
      </c>
      <c r="F36" s="36" t="str">
        <f t="shared" si="2"/>
        <v>D4</v>
      </c>
    </row>
    <row r="37" spans="1:6" x14ac:dyDescent="0.3">
      <c r="A37" s="44" t="str">
        <f t="shared" si="1"/>
        <v>0405</v>
      </c>
      <c r="B37" s="40">
        <v>4</v>
      </c>
      <c r="C37" s="40">
        <v>5</v>
      </c>
      <c r="D37" s="14"/>
      <c r="E37" s="14">
        <v>0</v>
      </c>
      <c r="F37" s="36" t="str">
        <f t="shared" si="2"/>
        <v>D5</v>
      </c>
    </row>
    <row r="38" spans="1:6" x14ac:dyDescent="0.3">
      <c r="A38" s="44" t="str">
        <f t="shared" si="1"/>
        <v>0406</v>
      </c>
      <c r="B38" s="40">
        <v>4</v>
      </c>
      <c r="C38" s="40">
        <v>6</v>
      </c>
      <c r="D38" s="14"/>
      <c r="E38" s="14">
        <v>0</v>
      </c>
      <c r="F38" s="36" t="str">
        <f t="shared" si="2"/>
        <v>D6</v>
      </c>
    </row>
    <row r="39" spans="1:6" x14ac:dyDescent="0.3">
      <c r="A39" s="44" t="str">
        <f t="shared" si="1"/>
        <v>0407</v>
      </c>
      <c r="B39" s="40">
        <v>4</v>
      </c>
      <c r="C39" s="40">
        <v>7</v>
      </c>
      <c r="D39" s="14"/>
      <c r="E39" s="14">
        <v>0</v>
      </c>
      <c r="F39" s="36" t="str">
        <f t="shared" si="2"/>
        <v>D7</v>
      </c>
    </row>
    <row r="40" spans="1:6" x14ac:dyDescent="0.3">
      <c r="A40" s="44" t="str">
        <f t="shared" si="1"/>
        <v>0408</v>
      </c>
      <c r="B40" s="40">
        <v>4</v>
      </c>
      <c r="C40" s="40">
        <v>8</v>
      </c>
      <c r="D40" s="14"/>
      <c r="E40" s="14">
        <v>0</v>
      </c>
      <c r="F40" s="36" t="str">
        <f t="shared" si="2"/>
        <v>D8</v>
      </c>
    </row>
    <row r="41" spans="1:6" x14ac:dyDescent="0.3">
      <c r="A41" s="44" t="str">
        <f t="shared" si="1"/>
        <v>0409</v>
      </c>
      <c r="B41" s="40">
        <v>4</v>
      </c>
      <c r="C41" s="40">
        <v>9</v>
      </c>
      <c r="D41" s="14"/>
      <c r="E41" s="14">
        <v>0</v>
      </c>
      <c r="F41" s="36" t="str">
        <f t="shared" si="2"/>
        <v>D9</v>
      </c>
    </row>
    <row r="42" spans="1:6" x14ac:dyDescent="0.3">
      <c r="A42" s="44" t="str">
        <f t="shared" si="1"/>
        <v>0410</v>
      </c>
      <c r="B42" s="40">
        <v>4</v>
      </c>
      <c r="C42" s="40">
        <v>10</v>
      </c>
      <c r="D42" s="14"/>
      <c r="E42" s="14">
        <v>0</v>
      </c>
      <c r="F42" s="36" t="str">
        <f t="shared" si="2"/>
        <v>D10</v>
      </c>
    </row>
    <row r="43" spans="1:6" x14ac:dyDescent="0.3">
      <c r="A43" s="44" t="str">
        <f t="shared" si="1"/>
        <v>0501</v>
      </c>
      <c r="B43" s="40">
        <v>5</v>
      </c>
      <c r="C43" s="40">
        <v>1</v>
      </c>
      <c r="D43" s="14"/>
      <c r="E43" s="14">
        <v>0</v>
      </c>
      <c r="F43" s="36" t="str">
        <f t="shared" si="2"/>
        <v>E1</v>
      </c>
    </row>
    <row r="44" spans="1:6" x14ac:dyDescent="0.3">
      <c r="A44" s="44" t="str">
        <f t="shared" si="1"/>
        <v>0502</v>
      </c>
      <c r="B44" s="40">
        <v>5</v>
      </c>
      <c r="C44" s="40">
        <v>2</v>
      </c>
      <c r="D44" s="14"/>
      <c r="E44" s="14">
        <v>0</v>
      </c>
      <c r="F44" s="36" t="str">
        <f t="shared" si="2"/>
        <v>E2</v>
      </c>
    </row>
    <row r="45" spans="1:6" x14ac:dyDescent="0.3">
      <c r="A45" s="44" t="str">
        <f t="shared" si="1"/>
        <v>0503</v>
      </c>
      <c r="B45" s="40">
        <v>5</v>
      </c>
      <c r="C45" s="40">
        <v>3</v>
      </c>
      <c r="D45" s="14"/>
      <c r="E45" s="14">
        <v>0</v>
      </c>
      <c r="F45" s="36" t="str">
        <f t="shared" si="2"/>
        <v>E3</v>
      </c>
    </row>
    <row r="46" spans="1:6" x14ac:dyDescent="0.3">
      <c r="A46" s="44" t="str">
        <f t="shared" si="1"/>
        <v>0504</v>
      </c>
      <c r="B46" s="40">
        <v>5</v>
      </c>
      <c r="C46" s="40">
        <v>4</v>
      </c>
      <c r="D46" s="14"/>
      <c r="E46" s="14">
        <v>0</v>
      </c>
      <c r="F46" s="36" t="str">
        <f t="shared" si="2"/>
        <v>E4</v>
      </c>
    </row>
    <row r="47" spans="1:6" x14ac:dyDescent="0.3">
      <c r="A47" s="44" t="str">
        <f t="shared" si="1"/>
        <v>0505</v>
      </c>
      <c r="B47" s="40">
        <v>5</v>
      </c>
      <c r="C47" s="40">
        <v>5</v>
      </c>
      <c r="D47" s="14"/>
      <c r="E47" s="14">
        <v>0</v>
      </c>
      <c r="F47" s="36" t="str">
        <f t="shared" si="2"/>
        <v>E5</v>
      </c>
    </row>
    <row r="48" spans="1:6" x14ac:dyDescent="0.3">
      <c r="A48" s="44" t="str">
        <f t="shared" si="1"/>
        <v>0506</v>
      </c>
      <c r="B48" s="40">
        <v>5</v>
      </c>
      <c r="C48" s="40">
        <v>6</v>
      </c>
      <c r="D48" s="14"/>
      <c r="E48" s="14">
        <v>0</v>
      </c>
      <c r="F48" s="36" t="str">
        <f t="shared" si="2"/>
        <v>E6</v>
      </c>
    </row>
    <row r="49" spans="1:6" x14ac:dyDescent="0.3">
      <c r="A49" s="44" t="str">
        <f t="shared" si="1"/>
        <v>0507</v>
      </c>
      <c r="B49" s="40">
        <v>5</v>
      </c>
      <c r="C49" s="40">
        <v>7</v>
      </c>
      <c r="D49" s="14"/>
      <c r="E49" s="14">
        <v>0</v>
      </c>
      <c r="F49" s="36" t="str">
        <f t="shared" si="2"/>
        <v>E7</v>
      </c>
    </row>
    <row r="50" spans="1:6" x14ac:dyDescent="0.3">
      <c r="A50" s="44" t="str">
        <f t="shared" si="1"/>
        <v>0508</v>
      </c>
      <c r="B50" s="40">
        <v>5</v>
      </c>
      <c r="C50" s="40">
        <v>8</v>
      </c>
      <c r="D50" s="14"/>
      <c r="E50" s="14">
        <v>0</v>
      </c>
      <c r="F50" s="36" t="str">
        <f t="shared" si="2"/>
        <v>E8</v>
      </c>
    </row>
    <row r="51" spans="1:6" x14ac:dyDescent="0.3">
      <c r="A51" s="44" t="str">
        <f t="shared" si="1"/>
        <v>0509</v>
      </c>
      <c r="B51" s="40">
        <v>5</v>
      </c>
      <c r="C51" s="40">
        <v>9</v>
      </c>
      <c r="D51" s="14"/>
      <c r="E51" s="14">
        <v>0</v>
      </c>
      <c r="F51" s="36" t="str">
        <f t="shared" si="2"/>
        <v>E9</v>
      </c>
    </row>
    <row r="52" spans="1:6" x14ac:dyDescent="0.3">
      <c r="A52" s="44" t="str">
        <f t="shared" si="1"/>
        <v>0510</v>
      </c>
      <c r="B52" s="40">
        <v>5</v>
      </c>
      <c r="C52" s="40">
        <v>10</v>
      </c>
      <c r="D52" s="14"/>
      <c r="E52" s="14">
        <v>0</v>
      </c>
      <c r="F52" s="36" t="str">
        <f t="shared" si="2"/>
        <v>E10</v>
      </c>
    </row>
    <row r="53" spans="1:6" x14ac:dyDescent="0.3">
      <c r="A53" s="44" t="str">
        <f t="shared" si="1"/>
        <v>0601</v>
      </c>
      <c r="B53" s="40">
        <v>6</v>
      </c>
      <c r="C53" s="40">
        <v>1</v>
      </c>
      <c r="D53" s="14"/>
      <c r="E53" s="14">
        <v>0</v>
      </c>
      <c r="F53" s="36" t="str">
        <f t="shared" si="2"/>
        <v>F1</v>
      </c>
    </row>
    <row r="54" spans="1:6" x14ac:dyDescent="0.3">
      <c r="A54" s="44" t="str">
        <f t="shared" si="1"/>
        <v>0602</v>
      </c>
      <c r="B54" s="40">
        <v>6</v>
      </c>
      <c r="C54" s="40">
        <v>2</v>
      </c>
      <c r="D54" s="14"/>
      <c r="E54" s="14">
        <v>0</v>
      </c>
      <c r="F54" s="36" t="str">
        <f t="shared" si="2"/>
        <v>F2</v>
      </c>
    </row>
    <row r="55" spans="1:6" x14ac:dyDescent="0.3">
      <c r="A55" s="44" t="str">
        <f t="shared" si="1"/>
        <v>0603</v>
      </c>
      <c r="B55" s="40">
        <v>6</v>
      </c>
      <c r="C55" s="40">
        <v>3</v>
      </c>
      <c r="D55" s="14"/>
      <c r="E55" s="14">
        <v>0</v>
      </c>
      <c r="F55" s="36" t="str">
        <f t="shared" si="2"/>
        <v>F3</v>
      </c>
    </row>
    <row r="56" spans="1:6" x14ac:dyDescent="0.3">
      <c r="A56" s="44" t="str">
        <f t="shared" si="1"/>
        <v>0604</v>
      </c>
      <c r="B56" s="40">
        <v>6</v>
      </c>
      <c r="C56" s="40">
        <v>4</v>
      </c>
      <c r="D56" s="14"/>
      <c r="E56" s="14">
        <v>0</v>
      </c>
      <c r="F56" s="36" t="str">
        <f t="shared" si="2"/>
        <v>F4</v>
      </c>
    </row>
    <row r="57" spans="1:6" x14ac:dyDescent="0.3">
      <c r="A57" s="44" t="str">
        <f t="shared" si="1"/>
        <v>0605</v>
      </c>
      <c r="B57" s="40">
        <v>6</v>
      </c>
      <c r="C57" s="40">
        <v>5</v>
      </c>
      <c r="D57" s="14"/>
      <c r="E57" s="14">
        <v>0</v>
      </c>
      <c r="F57" s="36" t="str">
        <f t="shared" si="2"/>
        <v>F5</v>
      </c>
    </row>
    <row r="58" spans="1:6" x14ac:dyDescent="0.3">
      <c r="A58" s="44" t="str">
        <f t="shared" si="1"/>
        <v>0606</v>
      </c>
      <c r="B58" s="40">
        <v>6</v>
      </c>
      <c r="C58" s="40">
        <v>6</v>
      </c>
      <c r="D58" s="14"/>
      <c r="E58" s="14">
        <v>0</v>
      </c>
      <c r="F58" s="36" t="str">
        <f t="shared" si="2"/>
        <v>F6</v>
      </c>
    </row>
    <row r="59" spans="1:6" x14ac:dyDescent="0.3">
      <c r="A59" s="44" t="str">
        <f t="shared" si="1"/>
        <v>0607</v>
      </c>
      <c r="B59" s="40">
        <v>6</v>
      </c>
      <c r="C59" s="40">
        <v>7</v>
      </c>
      <c r="D59" s="14"/>
      <c r="E59" s="14">
        <v>0</v>
      </c>
      <c r="F59" s="36" t="str">
        <f t="shared" si="2"/>
        <v>F7</v>
      </c>
    </row>
    <row r="60" spans="1:6" x14ac:dyDescent="0.3">
      <c r="A60" s="44" t="str">
        <f t="shared" si="1"/>
        <v>0608</v>
      </c>
      <c r="B60" s="40">
        <v>6</v>
      </c>
      <c r="C60" s="40">
        <v>8</v>
      </c>
      <c r="D60" s="14"/>
      <c r="E60" s="14">
        <v>0</v>
      </c>
      <c r="F60" s="36" t="str">
        <f t="shared" si="2"/>
        <v>F8</v>
      </c>
    </row>
    <row r="61" spans="1:6" x14ac:dyDescent="0.3">
      <c r="A61" s="44" t="str">
        <f t="shared" si="1"/>
        <v>0609</v>
      </c>
      <c r="B61" s="40">
        <v>6</v>
      </c>
      <c r="C61" s="40">
        <v>9</v>
      </c>
      <c r="D61" s="14"/>
      <c r="E61" s="14">
        <v>0</v>
      </c>
      <c r="F61" s="36" t="str">
        <f t="shared" si="2"/>
        <v>F9</v>
      </c>
    </row>
    <row r="62" spans="1:6" x14ac:dyDescent="0.3">
      <c r="A62" s="44" t="str">
        <f t="shared" si="1"/>
        <v>0610</v>
      </c>
      <c r="B62" s="40">
        <v>6</v>
      </c>
      <c r="C62" s="40">
        <v>10</v>
      </c>
      <c r="D62" s="14"/>
      <c r="E62" s="14">
        <v>0</v>
      </c>
      <c r="F62" s="36" t="str">
        <f t="shared" si="2"/>
        <v>F10</v>
      </c>
    </row>
    <row r="63" spans="1:6" x14ac:dyDescent="0.3">
      <c r="A63" s="44" t="str">
        <f t="shared" si="1"/>
        <v>0701</v>
      </c>
      <c r="B63" s="40">
        <v>7</v>
      </c>
      <c r="C63" s="40">
        <v>1</v>
      </c>
      <c r="D63" s="14"/>
      <c r="E63" s="14">
        <v>0</v>
      </c>
      <c r="F63" s="36" t="str">
        <f t="shared" si="2"/>
        <v>G1</v>
      </c>
    </row>
    <row r="64" spans="1:6" x14ac:dyDescent="0.3">
      <c r="A64" s="44" t="str">
        <f t="shared" si="1"/>
        <v>0702</v>
      </c>
      <c r="B64" s="40">
        <v>7</v>
      </c>
      <c r="C64" s="40">
        <v>2</v>
      </c>
      <c r="D64" s="14"/>
      <c r="E64" s="14">
        <v>0</v>
      </c>
      <c r="F64" s="36" t="str">
        <f t="shared" si="2"/>
        <v>G2</v>
      </c>
    </row>
    <row r="65" spans="1:6" x14ac:dyDescent="0.3">
      <c r="A65" s="44" t="str">
        <f t="shared" si="1"/>
        <v>0703</v>
      </c>
      <c r="B65" s="40">
        <v>7</v>
      </c>
      <c r="C65" s="40">
        <v>3</v>
      </c>
      <c r="D65" s="14"/>
      <c r="E65" s="14">
        <v>0</v>
      </c>
      <c r="F65" s="36" t="str">
        <f t="shared" si="2"/>
        <v>G3</v>
      </c>
    </row>
    <row r="66" spans="1:6" x14ac:dyDescent="0.3">
      <c r="A66" s="44" t="str">
        <f t="shared" si="1"/>
        <v>0704</v>
      </c>
      <c r="B66" s="40">
        <v>7</v>
      </c>
      <c r="C66" s="40">
        <v>4</v>
      </c>
      <c r="D66" s="14"/>
      <c r="E66" s="14">
        <v>0</v>
      </c>
      <c r="F66" s="36" t="str">
        <f t="shared" si="2"/>
        <v>G4</v>
      </c>
    </row>
    <row r="67" spans="1:6" x14ac:dyDescent="0.3">
      <c r="A67" s="44" t="str">
        <f t="shared" si="1"/>
        <v>0705</v>
      </c>
      <c r="B67" s="40">
        <v>7</v>
      </c>
      <c r="C67" s="40">
        <v>5</v>
      </c>
      <c r="D67" s="14"/>
      <c r="E67" s="14">
        <v>0</v>
      </c>
      <c r="F67" s="36" t="str">
        <f t="shared" si="2"/>
        <v>G5</v>
      </c>
    </row>
    <row r="68" spans="1:6" x14ac:dyDescent="0.3">
      <c r="A68" s="44" t="str">
        <f t="shared" ref="A68:A102" si="3">TEXT(B68,"00")&amp;TEXT(C68,"00")</f>
        <v>0706</v>
      </c>
      <c r="B68" s="40">
        <v>7</v>
      </c>
      <c r="C68" s="40">
        <v>6</v>
      </c>
      <c r="D68" s="14"/>
      <c r="E68" s="14">
        <v>0</v>
      </c>
      <c r="F68" s="36" t="str">
        <f t="shared" ref="F68:F102" si="4">CHAR(64+B68)&amp;C68</f>
        <v>G6</v>
      </c>
    </row>
    <row r="69" spans="1:6" x14ac:dyDescent="0.3">
      <c r="A69" s="44" t="str">
        <f t="shared" si="3"/>
        <v>0707</v>
      </c>
      <c r="B69" s="40">
        <v>7</v>
      </c>
      <c r="C69" s="40">
        <v>7</v>
      </c>
      <c r="D69" s="14"/>
      <c r="E69" s="14">
        <v>0</v>
      </c>
      <c r="F69" s="36" t="str">
        <f t="shared" si="4"/>
        <v>G7</v>
      </c>
    </row>
    <row r="70" spans="1:6" x14ac:dyDescent="0.3">
      <c r="A70" s="44" t="str">
        <f t="shared" si="3"/>
        <v>0708</v>
      </c>
      <c r="B70" s="40">
        <v>7</v>
      </c>
      <c r="C70" s="40">
        <v>8</v>
      </c>
      <c r="D70" s="14"/>
      <c r="E70" s="14">
        <v>0</v>
      </c>
      <c r="F70" s="36" t="str">
        <f t="shared" si="4"/>
        <v>G8</v>
      </c>
    </row>
    <row r="71" spans="1:6" x14ac:dyDescent="0.3">
      <c r="A71" s="44" t="str">
        <f t="shared" si="3"/>
        <v>0709</v>
      </c>
      <c r="B71" s="40">
        <v>7</v>
      </c>
      <c r="C71" s="40">
        <v>9</v>
      </c>
      <c r="D71" s="14"/>
      <c r="E71" s="14">
        <v>0</v>
      </c>
      <c r="F71" s="36" t="str">
        <f t="shared" si="4"/>
        <v>G9</v>
      </c>
    </row>
    <row r="72" spans="1:6" x14ac:dyDescent="0.3">
      <c r="A72" s="44" t="str">
        <f t="shared" si="3"/>
        <v>0710</v>
      </c>
      <c r="B72" s="40">
        <v>7</v>
      </c>
      <c r="C72" s="40">
        <v>10</v>
      </c>
      <c r="D72" s="14"/>
      <c r="E72" s="14">
        <v>0</v>
      </c>
      <c r="F72" s="36" t="str">
        <f t="shared" si="4"/>
        <v>G10</v>
      </c>
    </row>
    <row r="73" spans="1:6" x14ac:dyDescent="0.3">
      <c r="A73" s="44" t="str">
        <f t="shared" si="3"/>
        <v>0801</v>
      </c>
      <c r="B73" s="40">
        <v>8</v>
      </c>
      <c r="C73" s="40">
        <v>1</v>
      </c>
      <c r="D73" s="14"/>
      <c r="E73" s="14">
        <v>0</v>
      </c>
      <c r="F73" s="36" t="str">
        <f t="shared" si="4"/>
        <v>H1</v>
      </c>
    </row>
    <row r="74" spans="1:6" x14ac:dyDescent="0.3">
      <c r="A74" s="44" t="str">
        <f t="shared" si="3"/>
        <v>0802</v>
      </c>
      <c r="B74" s="40">
        <v>8</v>
      </c>
      <c r="C74" s="40">
        <v>2</v>
      </c>
      <c r="D74" s="14"/>
      <c r="E74" s="14">
        <v>0</v>
      </c>
      <c r="F74" s="36" t="str">
        <f t="shared" si="4"/>
        <v>H2</v>
      </c>
    </row>
    <row r="75" spans="1:6" x14ac:dyDescent="0.3">
      <c r="A75" s="44" t="str">
        <f t="shared" si="3"/>
        <v>0803</v>
      </c>
      <c r="B75" s="40">
        <v>8</v>
      </c>
      <c r="C75" s="40">
        <v>3</v>
      </c>
      <c r="D75" s="14"/>
      <c r="E75" s="14">
        <v>0</v>
      </c>
      <c r="F75" s="36" t="str">
        <f t="shared" si="4"/>
        <v>H3</v>
      </c>
    </row>
    <row r="76" spans="1:6" x14ac:dyDescent="0.3">
      <c r="A76" s="44" t="str">
        <f t="shared" si="3"/>
        <v>0804</v>
      </c>
      <c r="B76" s="40">
        <v>8</v>
      </c>
      <c r="C76" s="40">
        <v>4</v>
      </c>
      <c r="D76" s="14"/>
      <c r="E76" s="14">
        <v>0</v>
      </c>
      <c r="F76" s="36" t="str">
        <f t="shared" si="4"/>
        <v>H4</v>
      </c>
    </row>
    <row r="77" spans="1:6" x14ac:dyDescent="0.3">
      <c r="A77" s="44" t="str">
        <f t="shared" si="3"/>
        <v>0805</v>
      </c>
      <c r="B77" s="40">
        <v>8</v>
      </c>
      <c r="C77" s="40">
        <v>5</v>
      </c>
      <c r="D77" s="14"/>
      <c r="E77" s="14">
        <v>0</v>
      </c>
      <c r="F77" s="36" t="str">
        <f t="shared" si="4"/>
        <v>H5</v>
      </c>
    </row>
    <row r="78" spans="1:6" x14ac:dyDescent="0.3">
      <c r="A78" s="44" t="str">
        <f t="shared" si="3"/>
        <v>0806</v>
      </c>
      <c r="B78" s="40">
        <v>8</v>
      </c>
      <c r="C78" s="40">
        <v>6</v>
      </c>
      <c r="D78" s="14"/>
      <c r="E78" s="14">
        <v>0</v>
      </c>
      <c r="F78" s="36" t="str">
        <f t="shared" si="4"/>
        <v>H6</v>
      </c>
    </row>
    <row r="79" spans="1:6" x14ac:dyDescent="0.3">
      <c r="A79" s="44" t="str">
        <f t="shared" si="3"/>
        <v>0807</v>
      </c>
      <c r="B79" s="40">
        <v>8</v>
      </c>
      <c r="C79" s="40">
        <v>7</v>
      </c>
      <c r="D79" s="14"/>
      <c r="E79" s="14">
        <v>0</v>
      </c>
      <c r="F79" s="36" t="str">
        <f t="shared" si="4"/>
        <v>H7</v>
      </c>
    </row>
    <row r="80" spans="1:6" x14ac:dyDescent="0.3">
      <c r="A80" s="44" t="str">
        <f t="shared" si="3"/>
        <v>0808</v>
      </c>
      <c r="B80" s="40">
        <v>8</v>
      </c>
      <c r="C80" s="40">
        <v>8</v>
      </c>
      <c r="D80" s="14"/>
      <c r="E80" s="14">
        <v>0</v>
      </c>
      <c r="F80" s="36" t="str">
        <f t="shared" si="4"/>
        <v>H8</v>
      </c>
    </row>
    <row r="81" spans="1:6" x14ac:dyDescent="0.3">
      <c r="A81" s="44" t="str">
        <f t="shared" si="3"/>
        <v>0809</v>
      </c>
      <c r="B81" s="40">
        <v>8</v>
      </c>
      <c r="C81" s="40">
        <v>9</v>
      </c>
      <c r="D81" s="14"/>
      <c r="E81" s="14">
        <v>0</v>
      </c>
      <c r="F81" s="36" t="str">
        <f t="shared" si="4"/>
        <v>H9</v>
      </c>
    </row>
    <row r="82" spans="1:6" x14ac:dyDescent="0.3">
      <c r="A82" s="44" t="str">
        <f t="shared" si="3"/>
        <v>0810</v>
      </c>
      <c r="B82" s="40">
        <v>8</v>
      </c>
      <c r="C82" s="40">
        <v>10</v>
      </c>
      <c r="D82" s="14"/>
      <c r="E82" s="14">
        <v>0</v>
      </c>
      <c r="F82" s="36" t="str">
        <f t="shared" si="4"/>
        <v>H10</v>
      </c>
    </row>
    <row r="83" spans="1:6" x14ac:dyDescent="0.3">
      <c r="A83" s="44" t="str">
        <f t="shared" si="3"/>
        <v>0901</v>
      </c>
      <c r="B83" s="40">
        <v>9</v>
      </c>
      <c r="C83" s="40">
        <v>1</v>
      </c>
      <c r="D83" s="14"/>
      <c r="E83" s="14">
        <v>0</v>
      </c>
      <c r="F83" s="36" t="str">
        <f t="shared" si="4"/>
        <v>I1</v>
      </c>
    </row>
    <row r="84" spans="1:6" x14ac:dyDescent="0.3">
      <c r="A84" s="44" t="str">
        <f t="shared" si="3"/>
        <v>0902</v>
      </c>
      <c r="B84" s="40">
        <v>9</v>
      </c>
      <c r="C84" s="40">
        <v>2</v>
      </c>
      <c r="D84" s="14"/>
      <c r="E84" s="14">
        <v>0</v>
      </c>
      <c r="F84" s="36" t="str">
        <f t="shared" si="4"/>
        <v>I2</v>
      </c>
    </row>
    <row r="85" spans="1:6" x14ac:dyDescent="0.3">
      <c r="A85" s="44" t="str">
        <f t="shared" si="3"/>
        <v>0903</v>
      </c>
      <c r="B85" s="40">
        <v>9</v>
      </c>
      <c r="C85" s="40">
        <v>3</v>
      </c>
      <c r="D85" s="14"/>
      <c r="E85" s="14">
        <v>0</v>
      </c>
      <c r="F85" s="36" t="str">
        <f t="shared" si="4"/>
        <v>I3</v>
      </c>
    </row>
    <row r="86" spans="1:6" x14ac:dyDescent="0.3">
      <c r="A86" s="44" t="str">
        <f t="shared" si="3"/>
        <v>0904</v>
      </c>
      <c r="B86" s="40">
        <v>9</v>
      </c>
      <c r="C86" s="40">
        <v>4</v>
      </c>
      <c r="D86" s="14"/>
      <c r="E86" s="14">
        <v>0</v>
      </c>
      <c r="F86" s="36" t="str">
        <f t="shared" si="4"/>
        <v>I4</v>
      </c>
    </row>
    <row r="87" spans="1:6" x14ac:dyDescent="0.3">
      <c r="A87" s="44" t="str">
        <f t="shared" si="3"/>
        <v>0905</v>
      </c>
      <c r="B87" s="40">
        <v>9</v>
      </c>
      <c r="C87" s="40">
        <v>5</v>
      </c>
      <c r="D87" s="14"/>
      <c r="E87" s="14">
        <v>0</v>
      </c>
      <c r="F87" s="36" t="str">
        <f t="shared" si="4"/>
        <v>I5</v>
      </c>
    </row>
    <row r="88" spans="1:6" x14ac:dyDescent="0.3">
      <c r="A88" s="44" t="str">
        <f t="shared" si="3"/>
        <v>0906</v>
      </c>
      <c r="B88" s="40">
        <v>9</v>
      </c>
      <c r="C88" s="40">
        <v>6</v>
      </c>
      <c r="D88" s="14"/>
      <c r="E88" s="14">
        <v>0</v>
      </c>
      <c r="F88" s="36" t="str">
        <f t="shared" si="4"/>
        <v>I6</v>
      </c>
    </row>
    <row r="89" spans="1:6" x14ac:dyDescent="0.3">
      <c r="A89" s="44" t="str">
        <f t="shared" si="3"/>
        <v>0907</v>
      </c>
      <c r="B89" s="40">
        <v>9</v>
      </c>
      <c r="C89" s="40">
        <v>7</v>
      </c>
      <c r="D89" s="14"/>
      <c r="E89" s="14">
        <v>0</v>
      </c>
      <c r="F89" s="36" t="str">
        <f t="shared" si="4"/>
        <v>I7</v>
      </c>
    </row>
    <row r="90" spans="1:6" x14ac:dyDescent="0.3">
      <c r="A90" s="44" t="str">
        <f t="shared" si="3"/>
        <v>0908</v>
      </c>
      <c r="B90" s="40">
        <v>9</v>
      </c>
      <c r="C90" s="40">
        <v>8</v>
      </c>
      <c r="D90" s="14"/>
      <c r="E90" s="14">
        <v>0</v>
      </c>
      <c r="F90" s="36" t="str">
        <f t="shared" si="4"/>
        <v>I8</v>
      </c>
    </row>
    <row r="91" spans="1:6" x14ac:dyDescent="0.3">
      <c r="A91" s="44" t="str">
        <f t="shared" si="3"/>
        <v>0909</v>
      </c>
      <c r="B91" s="40">
        <v>9</v>
      </c>
      <c r="C91" s="40">
        <v>9</v>
      </c>
      <c r="D91" s="14"/>
      <c r="E91" s="14">
        <v>0</v>
      </c>
      <c r="F91" s="36" t="str">
        <f t="shared" si="4"/>
        <v>I9</v>
      </c>
    </row>
    <row r="92" spans="1:6" x14ac:dyDescent="0.3">
      <c r="A92" s="44" t="str">
        <f t="shared" si="3"/>
        <v>0910</v>
      </c>
      <c r="B92" s="40">
        <v>9</v>
      </c>
      <c r="C92" s="40">
        <v>10</v>
      </c>
      <c r="D92" s="14"/>
      <c r="E92" s="14">
        <v>0</v>
      </c>
      <c r="F92" s="36" t="str">
        <f t="shared" si="4"/>
        <v>I10</v>
      </c>
    </row>
    <row r="93" spans="1:6" x14ac:dyDescent="0.3">
      <c r="A93" s="44" t="str">
        <f t="shared" si="3"/>
        <v>1001</v>
      </c>
      <c r="B93" s="40">
        <v>10</v>
      </c>
      <c r="C93" s="40">
        <v>1</v>
      </c>
      <c r="D93" s="14"/>
      <c r="E93" s="14">
        <v>0</v>
      </c>
      <c r="F93" s="36" t="str">
        <f t="shared" si="4"/>
        <v>J1</v>
      </c>
    </row>
    <row r="94" spans="1:6" x14ac:dyDescent="0.3">
      <c r="A94" s="44" t="str">
        <f t="shared" si="3"/>
        <v>1002</v>
      </c>
      <c r="B94" s="40">
        <v>10</v>
      </c>
      <c r="C94" s="40">
        <v>2</v>
      </c>
      <c r="D94" s="14"/>
      <c r="E94" s="14">
        <v>0</v>
      </c>
      <c r="F94" s="36" t="str">
        <f t="shared" si="4"/>
        <v>J2</v>
      </c>
    </row>
    <row r="95" spans="1:6" x14ac:dyDescent="0.3">
      <c r="A95" s="44" t="str">
        <f t="shared" si="3"/>
        <v>1003</v>
      </c>
      <c r="B95" s="40">
        <v>10</v>
      </c>
      <c r="C95" s="40">
        <v>3</v>
      </c>
      <c r="D95" s="14"/>
      <c r="E95" s="14">
        <v>0</v>
      </c>
      <c r="F95" s="36" t="str">
        <f t="shared" si="4"/>
        <v>J3</v>
      </c>
    </row>
    <row r="96" spans="1:6" x14ac:dyDescent="0.3">
      <c r="A96" s="44" t="str">
        <f t="shared" si="3"/>
        <v>1004</v>
      </c>
      <c r="B96" s="40">
        <v>10</v>
      </c>
      <c r="C96" s="40">
        <v>4</v>
      </c>
      <c r="D96" s="14"/>
      <c r="E96" s="14">
        <v>0</v>
      </c>
      <c r="F96" s="36" t="str">
        <f t="shared" si="4"/>
        <v>J4</v>
      </c>
    </row>
    <row r="97" spans="1:6" x14ac:dyDescent="0.3">
      <c r="A97" s="44" t="str">
        <f t="shared" si="3"/>
        <v>1005</v>
      </c>
      <c r="B97" s="40">
        <v>10</v>
      </c>
      <c r="C97" s="40">
        <v>5</v>
      </c>
      <c r="D97" s="14"/>
      <c r="E97" s="14">
        <v>0</v>
      </c>
      <c r="F97" s="36" t="str">
        <f t="shared" si="4"/>
        <v>J5</v>
      </c>
    </row>
    <row r="98" spans="1:6" x14ac:dyDescent="0.3">
      <c r="A98" s="44" t="str">
        <f t="shared" si="3"/>
        <v>1006</v>
      </c>
      <c r="B98" s="40">
        <v>10</v>
      </c>
      <c r="C98" s="40">
        <v>6</v>
      </c>
      <c r="D98" s="14"/>
      <c r="E98" s="14">
        <v>0</v>
      </c>
      <c r="F98" s="36" t="str">
        <f t="shared" si="4"/>
        <v>J6</v>
      </c>
    </row>
    <row r="99" spans="1:6" x14ac:dyDescent="0.3">
      <c r="A99" s="44" t="str">
        <f t="shared" si="3"/>
        <v>1007</v>
      </c>
      <c r="B99" s="40">
        <v>10</v>
      </c>
      <c r="C99" s="40">
        <v>7</v>
      </c>
      <c r="D99" s="14"/>
      <c r="E99" s="14">
        <v>0</v>
      </c>
      <c r="F99" s="36" t="str">
        <f t="shared" si="4"/>
        <v>J7</v>
      </c>
    </row>
    <row r="100" spans="1:6" x14ac:dyDescent="0.3">
      <c r="A100" s="44" t="str">
        <f t="shared" si="3"/>
        <v>1008</v>
      </c>
      <c r="B100" s="40">
        <v>10</v>
      </c>
      <c r="C100" s="40">
        <v>8</v>
      </c>
      <c r="D100" s="14"/>
      <c r="E100" s="14">
        <v>0</v>
      </c>
      <c r="F100" s="36" t="str">
        <f t="shared" si="4"/>
        <v>J8</v>
      </c>
    </row>
    <row r="101" spans="1:6" x14ac:dyDescent="0.3">
      <c r="A101" s="44" t="str">
        <f t="shared" si="3"/>
        <v>1009</v>
      </c>
      <c r="B101" s="40">
        <v>10</v>
      </c>
      <c r="C101" s="40">
        <v>9</v>
      </c>
      <c r="D101" s="14"/>
      <c r="E101" s="14">
        <v>0</v>
      </c>
      <c r="F101" s="36" t="str">
        <f t="shared" si="4"/>
        <v>J9</v>
      </c>
    </row>
    <row r="102" spans="1:6" x14ac:dyDescent="0.3">
      <c r="A102" s="45" t="str">
        <f t="shared" si="3"/>
        <v>1010</v>
      </c>
      <c r="B102" s="41">
        <v>10</v>
      </c>
      <c r="C102" s="41">
        <v>10</v>
      </c>
      <c r="D102" s="15"/>
      <c r="E102" s="15">
        <v>0</v>
      </c>
      <c r="F102" s="39" t="str">
        <f t="shared" si="4"/>
        <v>J10</v>
      </c>
    </row>
  </sheetData>
  <mergeCells count="2">
    <mergeCell ref="A1:C1"/>
    <mergeCell ref="J1:M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How To Play</vt:lpstr>
      <vt:lpstr>Player1</vt:lpstr>
      <vt:lpstr>Player1 Log</vt:lpstr>
      <vt:lpstr>Player2</vt:lpstr>
      <vt:lpstr>EnemyGridsTab</vt:lpstr>
      <vt:lpstr>Player2 Log</vt:lpstr>
      <vt:lpstr>EnemyGrid1</vt:lpstr>
      <vt:lpstr>EnemyGrid2</vt:lpstr>
      <vt:lpstr>EnemyGrid3</vt:lpstr>
      <vt:lpstr>EnemyGrid4</vt:lpstr>
      <vt:lpstr>EnemyGrid5</vt:lpstr>
      <vt:lpstr>EnemyGrid6</vt:lpstr>
      <vt:lpstr>Player1AvailableAttacks</vt:lpstr>
      <vt:lpstr>Player1Boats</vt:lpstr>
      <vt:lpstr>Player1BoatsRemaining</vt:lpstr>
      <vt:lpstr>Player1DirectionBoardID</vt:lpstr>
      <vt:lpstr>Player1DirectionStatus</vt:lpstr>
      <vt:lpstr>Player1EnemyBoatRanges</vt:lpstr>
      <vt:lpstr>Player1EnemyGrid</vt:lpstr>
      <vt:lpstr>Player1Hunting</vt:lpstr>
      <vt:lpstr>Player1HuntingRow</vt:lpstr>
      <vt:lpstr>Player1IndicatorCheck</vt:lpstr>
      <vt:lpstr>Player1Log</vt:lpstr>
      <vt:lpstr>Player1LogAttackedFlag</vt:lpstr>
      <vt:lpstr>Player1LogIndicator</vt:lpstr>
      <vt:lpstr>Player1OurBoatRanges</vt:lpstr>
      <vt:lpstr>EnemyGridsTab!Player1OurGrid</vt:lpstr>
      <vt:lpstr>Player1OurGrid</vt:lpstr>
      <vt:lpstr>Player1UnattackedCells</vt:lpstr>
      <vt:lpstr>Player2Boats</vt:lpstr>
      <vt:lpstr>Player2BoatsRemaining</vt:lpstr>
      <vt:lpstr>Player2EnemyBoatRanges</vt:lpstr>
      <vt:lpstr>Player2EnemyGrid</vt:lpstr>
      <vt:lpstr>Player2IndicatorCheck</vt:lpstr>
      <vt:lpstr>Player2Log</vt:lpstr>
      <vt:lpstr>Player2LogAttackedFlag</vt:lpstr>
      <vt:lpstr>Player2LogIndicator</vt:lpstr>
      <vt:lpstr>Player2OurBoatRanges</vt:lpstr>
      <vt:lpstr>Player2OurGrid</vt:lpstr>
      <vt:lpstr>Player2UnattackedCells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Brown</dc:creator>
  <cp:lastModifiedBy>Waites, Daniel</cp:lastModifiedBy>
  <dcterms:created xsi:type="dcterms:W3CDTF">2020-04-24T03:04:43Z</dcterms:created>
  <dcterms:modified xsi:type="dcterms:W3CDTF">2021-01-08T16:07:59Z</dcterms:modified>
</cp:coreProperties>
</file>